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3.xml" ContentType="application/vnd.openxmlformats-officedocument.drawing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comments32.xml" ContentType="application/vnd.openxmlformats-officedocument.spreadsheetml.comments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comments37.xml" ContentType="application/vnd.openxmlformats-officedocument.spreadsheetml.comments+xml"/>
  <Override PartName="/xl/worksheets/sheet38.xml" ContentType="application/vnd.openxmlformats-officedocument.spreadsheetml.worksheet+xml"/>
  <Override PartName="/xl/comments38.xml" ContentType="application/vnd.openxmlformats-officedocument.spreadsheetml.comments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D0AF"/>
  <workbookPr codeName="ThisWorkbook"/>
  <bookViews>
    <workbookView xWindow="480" yWindow="180" windowWidth="12120" windowHeight="9000" tabRatio="948" activeTab="1"/>
  </bookViews>
  <sheets>
    <sheet name="2015 Planned Rate Increases" sheetId="1" r:id="rId1"/>
    <sheet name="MF FL Summary" sheetId="2" r:id="rId2"/>
    <sheet name="MF 176 City of Auburn" sheetId="3" r:id="rId3"/>
    <sheet name="90 -31 NO LONGER USING" sheetId="4" state="hidden" r:id="rId4"/>
    <sheet name="MF 176 Aubrn,Kent,Rent,Black Di" sheetId="5" r:id="rId5"/>
    <sheet name="MF 176 City of Renton" sheetId="6" r:id="rId6"/>
    <sheet name="MF 176 City of Covington" sheetId="7" r:id="rId7"/>
    <sheet name="MF City of Kent " sheetId="8" r:id="rId8"/>
    <sheet name="90 (01-20)NO LONGER USING" sheetId="9" state="hidden" r:id="rId9"/>
    <sheet name="COMM FL Summary" sheetId="10" r:id="rId10"/>
    <sheet name="Com 176 City of Auburn" sheetId="11" r:id="rId11"/>
    <sheet name="90 -31-NO LONGER USING" sheetId="12" state="hidden" r:id="rId12"/>
    <sheet name="Com 176 Black Di,Aubrn,Kent" sheetId="13" r:id="rId13"/>
    <sheet name="Com_176_City of Renton" sheetId="14" r:id="rId14"/>
    <sheet name="Com_176_City of Covington" sheetId="15" r:id="rId15"/>
    <sheet name="00 (11)" sheetId="16" state="hidden" r:id="rId16"/>
    <sheet name="Com_176_ City of Kent " sheetId="17" r:id="rId17"/>
    <sheet name="RO COMM" sheetId="18" r:id="rId18"/>
    <sheet name="ROC_176_City of Auburn" sheetId="19" r:id="rId19"/>
    <sheet name="90 -31)NO LONGER USING" sheetId="20" state="hidden" r:id="rId20"/>
    <sheet name="ROC_176_Auburn,Kent,Renton," sheetId="21" r:id="rId21"/>
    <sheet name="ROC_176_CITY OF RENTON" sheetId="22" r:id="rId22"/>
    <sheet name="ROC_176_City of Covington" sheetId="23" r:id="rId23"/>
    <sheet name="ROC_176_City of Kent" sheetId="24" r:id="rId24"/>
    <sheet name="88 (4) - DO NOT USE" sheetId="25" state="hidden" r:id="rId25"/>
    <sheet name="RO MF Summary" sheetId="26" r:id="rId26"/>
    <sheet name="ROMF_176_City of Auburn" sheetId="27" r:id="rId27"/>
    <sheet name="90  &gt;31&lt; NO LONGER USING" sheetId="28" state="hidden" r:id="rId28"/>
    <sheet name="ROMF_176_Aubrn,Kent,Renton, " sheetId="29" r:id="rId29"/>
    <sheet name="ROMF_176_CITY OF RENTON" sheetId="30" r:id="rId30"/>
    <sheet name="ROMF_176_City of Covington" sheetId="31" r:id="rId31"/>
    <sheet name="ROMF_176_City of Kent " sheetId="32" r:id="rId32"/>
    <sheet name="Recycle" sheetId="33" state="hidden" r:id="rId33"/>
    <sheet name="COMINGLE RATE SHEET " sheetId="34" state="hidden" r:id="rId34"/>
    <sheet name="CDL RECYCLE RATE SHEET" sheetId="35" state="hidden" r:id="rId35"/>
    <sheet name="TAX APP SHEET" sheetId="36" r:id="rId36"/>
    <sheet name="Dirt" sheetId="37" state="hidden" r:id="rId37"/>
    <sheet name="YW" sheetId="38" state="hidden" r:id="rId38"/>
    <sheet name="Masonry" sheetId="39" state="hidden" r:id="rId39"/>
    <sheet name="Wood" sheetId="40" state="hidden" r:id="rId40"/>
    <sheet name="CDL" sheetId="41" state="hidden" r:id="rId41"/>
    <sheet name="Sheet1" sheetId="42" r:id="rId42"/>
  </sheets>
  <externalReferences>
    <externalReference r:id="rId45"/>
    <externalReference r:id="rId46"/>
  </externalReferences>
  <definedNames>
    <definedName name="_xlnm.Print_Area" localSheetId="15">'00 (11)'!$A$1:$K$69</definedName>
    <definedName name="_xlnm.Print_Area" localSheetId="0">'2015 Planned Rate Increases'!$A$1:$Q$23</definedName>
    <definedName name="_xlnm.Print_Area" localSheetId="3">'90 -31 NO LONGER USING'!$A$1:$M$71</definedName>
    <definedName name="_xlnm.Print_Area" localSheetId="11">'90 -31-NO LONGER USING'!$A$1:$M$71</definedName>
    <definedName name="_xlnm.Print_Area" localSheetId="40">'CDL'!$A$1:$L$67</definedName>
    <definedName name="_xlnm.Print_Area" localSheetId="34">'CDL RECYCLE RATE SHEET'!$A$1:$J$37</definedName>
    <definedName name="_xlnm.Print_Area" localSheetId="12">'Com 176 Black Di,Aubrn,Kent'!$A$1:$M$86</definedName>
    <definedName name="_xlnm.Print_Area" localSheetId="10">'Com 176 City of Auburn'!$A$1:$M$86</definedName>
    <definedName name="_xlnm.Print_Area" localSheetId="16">'Com_176_ City of Kent '!$A$1:$L$102</definedName>
    <definedName name="_xlnm.Print_Area" localSheetId="14">'Com_176_City of Covington'!$A$1:$M$83</definedName>
    <definedName name="_xlnm.Print_Area" localSheetId="13">'Com_176_City of Renton'!$A$1:$M$85</definedName>
    <definedName name="_xlnm.Print_Area" localSheetId="33">'COMINGLE RATE SHEET '!$A$1:$K$57</definedName>
    <definedName name="_xlnm.Print_Area" localSheetId="36">'Dirt'!$A$1:$L$67</definedName>
    <definedName name="_xlnm.Print_Area" localSheetId="38">'Masonry'!$A$1:$L$67</definedName>
    <definedName name="_xlnm.Print_Area" localSheetId="4">'MF 176 Aubrn,Kent,Rent,Black Di'!$A$1:$M$95</definedName>
    <definedName name="_xlnm.Print_Area" localSheetId="2">'MF 176 City of Auburn'!$A$1:$M$94</definedName>
    <definedName name="_xlnm.Print_Area" localSheetId="6">'MF 176 City of Covington'!$A$1:$L$93</definedName>
    <definedName name="_xlnm.Print_Area" localSheetId="5">'MF 176 City of Renton'!$A$1:$M$94</definedName>
    <definedName name="_xlnm.Print_Area" localSheetId="7">'MF City of Kent '!$A$1:$L$100</definedName>
    <definedName name="_xlnm.Print_Area" localSheetId="20">'ROC_176_Auburn,Kent,Renton,'!$A$1:$I$67</definedName>
    <definedName name="_xlnm.Print_Area" localSheetId="18">'ROC_176_City of Auburn'!$A$1:$I$67</definedName>
    <definedName name="_xlnm.Print_Area" localSheetId="22">'ROC_176_City of Covington'!$A$1:$I$65</definedName>
    <definedName name="_xlnm.Print_Area" localSheetId="23">'ROC_176_City of Kent'!$A$1:$I$50</definedName>
    <definedName name="_xlnm.Print_Area" localSheetId="21">'ROC_176_CITY OF RENTON'!$A$1:$I$66</definedName>
    <definedName name="_xlnm.Print_Area" localSheetId="28">'ROMF_176_Aubrn,Kent,Renton, '!$A$1:$I$88</definedName>
    <definedName name="_xlnm.Print_Area" localSheetId="26">'ROMF_176_City of Auburn'!$A$1:$I$88</definedName>
    <definedName name="_xlnm.Print_Area" localSheetId="30">'ROMF_176_City of Covington'!$A$1:$I$61</definedName>
    <definedName name="_xlnm.Print_Area" localSheetId="31">'ROMF_176_City of Kent '!$A$1:$I$50</definedName>
    <definedName name="_xlnm.Print_Area" localSheetId="29">'ROMF_176_CITY OF RENTON'!$A$1:$I$88</definedName>
    <definedName name="_xlnm.Print_Area" localSheetId="39">'Wood'!$A$1:$L$67</definedName>
    <definedName name="_xlnm.Print_Area" localSheetId="37">'YW'!$A$1:$L$67</definedName>
    <definedName name="_xlnm.Print_Titles" localSheetId="40">'CDL'!$A:$B</definedName>
    <definedName name="_xlnm.Print_Titles" localSheetId="36">'Dirt'!$A:$B</definedName>
    <definedName name="_xlnm.Print_Titles" localSheetId="38">'Masonry'!$A:$B</definedName>
    <definedName name="_xlnm.Print_Titles" localSheetId="39">'Wood'!$A:$B</definedName>
    <definedName name="_xlnm.Print_Titles" localSheetId="37">'YW'!$A:$B</definedName>
    <definedName name="table2" localSheetId="12">'[1]RO PRICING 175'!#REF!</definedName>
    <definedName name="table2" localSheetId="10">'[1]RO PRICING 175'!#REF!</definedName>
    <definedName name="table2" localSheetId="16">'[1]RO PRICING 175'!#REF!</definedName>
    <definedName name="table2" localSheetId="14">'[1]RO PRICING 175'!#REF!</definedName>
    <definedName name="table2" localSheetId="13">'[1]RO PRICING 175'!#REF!</definedName>
    <definedName name="table2" localSheetId="4">'[1]RO PRICING 175'!#REF!</definedName>
    <definedName name="table2" localSheetId="6">'[1]RO PRICING 175'!#REF!</definedName>
    <definedName name="table2" localSheetId="5">'[1]RO PRICING 175'!#REF!</definedName>
    <definedName name="table2" localSheetId="7">'[1]RO PRICING 175'!#REF!</definedName>
    <definedName name="table2" localSheetId="20">'[1]RO PRICING 175'!#REF!</definedName>
    <definedName name="table2" localSheetId="22">'[1]RO PRICING 175'!#REF!</definedName>
    <definedName name="table2" localSheetId="23">'[1]RO PRICING 175'!#REF!</definedName>
    <definedName name="table2" localSheetId="21">'[1]RO PRICING 175'!#REF!</definedName>
    <definedName name="table2" localSheetId="28">'[1]RO PRICING 175'!#REF!</definedName>
    <definedName name="table2" localSheetId="26">'[1]RO PRICING 175'!#REF!</definedName>
    <definedName name="table2" localSheetId="30">'[1]RO PRICING 175'!#REF!</definedName>
    <definedName name="table2" localSheetId="31">'[1]RO PRICING 175'!#REF!</definedName>
    <definedName name="table2" localSheetId="29">'[1]RO PRICING 175'!#REF!</definedName>
    <definedName name="table2">'[1]RO PRICING 175'!#REF!</definedName>
    <definedName name="table3" localSheetId="12">'[1]RO PRICING 175'!#REF!</definedName>
    <definedName name="table3" localSheetId="10">'[1]RO PRICING 175'!#REF!</definedName>
    <definedName name="table3" localSheetId="16">'[1]RO PRICING 175'!#REF!</definedName>
    <definedName name="table3" localSheetId="14">'[1]RO PRICING 175'!#REF!</definedName>
    <definedName name="table3" localSheetId="13">'[1]RO PRICING 175'!#REF!</definedName>
    <definedName name="table3" localSheetId="4">'[1]RO PRICING 175'!#REF!</definedName>
    <definedName name="table3" localSheetId="6">'[1]RO PRICING 175'!#REF!</definedName>
    <definedName name="table3" localSheetId="5">'[1]RO PRICING 175'!#REF!</definedName>
    <definedName name="table3" localSheetId="7">'[1]RO PRICING 175'!#REF!</definedName>
    <definedName name="table3" localSheetId="20">'[1]RO PRICING 175'!#REF!</definedName>
    <definedName name="table3" localSheetId="22">'[1]RO PRICING 175'!#REF!</definedName>
    <definedName name="table3" localSheetId="23">'[1]RO PRICING 175'!#REF!</definedName>
    <definedName name="table3" localSheetId="21">'[1]RO PRICING 175'!#REF!</definedName>
    <definedName name="table3" localSheetId="28">'[1]RO PRICING 175'!#REF!</definedName>
    <definedName name="table3" localSheetId="26">'[1]RO PRICING 175'!#REF!</definedName>
    <definedName name="table3" localSheetId="30">'[1]RO PRICING 175'!#REF!</definedName>
    <definedName name="table3" localSheetId="31">'[1]RO PRICING 175'!#REF!</definedName>
    <definedName name="table3" localSheetId="29">'[1]RO PRICING 175'!#REF!</definedName>
    <definedName name="table3">'[1]RO PRICING 175'!#REF!</definedName>
    <definedName name="Table5" localSheetId="12">'[1]RO Pricing 172'!#REF!</definedName>
    <definedName name="Table5" localSheetId="10">'[1]RO Pricing 172'!#REF!</definedName>
    <definedName name="Table5" localSheetId="16">'[1]RO Pricing 172'!#REF!</definedName>
    <definedName name="Table5" localSheetId="14">'[1]RO Pricing 172'!#REF!</definedName>
    <definedName name="Table5" localSheetId="13">'[1]RO Pricing 172'!#REF!</definedName>
    <definedName name="Table5" localSheetId="4">'[1]RO Pricing 172'!#REF!</definedName>
    <definedName name="Table5" localSheetId="6">'[1]RO Pricing 172'!#REF!</definedName>
    <definedName name="Table5" localSheetId="5">'[1]RO Pricing 172'!#REF!</definedName>
    <definedName name="Table5" localSheetId="7">'[1]RO Pricing 172'!#REF!</definedName>
    <definedName name="Table5" localSheetId="20">'[1]RO Pricing 172'!#REF!</definedName>
    <definedName name="Table5" localSheetId="22">'[1]RO Pricing 172'!#REF!</definedName>
    <definedName name="Table5" localSheetId="23">'[1]RO Pricing 172'!#REF!</definedName>
    <definedName name="Table5" localSheetId="21">'[1]RO Pricing 172'!#REF!</definedName>
    <definedName name="Table5" localSheetId="28">'[1]RO Pricing 172'!#REF!</definedName>
    <definedName name="Table5" localSheetId="26">'[1]RO Pricing 172'!#REF!</definedName>
    <definedName name="Table5" localSheetId="30">'[1]RO Pricing 172'!#REF!</definedName>
    <definedName name="Table5" localSheetId="31">'[1]RO Pricing 172'!#REF!</definedName>
    <definedName name="Table5" localSheetId="29">'[1]RO Pricing 172'!#REF!</definedName>
    <definedName name="Table5">'[1]RO Pricing 172'!#REF!</definedName>
    <definedName name="table7" localSheetId="12">'[1]RO Pricing 197'!#REF!</definedName>
    <definedName name="table7" localSheetId="10">'[1]RO Pricing 197'!#REF!</definedName>
    <definedName name="table7" localSheetId="16">'[1]RO Pricing 197'!#REF!</definedName>
    <definedName name="table7" localSheetId="14">'[1]RO Pricing 197'!#REF!</definedName>
    <definedName name="table7" localSheetId="13">'[1]RO Pricing 197'!#REF!</definedName>
    <definedName name="table7" localSheetId="4">'[1]RO Pricing 197'!#REF!</definedName>
    <definedName name="table7" localSheetId="6">'[1]RO Pricing 197'!#REF!</definedName>
    <definedName name="table7" localSheetId="5">'[1]RO Pricing 197'!#REF!</definedName>
    <definedName name="table7" localSheetId="7">'[1]RO Pricing 197'!#REF!</definedName>
    <definedName name="table7" localSheetId="20">'[1]RO Pricing 197'!#REF!</definedName>
    <definedName name="table7" localSheetId="22">'[1]RO Pricing 197'!#REF!</definedName>
    <definedName name="table7" localSheetId="23">'[1]RO Pricing 197'!#REF!</definedName>
    <definedName name="table7" localSheetId="21">'[1]RO Pricing 197'!#REF!</definedName>
    <definedName name="table7" localSheetId="28">'[1]RO Pricing 197'!#REF!</definedName>
    <definedName name="table7" localSheetId="26">'[1]RO Pricing 197'!#REF!</definedName>
    <definedName name="table7" localSheetId="30">'[1]RO Pricing 197'!#REF!</definedName>
    <definedName name="table7" localSheetId="31">'[1]RO Pricing 197'!#REF!</definedName>
    <definedName name="table7" localSheetId="29">'[1]RO Pricing 197'!#REF!</definedName>
    <definedName name="table7">'[1]RO Pricing 197'!#REF!</definedName>
    <definedName name="table8" localSheetId="40">'CDL'!$B$6:$C$57</definedName>
    <definedName name="table8" localSheetId="36">'Dirt'!$B$6:$B$57</definedName>
    <definedName name="table8" localSheetId="38">'Masonry'!$B$6:$B$57</definedName>
    <definedName name="table8" localSheetId="39">'Wood'!$B$6:$B$57</definedName>
    <definedName name="table8" localSheetId="37">'YW'!$B$6:$B$57</definedName>
    <definedName name="table8">'[2]RO Pricing 183,176'!$B$6:$C$57</definedName>
    <definedName name="table9" localSheetId="40">'CDL'!#REF!</definedName>
    <definedName name="table9" localSheetId="12">'[2]RO Pricing 183,176'!#REF!</definedName>
    <definedName name="table9" localSheetId="10">'[2]RO Pricing 183,176'!#REF!</definedName>
    <definedName name="table9" localSheetId="16">'[2]RO Pricing 183,176'!#REF!</definedName>
    <definedName name="table9" localSheetId="14">'[2]RO Pricing 183,176'!#REF!</definedName>
    <definedName name="table9" localSheetId="13">'[2]RO Pricing 183,176'!#REF!</definedName>
    <definedName name="table9" localSheetId="36">'Dirt'!#REF!</definedName>
    <definedName name="table9" localSheetId="38">'Masonry'!#REF!</definedName>
    <definedName name="table9" localSheetId="4">'[2]RO Pricing 183,176'!#REF!</definedName>
    <definedName name="table9" localSheetId="6">'[2]RO Pricing 183,176'!#REF!</definedName>
    <definedName name="table9" localSheetId="5">'[2]RO Pricing 183,176'!#REF!</definedName>
    <definedName name="table9" localSheetId="7">'[2]RO Pricing 183,176'!#REF!</definedName>
    <definedName name="table9" localSheetId="20">'[2]RO Pricing 183,176'!#REF!</definedName>
    <definedName name="table9" localSheetId="22">'[2]RO Pricing 183,176'!#REF!</definedName>
    <definedName name="table9" localSheetId="23">'[2]RO Pricing 183,176'!#REF!</definedName>
    <definedName name="table9" localSheetId="21">'[2]RO Pricing 183,176'!#REF!</definedName>
    <definedName name="table9" localSheetId="28">'[2]RO Pricing 183,176'!#REF!</definedName>
    <definedName name="table9" localSheetId="26">'[2]RO Pricing 183,176'!#REF!</definedName>
    <definedName name="table9" localSheetId="30">'[2]RO Pricing 183,176'!#REF!</definedName>
    <definedName name="table9" localSheetId="31">'[2]RO Pricing 183,176'!#REF!</definedName>
    <definedName name="table9" localSheetId="29">'[2]RO Pricing 183,176'!#REF!</definedName>
    <definedName name="table9" localSheetId="39">'Wood'!#REF!</definedName>
    <definedName name="table9" localSheetId="37">'YW'!#REF!</definedName>
    <definedName name="table9">'[2]RO Pricing 183,176'!#REF!</definedName>
  </definedNames>
  <calcPr fullCalcOnLoad="1"/>
</workbook>
</file>

<file path=xl/comments11.xml><?xml version="1.0" encoding="utf-8"?>
<comments xmlns="http://schemas.openxmlformats.org/spreadsheetml/2006/main">
  <authors>
    <author>McLaughlin, Tammy</author>
    <author>Tmclaugh</author>
  </authors>
  <commentList>
    <comment ref="B26" authorId="0">
      <text>
        <r>
          <rPr>
            <b/>
            <sz val="8"/>
            <rFont val="Tahoma"/>
            <family val="2"/>
          </rPr>
          <t>McLaughlin, Tammy:</t>
        </r>
        <r>
          <rPr>
            <sz val="8"/>
            <rFont val="Tahoma"/>
            <family val="2"/>
          </rPr>
          <t xml:space="preserve">
no change</t>
        </r>
      </text>
    </comment>
    <comment ref="H26" authorId="0">
      <text>
        <r>
          <rPr>
            <b/>
            <sz val="8"/>
            <rFont val="Tahoma"/>
            <family val="2"/>
          </rPr>
          <t>McLaughlin, Tammy:</t>
        </r>
        <r>
          <rPr>
            <sz val="8"/>
            <rFont val="Tahoma"/>
            <family val="2"/>
          </rPr>
          <t xml:space="preserve">
no change</t>
        </r>
      </text>
    </comment>
    <comment ref="B28" authorId="0">
      <text>
        <r>
          <rPr>
            <b/>
            <sz val="8"/>
            <rFont val="Tahoma"/>
            <family val="2"/>
          </rPr>
          <t>McLaughlin, Tammy:</t>
        </r>
        <r>
          <rPr>
            <sz val="8"/>
            <rFont val="Tahoma"/>
            <family val="2"/>
          </rPr>
          <t xml:space="preserve">
no change</t>
        </r>
      </text>
    </comment>
    <comment ref="H28" authorId="0">
      <text>
        <r>
          <rPr>
            <b/>
            <sz val="8"/>
            <rFont val="Tahoma"/>
            <family val="2"/>
          </rPr>
          <t>McLaughlin, Tammy:</t>
        </r>
        <r>
          <rPr>
            <sz val="8"/>
            <rFont val="Tahoma"/>
            <family val="2"/>
          </rPr>
          <t xml:space="preserve">
no change</t>
        </r>
      </text>
    </comment>
    <comment ref="A38" authorId="0">
      <text>
        <r>
          <rPr>
            <b/>
            <sz val="8"/>
            <rFont val="Tahoma"/>
            <family val="2"/>
          </rPr>
          <t>McLaughlin, Tammy:</t>
        </r>
        <r>
          <rPr>
            <sz val="8"/>
            <rFont val="Tahoma"/>
            <family val="2"/>
          </rPr>
          <t xml:space="preserve">
no change</t>
        </r>
      </text>
    </comment>
    <comment ref="A45" authorId="1">
      <text>
        <r>
          <rPr>
            <b/>
            <sz val="8"/>
            <rFont val="Tahoma"/>
            <family val="2"/>
          </rPr>
          <t>Tmclaugh:</t>
        </r>
        <r>
          <rPr>
            <sz val="8"/>
            <rFont val="Tahoma"/>
            <family val="2"/>
          </rPr>
          <t xml:space="preserve">
on contract</t>
        </r>
      </text>
    </comment>
    <comment ref="E73" authorId="1">
      <text>
        <r>
          <rPr>
            <b/>
            <sz val="8"/>
            <rFont val="Tahoma"/>
            <family val="2"/>
          </rPr>
          <t>Tmclaugh:</t>
        </r>
        <r>
          <rPr>
            <sz val="8"/>
            <rFont val="Tahoma"/>
            <family val="2"/>
          </rPr>
          <t xml:space="preserve">
2.15 per p/u
</t>
        </r>
      </text>
    </comment>
    <comment ref="B10" authorId="0">
      <text>
        <r>
          <rPr>
            <b/>
            <sz val="8"/>
            <rFont val="Tahoma"/>
            <family val="2"/>
          </rPr>
          <t>McLaughlin, Tammy:</t>
        </r>
        <r>
          <rPr>
            <sz val="8"/>
            <rFont val="Tahoma"/>
            <family val="2"/>
          </rPr>
          <t xml:space="preserve">
did not change</t>
        </r>
      </text>
    </comment>
    <comment ref="C10" authorId="0">
      <text>
        <r>
          <rPr>
            <b/>
            <sz val="8"/>
            <rFont val="Tahoma"/>
            <family val="2"/>
          </rPr>
          <t>McLaughlin, Tammy:</t>
        </r>
        <r>
          <rPr>
            <sz val="8"/>
            <rFont val="Tahoma"/>
            <family val="2"/>
          </rPr>
          <t xml:space="preserve">
did not change</t>
        </r>
      </text>
    </comment>
    <comment ref="D10" authorId="0">
      <text>
        <r>
          <rPr>
            <b/>
            <sz val="8"/>
            <rFont val="Tahoma"/>
            <family val="2"/>
          </rPr>
          <t>McLaughlin, Tammy:</t>
        </r>
        <r>
          <rPr>
            <sz val="8"/>
            <rFont val="Tahoma"/>
            <family val="2"/>
          </rPr>
          <t xml:space="preserve">
did not change</t>
        </r>
      </text>
    </comment>
    <comment ref="B9" authorId="0">
      <text>
        <r>
          <rPr>
            <b/>
            <sz val="9"/>
            <rFont val="Tahoma"/>
            <family val="0"/>
          </rPr>
          <t>McLaughlin, Tammy:</t>
        </r>
        <r>
          <rPr>
            <sz val="9"/>
            <rFont val="Tahoma"/>
            <family val="0"/>
          </rPr>
          <t xml:space="preserve">
32, 60 &amp; 90 ONLY CHANGED RENTAL RATE</t>
        </r>
      </text>
    </comment>
    <comment ref="A41" authorId="0">
      <text>
        <r>
          <rPr>
            <b/>
            <sz val="9"/>
            <rFont val="Tahoma"/>
            <family val="0"/>
          </rPr>
          <t>McLaughlin, Tammy:</t>
        </r>
        <r>
          <rPr>
            <sz val="9"/>
            <rFont val="Tahoma"/>
            <family val="0"/>
          </rPr>
          <t xml:space="preserve">
no change</t>
        </r>
      </text>
    </comment>
    <comment ref="A43" authorId="0">
      <text>
        <r>
          <rPr>
            <b/>
            <sz val="9"/>
            <rFont val="Tahoma"/>
            <family val="0"/>
          </rPr>
          <t>McLaughlin, Tammy:</t>
        </r>
        <r>
          <rPr>
            <sz val="9"/>
            <rFont val="Tahoma"/>
            <family val="0"/>
          </rPr>
          <t xml:space="preserve">
no change</t>
        </r>
      </text>
    </comment>
  </commentList>
</comments>
</file>

<file path=xl/comments12.xml><?xml version="1.0" encoding="utf-8"?>
<comments xmlns="http://schemas.openxmlformats.org/spreadsheetml/2006/main">
  <authors>
    <author>Tmclaugh</author>
    <author>tmclaugh</author>
  </authors>
  <commentList>
    <comment ref="A60" authorId="0">
      <text>
        <r>
          <rPr>
            <b/>
            <sz val="8"/>
            <rFont val="Tahoma"/>
            <family val="2"/>
          </rPr>
          <t>Tmclaugh:</t>
        </r>
        <r>
          <rPr>
            <sz val="8"/>
            <rFont val="Tahoma"/>
            <family val="2"/>
          </rPr>
          <t xml:space="preserve">
2.15 per p/u
</t>
        </r>
      </text>
    </comment>
    <comment ref="A22" authorId="1">
      <text>
        <r>
          <rPr>
            <b/>
            <sz val="8"/>
            <rFont val="Tahoma"/>
            <family val="2"/>
          </rPr>
          <t>tmclaugh:</t>
        </r>
        <r>
          <rPr>
            <sz val="8"/>
            <rFont val="Tahoma"/>
            <family val="2"/>
          </rPr>
          <t xml:space="preserve">
rates did not change</t>
        </r>
      </text>
    </comment>
    <comment ref="E63" authorId="1">
      <text>
        <r>
          <rPr>
            <b/>
            <sz val="8"/>
            <rFont val="Tahoma"/>
            <family val="2"/>
          </rPr>
          <t>tmclaugh:</t>
        </r>
        <r>
          <rPr>
            <sz val="8"/>
            <rFont val="Tahoma"/>
            <family val="2"/>
          </rPr>
          <t xml:space="preserve">
changed 4/1/09</t>
        </r>
      </text>
    </comment>
    <comment ref="J34" authorId="0">
      <text>
        <r>
          <rPr>
            <b/>
            <sz val="8"/>
            <rFont val="Tahoma"/>
            <family val="2"/>
          </rPr>
          <t>Tmclaugh:</t>
        </r>
        <r>
          <rPr>
            <sz val="8"/>
            <rFont val="Tahoma"/>
            <family val="2"/>
          </rPr>
          <t xml:space="preserve">
on contract</t>
        </r>
      </text>
    </comment>
  </commentList>
</comments>
</file>

<file path=xl/comments13.xml><?xml version="1.0" encoding="utf-8"?>
<comments xmlns="http://schemas.openxmlformats.org/spreadsheetml/2006/main">
  <authors>
    <author>McLaughlin, Tammy</author>
    <author>Tmclaugh</author>
  </authors>
  <commentList>
    <comment ref="A38" authorId="0">
      <text>
        <r>
          <rPr>
            <b/>
            <sz val="8"/>
            <rFont val="Tahoma"/>
            <family val="2"/>
          </rPr>
          <t>McLaughlin, Tammy:</t>
        </r>
        <r>
          <rPr>
            <sz val="8"/>
            <rFont val="Tahoma"/>
            <family val="2"/>
          </rPr>
          <t xml:space="preserve">
no change</t>
        </r>
      </text>
    </comment>
    <comment ref="A45" authorId="1">
      <text>
        <r>
          <rPr>
            <b/>
            <sz val="8"/>
            <rFont val="Tahoma"/>
            <family val="2"/>
          </rPr>
          <t>Tmclaugh:</t>
        </r>
        <r>
          <rPr>
            <sz val="8"/>
            <rFont val="Tahoma"/>
            <family val="2"/>
          </rPr>
          <t xml:space="preserve">
on contract</t>
        </r>
      </text>
    </comment>
    <comment ref="E73" authorId="1">
      <text>
        <r>
          <rPr>
            <b/>
            <sz val="8"/>
            <rFont val="Tahoma"/>
            <family val="2"/>
          </rPr>
          <t>Tmclaugh:</t>
        </r>
        <r>
          <rPr>
            <sz val="8"/>
            <rFont val="Tahoma"/>
            <family val="2"/>
          </rPr>
          <t xml:space="preserve">
2.15 per p/u
</t>
        </r>
      </text>
    </comment>
    <comment ref="B9" authorId="0">
      <text>
        <r>
          <rPr>
            <b/>
            <sz val="9"/>
            <rFont val="Tahoma"/>
            <family val="0"/>
          </rPr>
          <t>McLaughlin, Tammy:</t>
        </r>
        <r>
          <rPr>
            <sz val="9"/>
            <rFont val="Tahoma"/>
            <family val="0"/>
          </rPr>
          <t xml:space="preserve">
32, 60 &amp; 90 ONLY CHANGED RENTAL RATE</t>
        </r>
      </text>
    </comment>
    <comment ref="B10" authorId="0">
      <text>
        <r>
          <rPr>
            <b/>
            <sz val="8"/>
            <rFont val="Tahoma"/>
            <family val="2"/>
          </rPr>
          <t>McLaughlin, Tammy:</t>
        </r>
        <r>
          <rPr>
            <sz val="8"/>
            <rFont val="Tahoma"/>
            <family val="2"/>
          </rPr>
          <t xml:space="preserve">
did not change</t>
        </r>
      </text>
    </comment>
    <comment ref="C10" authorId="0">
      <text>
        <r>
          <rPr>
            <b/>
            <sz val="8"/>
            <rFont val="Tahoma"/>
            <family val="2"/>
          </rPr>
          <t>McLaughlin, Tammy:</t>
        </r>
        <r>
          <rPr>
            <sz val="8"/>
            <rFont val="Tahoma"/>
            <family val="2"/>
          </rPr>
          <t xml:space="preserve">
did not change</t>
        </r>
      </text>
    </comment>
    <comment ref="D10" authorId="0">
      <text>
        <r>
          <rPr>
            <b/>
            <sz val="8"/>
            <rFont val="Tahoma"/>
            <family val="2"/>
          </rPr>
          <t>McLaughlin, Tammy:</t>
        </r>
        <r>
          <rPr>
            <sz val="8"/>
            <rFont val="Tahoma"/>
            <family val="2"/>
          </rPr>
          <t xml:space="preserve">
did not change</t>
        </r>
      </text>
    </comment>
    <comment ref="A41" authorId="0">
      <text>
        <r>
          <rPr>
            <b/>
            <sz val="9"/>
            <rFont val="Tahoma"/>
            <family val="0"/>
          </rPr>
          <t>McLaughlin, Tammy:</t>
        </r>
        <r>
          <rPr>
            <sz val="9"/>
            <rFont val="Tahoma"/>
            <family val="0"/>
          </rPr>
          <t xml:space="preserve">
no change</t>
        </r>
      </text>
    </comment>
    <comment ref="A43" authorId="0">
      <text>
        <r>
          <rPr>
            <b/>
            <sz val="9"/>
            <rFont val="Tahoma"/>
            <family val="0"/>
          </rPr>
          <t>McLaughlin, Tammy:</t>
        </r>
        <r>
          <rPr>
            <sz val="9"/>
            <rFont val="Tahoma"/>
            <family val="0"/>
          </rPr>
          <t xml:space="preserve">
no change</t>
        </r>
      </text>
    </comment>
    <comment ref="B26" authorId="0">
      <text>
        <r>
          <rPr>
            <b/>
            <sz val="8"/>
            <rFont val="Tahoma"/>
            <family val="2"/>
          </rPr>
          <t>McLaughlin, Tammy:</t>
        </r>
        <r>
          <rPr>
            <sz val="8"/>
            <rFont val="Tahoma"/>
            <family val="2"/>
          </rPr>
          <t xml:space="preserve">
no change</t>
        </r>
      </text>
    </comment>
    <comment ref="H26" authorId="0">
      <text>
        <r>
          <rPr>
            <b/>
            <sz val="8"/>
            <rFont val="Tahoma"/>
            <family val="2"/>
          </rPr>
          <t>McLaughlin, Tammy:</t>
        </r>
        <r>
          <rPr>
            <sz val="8"/>
            <rFont val="Tahoma"/>
            <family val="2"/>
          </rPr>
          <t xml:space="preserve">
no change</t>
        </r>
      </text>
    </comment>
    <comment ref="B28" authorId="0">
      <text>
        <r>
          <rPr>
            <b/>
            <sz val="8"/>
            <rFont val="Tahoma"/>
            <family val="2"/>
          </rPr>
          <t>McLaughlin, Tammy:</t>
        </r>
        <r>
          <rPr>
            <sz val="8"/>
            <rFont val="Tahoma"/>
            <family val="2"/>
          </rPr>
          <t xml:space="preserve">
no change</t>
        </r>
      </text>
    </comment>
    <comment ref="H28" authorId="0">
      <text>
        <r>
          <rPr>
            <b/>
            <sz val="8"/>
            <rFont val="Tahoma"/>
            <family val="2"/>
          </rPr>
          <t>McLaughlin, Tammy:</t>
        </r>
        <r>
          <rPr>
            <sz val="8"/>
            <rFont val="Tahoma"/>
            <family val="2"/>
          </rPr>
          <t xml:space="preserve">
no change</t>
        </r>
      </text>
    </comment>
  </commentList>
</comments>
</file>

<file path=xl/comments14.xml><?xml version="1.0" encoding="utf-8"?>
<comments xmlns="http://schemas.openxmlformats.org/spreadsheetml/2006/main">
  <authors>
    <author>McLaughlin, Tammy</author>
    <author>Tmclaugh</author>
  </authors>
  <commentList>
    <comment ref="B8" authorId="0">
      <text>
        <r>
          <rPr>
            <b/>
            <sz val="8"/>
            <rFont val="Tahoma"/>
            <family val="2"/>
          </rPr>
          <t>McLaughlin, Tammy:</t>
        </r>
        <r>
          <rPr>
            <sz val="8"/>
            <rFont val="Tahoma"/>
            <family val="2"/>
          </rPr>
          <t xml:space="preserve">
all sizes had no change in rental </t>
        </r>
      </text>
    </comment>
    <comment ref="B9" authorId="0">
      <text>
        <r>
          <rPr>
            <b/>
            <sz val="8"/>
            <rFont val="Tahoma"/>
            <family val="2"/>
          </rPr>
          <t>McLaughlin, Tammy:</t>
        </r>
        <r>
          <rPr>
            <sz val="8"/>
            <rFont val="Tahoma"/>
            <family val="2"/>
          </rPr>
          <t xml:space="preserve">
did not change</t>
        </r>
      </text>
    </comment>
    <comment ref="C9" authorId="0">
      <text>
        <r>
          <rPr>
            <b/>
            <sz val="8"/>
            <rFont val="Tahoma"/>
            <family val="2"/>
          </rPr>
          <t>McLaughlin, Tammy:</t>
        </r>
        <r>
          <rPr>
            <sz val="8"/>
            <rFont val="Tahoma"/>
            <family val="2"/>
          </rPr>
          <t xml:space="preserve">
did not change</t>
        </r>
      </text>
    </comment>
    <comment ref="D9" authorId="0">
      <text>
        <r>
          <rPr>
            <b/>
            <sz val="8"/>
            <rFont val="Tahoma"/>
            <family val="2"/>
          </rPr>
          <t>McLaughlin, Tammy:</t>
        </r>
        <r>
          <rPr>
            <sz val="8"/>
            <rFont val="Tahoma"/>
            <family val="2"/>
          </rPr>
          <t xml:space="preserve">
did not change</t>
        </r>
      </text>
    </comment>
    <comment ref="B25" authorId="0">
      <text>
        <r>
          <rPr>
            <b/>
            <sz val="8"/>
            <rFont val="Tahoma"/>
            <family val="2"/>
          </rPr>
          <t>McLaughlin, Tammy:</t>
        </r>
        <r>
          <rPr>
            <sz val="8"/>
            <rFont val="Tahoma"/>
            <family val="2"/>
          </rPr>
          <t xml:space="preserve">
no change</t>
        </r>
      </text>
    </comment>
    <comment ref="H25" authorId="0">
      <text>
        <r>
          <rPr>
            <b/>
            <sz val="8"/>
            <rFont val="Tahoma"/>
            <family val="2"/>
          </rPr>
          <t>McLaughlin, Tammy:</t>
        </r>
        <r>
          <rPr>
            <sz val="8"/>
            <rFont val="Tahoma"/>
            <family val="2"/>
          </rPr>
          <t xml:space="preserve">
no change</t>
        </r>
      </text>
    </comment>
    <comment ref="B27" authorId="0">
      <text>
        <r>
          <rPr>
            <b/>
            <sz val="8"/>
            <rFont val="Tahoma"/>
            <family val="2"/>
          </rPr>
          <t>McLaughlin, Tammy:</t>
        </r>
        <r>
          <rPr>
            <sz val="8"/>
            <rFont val="Tahoma"/>
            <family val="2"/>
          </rPr>
          <t xml:space="preserve">
no change</t>
        </r>
      </text>
    </comment>
    <comment ref="H27" authorId="0">
      <text>
        <r>
          <rPr>
            <b/>
            <sz val="8"/>
            <rFont val="Tahoma"/>
            <family val="2"/>
          </rPr>
          <t>McLaughlin, Tammy:</t>
        </r>
        <r>
          <rPr>
            <sz val="8"/>
            <rFont val="Tahoma"/>
            <family val="2"/>
          </rPr>
          <t xml:space="preserve">
no change</t>
        </r>
      </text>
    </comment>
    <comment ref="A37" authorId="0">
      <text>
        <r>
          <rPr>
            <b/>
            <sz val="8"/>
            <rFont val="Tahoma"/>
            <family val="2"/>
          </rPr>
          <t>McLaughlin, Tammy:</t>
        </r>
        <r>
          <rPr>
            <sz val="8"/>
            <rFont val="Tahoma"/>
            <family val="2"/>
          </rPr>
          <t xml:space="preserve">
no change</t>
        </r>
      </text>
    </comment>
    <comment ref="A44" authorId="1">
      <text>
        <r>
          <rPr>
            <b/>
            <sz val="8"/>
            <rFont val="Tahoma"/>
            <family val="2"/>
          </rPr>
          <t>Tmclaugh:</t>
        </r>
        <r>
          <rPr>
            <sz val="8"/>
            <rFont val="Tahoma"/>
            <family val="2"/>
          </rPr>
          <t xml:space="preserve">
on contract</t>
        </r>
      </text>
    </comment>
    <comment ref="E72" authorId="1">
      <text>
        <r>
          <rPr>
            <b/>
            <sz val="8"/>
            <rFont val="Tahoma"/>
            <family val="2"/>
          </rPr>
          <t>Tmclaugh:</t>
        </r>
        <r>
          <rPr>
            <sz val="8"/>
            <rFont val="Tahoma"/>
            <family val="2"/>
          </rPr>
          <t xml:space="preserve">
2.15 per p/u
</t>
        </r>
      </text>
    </comment>
  </commentList>
</comments>
</file>

<file path=xl/comments15.xml><?xml version="1.0" encoding="utf-8"?>
<comments xmlns="http://schemas.openxmlformats.org/spreadsheetml/2006/main">
  <authors>
    <author>McLaughlin, Tammy</author>
  </authors>
  <commentList>
    <comment ref="A42" authorId="0">
      <text>
        <r>
          <rPr>
            <b/>
            <sz val="9"/>
            <rFont val="Tahoma"/>
            <family val="0"/>
          </rPr>
          <t>McLaughlin, Tammy:</t>
        </r>
        <r>
          <rPr>
            <sz val="9"/>
            <rFont val="Tahoma"/>
            <family val="0"/>
          </rPr>
          <t xml:space="preserve">
Open Market-Per Alex</t>
        </r>
      </text>
    </comment>
    <comment ref="B9" authorId="0">
      <text>
        <r>
          <rPr>
            <b/>
            <sz val="9"/>
            <rFont val="Tahoma"/>
            <family val="2"/>
          </rPr>
          <t>McLaughlin, Tammy:</t>
        </r>
        <r>
          <rPr>
            <sz val="9"/>
            <rFont val="Tahoma"/>
            <family val="2"/>
          </rPr>
          <t xml:space="preserve">
ONE P/U PER WEEK RATE DIVIDED BY 4.33     PER CONTRACT PG 34</t>
        </r>
      </text>
    </comment>
    <comment ref="E19" authorId="0">
      <text>
        <r>
          <rPr>
            <b/>
            <sz val="9"/>
            <rFont val="Tahoma"/>
            <family val="2"/>
          </rPr>
          <t>McLaughlin, Tammy:</t>
        </r>
        <r>
          <rPr>
            <sz val="9"/>
            <rFont val="Tahoma"/>
            <family val="2"/>
          </rPr>
          <t xml:space="preserve">
TOOK 5X WEEK MINUS 4X WEEK THEN ADD THAT TO 5X WEEK SVC
</t>
        </r>
      </text>
    </comment>
    <comment ref="F72" authorId="0">
      <text>
        <r>
          <rPr>
            <b/>
            <sz val="9"/>
            <rFont val="Tahoma"/>
            <family val="0"/>
          </rPr>
          <t>McLaughlin, Tammy:</t>
        </r>
        <r>
          <rPr>
            <sz val="9"/>
            <rFont val="Tahoma"/>
            <family val="0"/>
          </rPr>
          <t xml:space="preserve">
3.08 per p/u per month
3.08x 4.33</t>
        </r>
      </text>
    </comment>
  </commentList>
</comments>
</file>

<file path=xl/comments16.xml><?xml version="1.0" encoding="utf-8"?>
<comments xmlns="http://schemas.openxmlformats.org/spreadsheetml/2006/main">
  <authors>
    <author>tmclaugh</author>
    <author>McLaughlin, Tammy</author>
    <author>Tmclaugh</author>
  </authors>
  <commentList>
    <comment ref="G65" authorId="0">
      <text>
        <r>
          <rPr>
            <b/>
            <sz val="8"/>
            <rFont val="Tahoma"/>
            <family val="2"/>
          </rPr>
          <t>tmclaugh:</t>
        </r>
        <r>
          <rPr>
            <sz val="8"/>
            <rFont val="Tahoma"/>
            <family val="2"/>
          </rPr>
          <t xml:space="preserve">
changed 4/1/09</t>
        </r>
      </text>
    </comment>
    <comment ref="B8" authorId="1">
      <text>
        <r>
          <rPr>
            <b/>
            <sz val="8"/>
            <rFont val="Tahoma"/>
            <family val="2"/>
          </rPr>
          <t>McLaughlin, Tammy:</t>
        </r>
        <r>
          <rPr>
            <sz val="8"/>
            <rFont val="Tahoma"/>
            <family val="2"/>
          </rPr>
          <t xml:space="preserve">
did not change</t>
        </r>
      </text>
    </comment>
    <comment ref="C8" authorId="1">
      <text>
        <r>
          <rPr>
            <b/>
            <sz val="8"/>
            <rFont val="Tahoma"/>
            <family val="2"/>
          </rPr>
          <t>McLaughlin, Tammy:</t>
        </r>
        <r>
          <rPr>
            <sz val="8"/>
            <rFont val="Tahoma"/>
            <family val="2"/>
          </rPr>
          <t xml:space="preserve">
did not change</t>
        </r>
      </text>
    </comment>
    <comment ref="D8" authorId="1">
      <text>
        <r>
          <rPr>
            <b/>
            <sz val="8"/>
            <rFont val="Tahoma"/>
            <family val="2"/>
          </rPr>
          <t>McLaughlin, Tammy:</t>
        </r>
        <r>
          <rPr>
            <sz val="8"/>
            <rFont val="Tahoma"/>
            <family val="2"/>
          </rPr>
          <t xml:space="preserve">
did not change</t>
        </r>
      </text>
    </comment>
    <comment ref="B13" authorId="1">
      <text>
        <r>
          <rPr>
            <b/>
            <sz val="8"/>
            <rFont val="Tahoma"/>
            <family val="2"/>
          </rPr>
          <t>McLaughlin, Tammy:</t>
        </r>
        <r>
          <rPr>
            <sz val="8"/>
            <rFont val="Tahoma"/>
            <family val="2"/>
          </rPr>
          <t xml:space="preserve">
3.19 per p/u</t>
        </r>
      </text>
    </comment>
    <comment ref="C13" authorId="1">
      <text>
        <r>
          <rPr>
            <b/>
            <sz val="8"/>
            <rFont val="Tahoma"/>
            <family val="2"/>
          </rPr>
          <t>McLaughlin, Tammy:</t>
        </r>
        <r>
          <rPr>
            <sz val="8"/>
            <rFont val="Tahoma"/>
            <family val="2"/>
          </rPr>
          <t xml:space="preserve">
4.63 per p/u
</t>
        </r>
      </text>
    </comment>
    <comment ref="D13" authorId="1">
      <text>
        <r>
          <rPr>
            <b/>
            <sz val="8"/>
            <rFont val="Tahoma"/>
            <family val="2"/>
          </rPr>
          <t>McLaughlin, Tammy:</t>
        </r>
        <r>
          <rPr>
            <sz val="8"/>
            <rFont val="Tahoma"/>
            <family val="2"/>
          </rPr>
          <t xml:space="preserve">
6.31 per p/u
</t>
        </r>
      </text>
    </comment>
    <comment ref="E13" authorId="1">
      <text>
        <r>
          <rPr>
            <b/>
            <sz val="8"/>
            <rFont val="Tahoma"/>
            <family val="2"/>
          </rPr>
          <t>McLaughlin, Tammy:</t>
        </r>
        <r>
          <rPr>
            <sz val="8"/>
            <rFont val="Tahoma"/>
            <family val="2"/>
          </rPr>
          <t xml:space="preserve">
13.17 per p/u
</t>
        </r>
      </text>
    </comment>
    <comment ref="F13" authorId="1">
      <text>
        <r>
          <rPr>
            <b/>
            <sz val="8"/>
            <rFont val="Tahoma"/>
            <family val="2"/>
          </rPr>
          <t>McLaughlin, Tammy:</t>
        </r>
        <r>
          <rPr>
            <sz val="8"/>
            <rFont val="Tahoma"/>
            <family val="2"/>
          </rPr>
          <t xml:space="preserve">
17.59 per p/u</t>
        </r>
      </text>
    </comment>
    <comment ref="G13" authorId="1">
      <text>
        <r>
          <rPr>
            <b/>
            <sz val="8"/>
            <rFont val="Tahoma"/>
            <family val="2"/>
          </rPr>
          <t>McLaughlin, Tammy:</t>
        </r>
        <r>
          <rPr>
            <sz val="8"/>
            <rFont val="Tahoma"/>
            <family val="2"/>
          </rPr>
          <t xml:space="preserve">
22.94 per p/u</t>
        </r>
      </text>
    </comment>
    <comment ref="H13" authorId="1">
      <text>
        <r>
          <rPr>
            <b/>
            <sz val="8"/>
            <rFont val="Tahoma"/>
            <family val="2"/>
          </rPr>
          <t>McLaughlin, Tammy:</t>
        </r>
        <r>
          <rPr>
            <sz val="8"/>
            <rFont val="Tahoma"/>
            <family val="2"/>
          </rPr>
          <t xml:space="preserve">
31.97 per p/u
</t>
        </r>
      </text>
    </comment>
    <comment ref="I13" authorId="1">
      <text>
        <r>
          <rPr>
            <b/>
            <sz val="8"/>
            <rFont val="Tahoma"/>
            <family val="2"/>
          </rPr>
          <t>McLaughlin, Tammy:</t>
        </r>
        <r>
          <rPr>
            <sz val="8"/>
            <rFont val="Tahoma"/>
            <family val="2"/>
          </rPr>
          <t xml:space="preserve">
42.79 per p/u</t>
        </r>
      </text>
    </comment>
    <comment ref="J13" authorId="1">
      <text>
        <r>
          <rPr>
            <b/>
            <sz val="8"/>
            <rFont val="Tahoma"/>
            <family val="2"/>
          </rPr>
          <t>McLaughlin, Tammy:</t>
        </r>
        <r>
          <rPr>
            <sz val="8"/>
            <rFont val="Tahoma"/>
            <family val="2"/>
          </rPr>
          <t xml:space="preserve">
62.03 per p/u</t>
        </r>
      </text>
    </comment>
    <comment ref="K13" authorId="1">
      <text>
        <r>
          <rPr>
            <b/>
            <sz val="8"/>
            <rFont val="Tahoma"/>
            <family val="2"/>
          </rPr>
          <t>McLaughlin, Tammy:</t>
        </r>
        <r>
          <rPr>
            <sz val="8"/>
            <rFont val="Tahoma"/>
            <family val="2"/>
          </rPr>
          <t xml:space="preserve">
84.08 per p/u</t>
        </r>
      </text>
    </comment>
    <comment ref="I34" authorId="2">
      <text>
        <r>
          <rPr>
            <b/>
            <sz val="8"/>
            <rFont val="Tahoma"/>
            <family val="2"/>
          </rPr>
          <t>Tmclaugh:</t>
        </r>
        <r>
          <rPr>
            <sz val="8"/>
            <rFont val="Tahoma"/>
            <family val="2"/>
          </rPr>
          <t xml:space="preserve">
not on contract 
calculate 90gal toter rate
x 1.5 USING 2007 RATES2008 ONLY DISP WILL INCREASE 4/1/08 DURING CPI RATE INCREASE
 </t>
        </r>
      </text>
    </comment>
    <comment ref="A35" authorId="1">
      <text>
        <r>
          <rPr>
            <b/>
            <sz val="8"/>
            <rFont val="Tahoma"/>
            <family val="2"/>
          </rPr>
          <t>McLaughlin, Tammy:</t>
        </r>
        <r>
          <rPr>
            <sz val="8"/>
            <rFont val="Tahoma"/>
            <family val="2"/>
          </rPr>
          <t xml:space="preserve">
no change</t>
        </r>
      </text>
    </comment>
  </commentList>
</comments>
</file>

<file path=xl/comments17.xml><?xml version="1.0" encoding="utf-8"?>
<comments xmlns="http://schemas.openxmlformats.org/spreadsheetml/2006/main">
  <authors>
    <author>republic</author>
    <author>Tmclaugh</author>
  </authors>
  <commentList>
    <comment ref="B9" authorId="0">
      <text>
        <r>
          <rPr>
            <b/>
            <sz val="8"/>
            <rFont val="Tahoma"/>
            <family val="2"/>
          </rPr>
          <t>republic:</t>
        </r>
        <r>
          <rPr>
            <sz val="8"/>
            <rFont val="Tahoma"/>
            <family val="2"/>
          </rPr>
          <t xml:space="preserve">
monthly rate div by 4.3 times 15% per deb g </t>
        </r>
      </text>
    </comment>
    <comment ref="F19" authorId="0">
      <text>
        <r>
          <rPr>
            <b/>
            <sz val="8"/>
            <rFont val="Tahoma"/>
            <family val="2"/>
          </rPr>
          <t>republic:</t>
        </r>
        <r>
          <rPr>
            <sz val="8"/>
            <rFont val="Tahoma"/>
            <family val="2"/>
          </rPr>
          <t xml:space="preserve">
took 5x week minus 4x week then add that to 5x week rate (per  deb g)</t>
        </r>
      </text>
    </comment>
    <comment ref="A50" authorId="1">
      <text>
        <r>
          <rPr>
            <b/>
            <sz val="8"/>
            <rFont val="Tahoma"/>
            <family val="2"/>
          </rPr>
          <t>Tmclaugh:</t>
        </r>
        <r>
          <rPr>
            <sz val="8"/>
            <rFont val="Tahoma"/>
            <family val="2"/>
          </rPr>
          <t xml:space="preserve">
on contract
rate did change</t>
        </r>
      </text>
    </comment>
  </commentList>
</comments>
</file>

<file path=xl/comments19.xml><?xml version="1.0" encoding="utf-8"?>
<comments xmlns="http://schemas.openxmlformats.org/spreadsheetml/2006/main">
  <authors>
    <author>McLaughlin, Tammy</author>
  </authors>
  <commentList>
    <comment ref="D8" authorId="0">
      <text>
        <r>
          <rPr>
            <b/>
            <sz val="9"/>
            <rFont val="Tahoma"/>
            <family val="0"/>
          </rPr>
          <t>McLaughlin, Tammy:</t>
        </r>
        <r>
          <rPr>
            <sz val="9"/>
            <rFont val="Tahoma"/>
            <family val="0"/>
          </rPr>
          <t xml:space="preserve">
did not change</t>
        </r>
      </text>
    </comment>
    <comment ref="E8" authorId="0">
      <text>
        <r>
          <rPr>
            <b/>
            <sz val="9"/>
            <rFont val="Tahoma"/>
            <family val="0"/>
          </rPr>
          <t>McLaughlin, Tammy:</t>
        </r>
        <r>
          <rPr>
            <sz val="9"/>
            <rFont val="Tahoma"/>
            <family val="0"/>
          </rPr>
          <t xml:space="preserve">
did not change</t>
        </r>
      </text>
    </comment>
    <comment ref="F13" authorId="0">
      <text>
        <r>
          <rPr>
            <b/>
            <sz val="9"/>
            <rFont val="Tahoma"/>
            <family val="0"/>
          </rPr>
          <t>McLaughlin, Tammy:</t>
        </r>
        <r>
          <rPr>
            <sz val="9"/>
            <rFont val="Tahoma"/>
            <family val="0"/>
          </rPr>
          <t xml:space="preserve">
did not change</t>
        </r>
      </text>
    </comment>
  </commentList>
</comments>
</file>

<file path=xl/comments20.xml><?xml version="1.0" encoding="utf-8"?>
<comments xmlns="http://schemas.openxmlformats.org/spreadsheetml/2006/main">
  <authors>
    <author>tmclaugh</author>
  </authors>
  <commentList>
    <comment ref="A5" authorId="0">
      <text>
        <r>
          <rPr>
            <b/>
            <sz val="8"/>
            <rFont val="Tahoma"/>
            <family val="2"/>
          </rPr>
          <t>tmclaugh:</t>
        </r>
        <r>
          <rPr>
            <sz val="8"/>
            <rFont val="Tahoma"/>
            <family val="2"/>
          </rPr>
          <t xml:space="preserve">
rates did not change</t>
        </r>
      </text>
    </comment>
    <comment ref="E57" authorId="0">
      <text>
        <r>
          <rPr>
            <b/>
            <sz val="8"/>
            <rFont val="Tahoma"/>
            <family val="2"/>
          </rPr>
          <t>tmclaugh:</t>
        </r>
        <r>
          <rPr>
            <sz val="8"/>
            <rFont val="Tahoma"/>
            <family val="2"/>
          </rPr>
          <t xml:space="preserve">
changed 4/1/09</t>
        </r>
      </text>
    </comment>
  </commentList>
</comments>
</file>

<file path=xl/comments21.xml><?xml version="1.0" encoding="utf-8"?>
<comments xmlns="http://schemas.openxmlformats.org/spreadsheetml/2006/main">
  <authors>
    <author>McLaughlin, Tammy</author>
  </authors>
  <commentList>
    <comment ref="D8" authorId="0">
      <text>
        <r>
          <rPr>
            <b/>
            <sz val="9"/>
            <rFont val="Tahoma"/>
            <family val="0"/>
          </rPr>
          <t>McLaughlin, Tammy:</t>
        </r>
        <r>
          <rPr>
            <sz val="9"/>
            <rFont val="Tahoma"/>
            <family val="0"/>
          </rPr>
          <t xml:space="preserve">
did not change</t>
        </r>
      </text>
    </comment>
    <comment ref="E8" authorId="0">
      <text>
        <r>
          <rPr>
            <b/>
            <sz val="9"/>
            <rFont val="Tahoma"/>
            <family val="0"/>
          </rPr>
          <t>McLaughlin, Tammy:</t>
        </r>
        <r>
          <rPr>
            <sz val="9"/>
            <rFont val="Tahoma"/>
            <family val="0"/>
          </rPr>
          <t xml:space="preserve">
did not change</t>
        </r>
      </text>
    </comment>
    <comment ref="F13" authorId="0">
      <text>
        <r>
          <rPr>
            <b/>
            <sz val="9"/>
            <rFont val="Tahoma"/>
            <family val="0"/>
          </rPr>
          <t>McLaughlin, Tammy:</t>
        </r>
        <r>
          <rPr>
            <sz val="9"/>
            <rFont val="Tahoma"/>
            <family val="0"/>
          </rPr>
          <t xml:space="preserve">
did not change</t>
        </r>
      </text>
    </comment>
  </commentList>
</comments>
</file>

<file path=xl/comments24.xml><?xml version="1.0" encoding="utf-8"?>
<comments xmlns="http://schemas.openxmlformats.org/spreadsheetml/2006/main">
  <authors>
    <author>McLaughlin, Tammy</author>
  </authors>
  <commentList>
    <comment ref="D41" authorId="0">
      <text>
        <r>
          <rPr>
            <b/>
            <sz val="9"/>
            <rFont val="Tahoma"/>
            <family val="2"/>
          </rPr>
          <t>McLaughlin, Tammy:</t>
        </r>
        <r>
          <rPr>
            <sz val="9"/>
            <rFont val="Tahoma"/>
            <family val="2"/>
          </rPr>
          <t xml:space="preserve">
did not change</t>
        </r>
      </text>
    </comment>
  </commentList>
</comments>
</file>

<file path=xl/comments27.xml><?xml version="1.0" encoding="utf-8"?>
<comments xmlns="http://schemas.openxmlformats.org/spreadsheetml/2006/main">
  <authors>
    <author>McLaughlin, Tammy</author>
  </authors>
  <commentList>
    <comment ref="D8" authorId="0">
      <text>
        <r>
          <rPr>
            <b/>
            <sz val="9"/>
            <rFont val="Tahoma"/>
            <family val="0"/>
          </rPr>
          <t>McLaughlin, Tammy:</t>
        </r>
        <r>
          <rPr>
            <sz val="9"/>
            <rFont val="Tahoma"/>
            <family val="0"/>
          </rPr>
          <t xml:space="preserve">
DID NOT CHANGE</t>
        </r>
      </text>
    </comment>
    <comment ref="E8" authorId="0">
      <text>
        <r>
          <rPr>
            <b/>
            <sz val="9"/>
            <rFont val="Tahoma"/>
            <family val="0"/>
          </rPr>
          <t>McLaughlin, Tammy:</t>
        </r>
        <r>
          <rPr>
            <sz val="9"/>
            <rFont val="Tahoma"/>
            <family val="0"/>
          </rPr>
          <t xml:space="preserve">
DID NOT CHANGE</t>
        </r>
      </text>
    </comment>
    <comment ref="F36" authorId="0">
      <text>
        <r>
          <rPr>
            <b/>
            <sz val="9"/>
            <rFont val="Tahoma"/>
            <family val="0"/>
          </rPr>
          <t>McLaughlin, Tammy:</t>
        </r>
        <r>
          <rPr>
            <sz val="9"/>
            <rFont val="Tahoma"/>
            <family val="0"/>
          </rPr>
          <t xml:space="preserve">
DID NOT CHANGE</t>
        </r>
      </text>
    </comment>
  </commentList>
</comments>
</file>

<file path=xl/comments28.xml><?xml version="1.0" encoding="utf-8"?>
<comments xmlns="http://schemas.openxmlformats.org/spreadsheetml/2006/main">
  <authors>
    <author>tmclaugh</author>
  </authors>
  <commentList>
    <comment ref="D66" authorId="0">
      <text>
        <r>
          <rPr>
            <b/>
            <sz val="8"/>
            <rFont val="Tahoma"/>
            <family val="2"/>
          </rPr>
          <t>tmclaugh:</t>
        </r>
        <r>
          <rPr>
            <sz val="8"/>
            <rFont val="Tahoma"/>
            <family val="2"/>
          </rPr>
          <t xml:space="preserve">
changed 4/1/09</t>
        </r>
      </text>
    </comment>
  </commentList>
</comments>
</file>

<file path=xl/comments29.xml><?xml version="1.0" encoding="utf-8"?>
<comments xmlns="http://schemas.openxmlformats.org/spreadsheetml/2006/main">
  <authors>
    <author>McLaughlin, Tammy</author>
  </authors>
  <commentList>
    <comment ref="E8" authorId="0">
      <text>
        <r>
          <rPr>
            <b/>
            <sz val="9"/>
            <rFont val="Tahoma"/>
            <family val="0"/>
          </rPr>
          <t>McLaughlin, Tammy:</t>
        </r>
        <r>
          <rPr>
            <sz val="9"/>
            <rFont val="Tahoma"/>
            <family val="0"/>
          </rPr>
          <t xml:space="preserve">
DID NOT CHANGE</t>
        </r>
      </text>
    </comment>
    <comment ref="D8" authorId="0">
      <text>
        <r>
          <rPr>
            <b/>
            <sz val="9"/>
            <rFont val="Tahoma"/>
            <family val="0"/>
          </rPr>
          <t>McLaughlin, Tammy:</t>
        </r>
        <r>
          <rPr>
            <sz val="9"/>
            <rFont val="Tahoma"/>
            <family val="0"/>
          </rPr>
          <t xml:space="preserve">
DID NOT CHANGE</t>
        </r>
      </text>
    </comment>
    <comment ref="F36" authorId="0">
      <text>
        <r>
          <rPr>
            <b/>
            <sz val="9"/>
            <rFont val="Tahoma"/>
            <family val="0"/>
          </rPr>
          <t>McLaughlin, Tammy:</t>
        </r>
        <r>
          <rPr>
            <sz val="9"/>
            <rFont val="Tahoma"/>
            <family val="0"/>
          </rPr>
          <t xml:space="preserve">
DID NOT CHANGE</t>
        </r>
      </text>
    </comment>
  </commentList>
</comments>
</file>

<file path=xl/comments3.xml><?xml version="1.0" encoding="utf-8"?>
<comments xmlns="http://schemas.openxmlformats.org/spreadsheetml/2006/main">
  <authors>
    <author>McLaughlin, Tammy</author>
    <author>Tmclaugh</author>
  </authors>
  <commentList>
    <comment ref="B11" authorId="0">
      <text>
        <r>
          <rPr>
            <b/>
            <sz val="8"/>
            <rFont val="Tahoma"/>
            <family val="2"/>
          </rPr>
          <t>McLaughlin, Tammy:</t>
        </r>
        <r>
          <rPr>
            <sz val="8"/>
            <rFont val="Tahoma"/>
            <family val="2"/>
          </rPr>
          <t xml:space="preserve">
no change</t>
        </r>
      </text>
    </comment>
    <comment ref="C11" authorId="0">
      <text>
        <r>
          <rPr>
            <b/>
            <sz val="8"/>
            <rFont val="Tahoma"/>
            <family val="2"/>
          </rPr>
          <t>McLaughlin, Tammy:</t>
        </r>
        <r>
          <rPr>
            <sz val="8"/>
            <rFont val="Tahoma"/>
            <family val="2"/>
          </rPr>
          <t xml:space="preserve">
no change</t>
        </r>
      </text>
    </comment>
    <comment ref="D11" authorId="0">
      <text>
        <r>
          <rPr>
            <b/>
            <sz val="8"/>
            <rFont val="Tahoma"/>
            <family val="2"/>
          </rPr>
          <t>McLaughlin, Tammy:</t>
        </r>
        <r>
          <rPr>
            <sz val="8"/>
            <rFont val="Tahoma"/>
            <family val="2"/>
          </rPr>
          <t xml:space="preserve">
no change</t>
        </r>
      </text>
    </comment>
    <comment ref="B30" authorId="0">
      <text>
        <r>
          <rPr>
            <b/>
            <sz val="8"/>
            <rFont val="Tahoma"/>
            <family val="2"/>
          </rPr>
          <t>McLaughlin, Tammy:</t>
        </r>
        <r>
          <rPr>
            <sz val="8"/>
            <rFont val="Tahoma"/>
            <family val="2"/>
          </rPr>
          <t xml:space="preserve">
no change</t>
        </r>
      </text>
    </comment>
    <comment ref="H30" authorId="0">
      <text>
        <r>
          <rPr>
            <b/>
            <sz val="8"/>
            <rFont val="Tahoma"/>
            <family val="2"/>
          </rPr>
          <t>McLaughlin, Tammy:</t>
        </r>
        <r>
          <rPr>
            <sz val="8"/>
            <rFont val="Tahoma"/>
            <family val="2"/>
          </rPr>
          <t xml:space="preserve">
no change</t>
        </r>
      </text>
    </comment>
    <comment ref="H32" authorId="0">
      <text>
        <r>
          <rPr>
            <b/>
            <sz val="8"/>
            <rFont val="Tahoma"/>
            <family val="2"/>
          </rPr>
          <t>McLaughlin, Tammy:</t>
        </r>
        <r>
          <rPr>
            <sz val="8"/>
            <rFont val="Tahoma"/>
            <family val="2"/>
          </rPr>
          <t xml:space="preserve">
no change</t>
        </r>
      </text>
    </comment>
    <comment ref="A45" authorId="0">
      <text>
        <r>
          <rPr>
            <b/>
            <sz val="8"/>
            <rFont val="Tahoma"/>
            <family val="2"/>
          </rPr>
          <t>McLaughlin, Tammy:</t>
        </r>
        <r>
          <rPr>
            <sz val="8"/>
            <rFont val="Tahoma"/>
            <family val="2"/>
          </rPr>
          <t xml:space="preserve">
no change</t>
        </r>
      </text>
    </comment>
    <comment ref="D81" authorId="1">
      <text>
        <r>
          <rPr>
            <b/>
            <sz val="8"/>
            <rFont val="Tahoma"/>
            <family val="2"/>
          </rPr>
          <t>Tmclaugh:</t>
        </r>
        <r>
          <rPr>
            <sz val="8"/>
            <rFont val="Tahoma"/>
            <family val="2"/>
          </rPr>
          <t xml:space="preserve">
2.15 per p/u
</t>
        </r>
      </text>
    </comment>
    <comment ref="B10" authorId="0">
      <text>
        <r>
          <rPr>
            <b/>
            <sz val="8"/>
            <rFont val="Tahoma"/>
            <family val="2"/>
          </rPr>
          <t>McLaughlin, Tammy:</t>
        </r>
        <r>
          <rPr>
            <sz val="8"/>
            <rFont val="Tahoma"/>
            <family val="2"/>
          </rPr>
          <t xml:space="preserve">
32, 60 &amp; HAD NO CHANGE IN RENTAL RATE
</t>
        </r>
      </text>
    </comment>
    <comment ref="H65" authorId="0">
      <text>
        <r>
          <rPr>
            <b/>
            <sz val="8"/>
            <rFont val="Tahoma"/>
            <family val="2"/>
          </rPr>
          <t>McLaughlin, Tammy:</t>
        </r>
        <r>
          <rPr>
            <sz val="8"/>
            <rFont val="Tahoma"/>
            <family val="2"/>
          </rPr>
          <t xml:space="preserve">
NO CHANGE</t>
        </r>
      </text>
    </comment>
    <comment ref="A52" authorId="1">
      <text>
        <r>
          <rPr>
            <b/>
            <sz val="8"/>
            <rFont val="Tahoma"/>
            <family val="2"/>
          </rPr>
          <t>Tmclaugh:</t>
        </r>
        <r>
          <rPr>
            <sz val="8"/>
            <rFont val="Tahoma"/>
            <family val="2"/>
          </rPr>
          <t xml:space="preserve">
on contract</t>
        </r>
      </text>
    </comment>
    <comment ref="B13" authorId="0">
      <text>
        <r>
          <rPr>
            <b/>
            <sz val="8"/>
            <rFont val="Tahoma"/>
            <family val="2"/>
          </rPr>
          <t>McLaughlin, Tammy:</t>
        </r>
        <r>
          <rPr>
            <sz val="8"/>
            <rFont val="Tahoma"/>
            <family val="2"/>
          </rPr>
          <t xml:space="preserve">
no change</t>
        </r>
      </text>
    </comment>
    <comment ref="C13" authorId="0">
      <text>
        <r>
          <rPr>
            <b/>
            <sz val="8"/>
            <rFont val="Tahoma"/>
            <family val="2"/>
          </rPr>
          <t>McLaughlin, Tammy:</t>
        </r>
        <r>
          <rPr>
            <sz val="8"/>
            <rFont val="Tahoma"/>
            <family val="2"/>
          </rPr>
          <t xml:space="preserve">
no change</t>
        </r>
      </text>
    </comment>
    <comment ref="D13" authorId="0">
      <text>
        <r>
          <rPr>
            <b/>
            <sz val="8"/>
            <rFont val="Tahoma"/>
            <family val="2"/>
          </rPr>
          <t>McLaughlin, Tammy:</t>
        </r>
        <r>
          <rPr>
            <sz val="8"/>
            <rFont val="Tahoma"/>
            <family val="2"/>
          </rPr>
          <t xml:space="preserve">
no change</t>
        </r>
      </text>
    </comment>
    <comment ref="B32" authorId="0">
      <text>
        <r>
          <rPr>
            <b/>
            <sz val="8"/>
            <rFont val="Tahoma"/>
            <family val="2"/>
          </rPr>
          <t>McLaughlin, Tammy:</t>
        </r>
        <r>
          <rPr>
            <sz val="8"/>
            <rFont val="Tahoma"/>
            <family val="2"/>
          </rPr>
          <t xml:space="preserve">
no change</t>
        </r>
      </text>
    </comment>
  </commentList>
</comments>
</file>

<file path=xl/comments32.xml><?xml version="1.0" encoding="utf-8"?>
<comments xmlns="http://schemas.openxmlformats.org/spreadsheetml/2006/main">
  <authors>
    <author>McLaughlin, Tammy</author>
  </authors>
  <commentList>
    <comment ref="D41" authorId="0">
      <text>
        <r>
          <rPr>
            <b/>
            <sz val="9"/>
            <rFont val="Tahoma"/>
            <family val="2"/>
          </rPr>
          <t>McLaughlin, Tammy:</t>
        </r>
        <r>
          <rPr>
            <sz val="9"/>
            <rFont val="Tahoma"/>
            <family val="2"/>
          </rPr>
          <t xml:space="preserve">
did not change</t>
        </r>
      </text>
    </comment>
  </commentList>
</comments>
</file>

<file path=xl/comments37.xml><?xml version="1.0" encoding="utf-8"?>
<comments xmlns="http://schemas.openxmlformats.org/spreadsheetml/2006/main">
  <authors>
    <author>Cheryl Creasey</author>
  </authors>
  <commentList>
    <comment ref="K60" authorId="0">
      <text>
        <r>
          <rPr>
            <b/>
            <sz val="8"/>
            <rFont val="Tahoma"/>
            <family val="2"/>
          </rPr>
          <t>Cheryl Creasey:</t>
        </r>
        <r>
          <rPr>
            <sz val="8"/>
            <rFont val="Tahoma"/>
            <family val="2"/>
          </rPr>
          <t xml:space="preserve">
% of REG</t>
        </r>
      </text>
    </comment>
  </commentList>
</comments>
</file>

<file path=xl/comments38.xml><?xml version="1.0" encoding="utf-8"?>
<comments xmlns="http://schemas.openxmlformats.org/spreadsheetml/2006/main">
  <authors>
    <author>Cheryl Creasey</author>
  </authors>
  <commentList>
    <comment ref="J60" authorId="0">
      <text>
        <r>
          <rPr>
            <b/>
            <sz val="8"/>
            <rFont val="Tahoma"/>
            <family val="2"/>
          </rPr>
          <t>Cheryl Creasey:</t>
        </r>
        <r>
          <rPr>
            <sz val="8"/>
            <rFont val="Tahoma"/>
            <family val="2"/>
          </rPr>
          <t xml:space="preserve">
% of REG</t>
        </r>
      </text>
    </comment>
  </commentList>
</comments>
</file>

<file path=xl/comments4.xml><?xml version="1.0" encoding="utf-8"?>
<comments xmlns="http://schemas.openxmlformats.org/spreadsheetml/2006/main">
  <authors>
    <author>Tmclaugh</author>
    <author>tmclaugh</author>
  </authors>
  <commentList>
    <comment ref="J35" authorId="0">
      <text>
        <r>
          <rPr>
            <b/>
            <sz val="8"/>
            <rFont val="Tahoma"/>
            <family val="2"/>
          </rPr>
          <t>Tmclaugh:</t>
        </r>
        <r>
          <rPr>
            <sz val="8"/>
            <rFont val="Tahoma"/>
            <family val="2"/>
          </rPr>
          <t xml:space="preserve">
not on contract using the last rate increase sheet which is 2006</t>
        </r>
      </text>
    </comment>
    <comment ref="I55" authorId="1">
      <text>
        <r>
          <rPr>
            <b/>
            <sz val="8"/>
            <rFont val="Tahoma"/>
            <family val="2"/>
          </rPr>
          <t>tmclaugh:</t>
        </r>
        <r>
          <rPr>
            <sz val="8"/>
            <rFont val="Tahoma"/>
            <family val="2"/>
          </rPr>
          <t xml:space="preserve">
rate did not change </t>
        </r>
      </text>
    </comment>
    <comment ref="A61" authorId="0">
      <text>
        <r>
          <rPr>
            <b/>
            <sz val="8"/>
            <rFont val="Tahoma"/>
            <family val="2"/>
          </rPr>
          <t>Tmclaugh:</t>
        </r>
        <r>
          <rPr>
            <sz val="8"/>
            <rFont val="Tahoma"/>
            <family val="2"/>
          </rPr>
          <t xml:space="preserve">
2.15 per p/u
</t>
        </r>
      </text>
    </comment>
    <comment ref="E66" authorId="1">
      <text>
        <r>
          <rPr>
            <b/>
            <sz val="8"/>
            <rFont val="Tahoma"/>
            <family val="2"/>
          </rPr>
          <t>tmclaugh:</t>
        </r>
        <r>
          <rPr>
            <sz val="8"/>
            <rFont val="Tahoma"/>
            <family val="2"/>
          </rPr>
          <t xml:space="preserve">
changed 4/1/09</t>
        </r>
      </text>
    </comment>
  </commentList>
</comments>
</file>

<file path=xl/comments40.xml><?xml version="1.0" encoding="utf-8"?>
<comments xmlns="http://schemas.openxmlformats.org/spreadsheetml/2006/main">
  <authors>
    <author>Cheryl Creasey</author>
  </authors>
  <commentList>
    <comment ref="L60" authorId="0">
      <text>
        <r>
          <rPr>
            <b/>
            <sz val="8"/>
            <rFont val="Tahoma"/>
            <family val="2"/>
          </rPr>
          <t>Cheryl Creasey:</t>
        </r>
        <r>
          <rPr>
            <sz val="8"/>
            <rFont val="Tahoma"/>
            <family val="2"/>
          </rPr>
          <t xml:space="preserve">
% of REG</t>
        </r>
      </text>
    </comment>
  </commentList>
</comments>
</file>

<file path=xl/comments41.xml><?xml version="1.0" encoding="utf-8"?>
<comments xmlns="http://schemas.openxmlformats.org/spreadsheetml/2006/main">
  <authors>
    <author>Cheryl Creasey</author>
  </authors>
  <commentList>
    <comment ref="L60" authorId="0">
      <text>
        <r>
          <rPr>
            <b/>
            <sz val="8"/>
            <rFont val="Tahoma"/>
            <family val="2"/>
          </rPr>
          <t>Cheryl Creasey:</t>
        </r>
        <r>
          <rPr>
            <sz val="8"/>
            <rFont val="Tahoma"/>
            <family val="2"/>
          </rPr>
          <t xml:space="preserve">
% of REG</t>
        </r>
      </text>
    </comment>
  </commentList>
</comments>
</file>

<file path=xl/comments5.xml><?xml version="1.0" encoding="utf-8"?>
<comments xmlns="http://schemas.openxmlformats.org/spreadsheetml/2006/main">
  <authors>
    <author>McLaughlin, Tammy</author>
    <author>Tmclaugh</author>
  </authors>
  <commentList>
    <comment ref="A45" authorId="0">
      <text>
        <r>
          <rPr>
            <b/>
            <sz val="8"/>
            <rFont val="Tahoma"/>
            <family val="2"/>
          </rPr>
          <t>McLaughlin, Tammy:</t>
        </r>
        <r>
          <rPr>
            <sz val="8"/>
            <rFont val="Tahoma"/>
            <family val="2"/>
          </rPr>
          <t xml:space="preserve">
no change</t>
        </r>
      </text>
    </comment>
    <comment ref="A52" authorId="1">
      <text>
        <r>
          <rPr>
            <b/>
            <sz val="8"/>
            <rFont val="Tahoma"/>
            <family val="2"/>
          </rPr>
          <t>Tmclaugh:</t>
        </r>
        <r>
          <rPr>
            <sz val="8"/>
            <rFont val="Tahoma"/>
            <family val="2"/>
          </rPr>
          <t xml:space="preserve">
on contract</t>
        </r>
      </text>
    </comment>
    <comment ref="I65" authorId="0">
      <text>
        <r>
          <rPr>
            <b/>
            <sz val="8"/>
            <rFont val="Tahoma"/>
            <family val="2"/>
          </rPr>
          <t>McLaughlin, Tammy:</t>
        </r>
        <r>
          <rPr>
            <sz val="8"/>
            <rFont val="Tahoma"/>
            <family val="2"/>
          </rPr>
          <t xml:space="preserve">
NO CHANGE</t>
        </r>
      </text>
    </comment>
    <comment ref="E82" authorId="1">
      <text>
        <r>
          <rPr>
            <b/>
            <sz val="8"/>
            <rFont val="Tahoma"/>
            <family val="2"/>
          </rPr>
          <t>Tmclaugh:</t>
        </r>
        <r>
          <rPr>
            <sz val="8"/>
            <rFont val="Tahoma"/>
            <family val="2"/>
          </rPr>
          <t xml:space="preserve">
2.15 per p/u
</t>
        </r>
      </text>
    </comment>
    <comment ref="B10" authorId="0">
      <text>
        <r>
          <rPr>
            <b/>
            <sz val="8"/>
            <rFont val="Tahoma"/>
            <family val="2"/>
          </rPr>
          <t>McLaughlin, Tammy:</t>
        </r>
        <r>
          <rPr>
            <sz val="8"/>
            <rFont val="Tahoma"/>
            <family val="2"/>
          </rPr>
          <t xml:space="preserve">
32, 60 &amp; HAD NO CHANGE IN RENTAL RATE
</t>
        </r>
      </text>
    </comment>
    <comment ref="B11" authorId="0">
      <text>
        <r>
          <rPr>
            <b/>
            <sz val="8"/>
            <rFont val="Tahoma"/>
            <family val="2"/>
          </rPr>
          <t>McLaughlin, Tammy:</t>
        </r>
        <r>
          <rPr>
            <sz val="8"/>
            <rFont val="Tahoma"/>
            <family val="2"/>
          </rPr>
          <t xml:space="preserve">
no change</t>
        </r>
      </text>
    </comment>
    <comment ref="C11" authorId="0">
      <text>
        <r>
          <rPr>
            <b/>
            <sz val="8"/>
            <rFont val="Tahoma"/>
            <family val="2"/>
          </rPr>
          <t>McLaughlin, Tammy:</t>
        </r>
        <r>
          <rPr>
            <sz val="8"/>
            <rFont val="Tahoma"/>
            <family val="2"/>
          </rPr>
          <t xml:space="preserve">
no change</t>
        </r>
      </text>
    </comment>
    <comment ref="D11" authorId="0">
      <text>
        <r>
          <rPr>
            <b/>
            <sz val="8"/>
            <rFont val="Tahoma"/>
            <family val="2"/>
          </rPr>
          <t>McLaughlin, Tammy:</t>
        </r>
        <r>
          <rPr>
            <sz val="8"/>
            <rFont val="Tahoma"/>
            <family val="2"/>
          </rPr>
          <t xml:space="preserve">
no change</t>
        </r>
      </text>
    </comment>
    <comment ref="B13" authorId="0">
      <text>
        <r>
          <rPr>
            <b/>
            <sz val="8"/>
            <rFont val="Tahoma"/>
            <family val="2"/>
          </rPr>
          <t>McLaughlin, Tammy:</t>
        </r>
        <r>
          <rPr>
            <sz val="8"/>
            <rFont val="Tahoma"/>
            <family val="2"/>
          </rPr>
          <t xml:space="preserve">
no change</t>
        </r>
      </text>
    </comment>
    <comment ref="C13" authorId="0">
      <text>
        <r>
          <rPr>
            <b/>
            <sz val="8"/>
            <rFont val="Tahoma"/>
            <family val="2"/>
          </rPr>
          <t>McLaughlin, Tammy:</t>
        </r>
        <r>
          <rPr>
            <sz val="8"/>
            <rFont val="Tahoma"/>
            <family val="2"/>
          </rPr>
          <t xml:space="preserve">
no change</t>
        </r>
      </text>
    </comment>
    <comment ref="D13" authorId="0">
      <text>
        <r>
          <rPr>
            <b/>
            <sz val="8"/>
            <rFont val="Tahoma"/>
            <family val="2"/>
          </rPr>
          <t>McLaughlin, Tammy:</t>
        </r>
        <r>
          <rPr>
            <sz val="8"/>
            <rFont val="Tahoma"/>
            <family val="2"/>
          </rPr>
          <t xml:space="preserve">
no change</t>
        </r>
      </text>
    </comment>
    <comment ref="B30" authorId="0">
      <text>
        <r>
          <rPr>
            <b/>
            <sz val="8"/>
            <rFont val="Tahoma"/>
            <family val="2"/>
          </rPr>
          <t>McLaughlin, Tammy:</t>
        </r>
        <r>
          <rPr>
            <sz val="8"/>
            <rFont val="Tahoma"/>
            <family val="2"/>
          </rPr>
          <t xml:space="preserve">
no change</t>
        </r>
      </text>
    </comment>
    <comment ref="H30" authorId="0">
      <text>
        <r>
          <rPr>
            <b/>
            <sz val="8"/>
            <rFont val="Tahoma"/>
            <family val="2"/>
          </rPr>
          <t>McLaughlin, Tammy:</t>
        </r>
        <r>
          <rPr>
            <sz val="8"/>
            <rFont val="Tahoma"/>
            <family val="2"/>
          </rPr>
          <t xml:space="preserve">
no change</t>
        </r>
      </text>
    </comment>
    <comment ref="B32" authorId="0">
      <text>
        <r>
          <rPr>
            <b/>
            <sz val="8"/>
            <rFont val="Tahoma"/>
            <family val="2"/>
          </rPr>
          <t>McLaughlin, Tammy:</t>
        </r>
        <r>
          <rPr>
            <sz val="8"/>
            <rFont val="Tahoma"/>
            <family val="2"/>
          </rPr>
          <t xml:space="preserve">
no change</t>
        </r>
      </text>
    </comment>
    <comment ref="H32" authorId="0">
      <text>
        <r>
          <rPr>
            <b/>
            <sz val="8"/>
            <rFont val="Tahoma"/>
            <family val="2"/>
          </rPr>
          <t>McLaughlin, Tammy:</t>
        </r>
        <r>
          <rPr>
            <sz val="8"/>
            <rFont val="Tahoma"/>
            <family val="2"/>
          </rPr>
          <t xml:space="preserve">
no change</t>
        </r>
      </text>
    </comment>
  </commentList>
</comments>
</file>

<file path=xl/comments6.xml><?xml version="1.0" encoding="utf-8"?>
<comments xmlns="http://schemas.openxmlformats.org/spreadsheetml/2006/main">
  <authors>
    <author>McLaughlin, Tammy</author>
    <author>Tmclaugh</author>
  </authors>
  <commentList>
    <comment ref="B9" authorId="0">
      <text>
        <r>
          <rPr>
            <b/>
            <sz val="8"/>
            <rFont val="Tahoma"/>
            <family val="2"/>
          </rPr>
          <t>McLaughlin, Tammy:</t>
        </r>
        <r>
          <rPr>
            <sz val="8"/>
            <rFont val="Tahoma"/>
            <family val="2"/>
          </rPr>
          <t xml:space="preserve">
ALL SIZES HAD NO CHANGE IN RENTAL RATE
</t>
        </r>
      </text>
    </comment>
    <comment ref="B10" authorId="0">
      <text>
        <r>
          <rPr>
            <b/>
            <sz val="8"/>
            <rFont val="Tahoma"/>
            <family val="2"/>
          </rPr>
          <t>McLaughlin, Tammy:</t>
        </r>
        <r>
          <rPr>
            <sz val="8"/>
            <rFont val="Tahoma"/>
            <family val="2"/>
          </rPr>
          <t xml:space="preserve">
no change</t>
        </r>
      </text>
    </comment>
    <comment ref="C10" authorId="0">
      <text>
        <r>
          <rPr>
            <b/>
            <sz val="8"/>
            <rFont val="Tahoma"/>
            <family val="2"/>
          </rPr>
          <t>McLaughlin, Tammy:</t>
        </r>
        <r>
          <rPr>
            <sz val="8"/>
            <rFont val="Tahoma"/>
            <family val="2"/>
          </rPr>
          <t xml:space="preserve">
no change</t>
        </r>
      </text>
    </comment>
    <comment ref="D10" authorId="0">
      <text>
        <r>
          <rPr>
            <b/>
            <sz val="8"/>
            <rFont val="Tahoma"/>
            <family val="2"/>
          </rPr>
          <t>McLaughlin, Tammy:</t>
        </r>
        <r>
          <rPr>
            <sz val="8"/>
            <rFont val="Tahoma"/>
            <family val="2"/>
          </rPr>
          <t xml:space="preserve">
no change</t>
        </r>
      </text>
    </comment>
    <comment ref="E10" authorId="0">
      <text>
        <r>
          <rPr>
            <b/>
            <sz val="8"/>
            <rFont val="Tahoma"/>
            <family val="2"/>
          </rPr>
          <t>McLaughlin, Tammy:</t>
        </r>
        <r>
          <rPr>
            <sz val="8"/>
            <rFont val="Tahoma"/>
            <family val="2"/>
          </rPr>
          <t xml:space="preserve">
NO CHANGE</t>
        </r>
      </text>
    </comment>
    <comment ref="B29" authorId="0">
      <text>
        <r>
          <rPr>
            <b/>
            <sz val="8"/>
            <rFont val="Tahoma"/>
            <family val="2"/>
          </rPr>
          <t>McLaughlin, Tammy:</t>
        </r>
        <r>
          <rPr>
            <sz val="8"/>
            <rFont val="Tahoma"/>
            <family val="2"/>
          </rPr>
          <t xml:space="preserve">
no change</t>
        </r>
      </text>
    </comment>
    <comment ref="H29" authorId="0">
      <text>
        <r>
          <rPr>
            <b/>
            <sz val="8"/>
            <rFont val="Tahoma"/>
            <family val="2"/>
          </rPr>
          <t>McLaughlin, Tammy:</t>
        </r>
        <r>
          <rPr>
            <sz val="8"/>
            <rFont val="Tahoma"/>
            <family val="2"/>
          </rPr>
          <t xml:space="preserve">
no change</t>
        </r>
      </text>
    </comment>
    <comment ref="B31" authorId="0">
      <text>
        <r>
          <rPr>
            <b/>
            <sz val="8"/>
            <rFont val="Tahoma"/>
            <family val="2"/>
          </rPr>
          <t>McLaughlin, Tammy:</t>
        </r>
        <r>
          <rPr>
            <sz val="8"/>
            <rFont val="Tahoma"/>
            <family val="2"/>
          </rPr>
          <t xml:space="preserve">
no change</t>
        </r>
      </text>
    </comment>
    <comment ref="H31" authorId="0">
      <text>
        <r>
          <rPr>
            <b/>
            <sz val="8"/>
            <rFont val="Tahoma"/>
            <family val="2"/>
          </rPr>
          <t>McLaughlin, Tammy:</t>
        </r>
        <r>
          <rPr>
            <sz val="8"/>
            <rFont val="Tahoma"/>
            <family val="2"/>
          </rPr>
          <t xml:space="preserve">
no change</t>
        </r>
      </text>
    </comment>
    <comment ref="A44" authorId="0">
      <text>
        <r>
          <rPr>
            <b/>
            <sz val="8"/>
            <rFont val="Tahoma"/>
            <family val="2"/>
          </rPr>
          <t>McLaughlin, Tammy:</t>
        </r>
        <r>
          <rPr>
            <sz val="8"/>
            <rFont val="Tahoma"/>
            <family val="2"/>
          </rPr>
          <t xml:space="preserve">
no change</t>
        </r>
      </text>
    </comment>
    <comment ref="A51" authorId="1">
      <text>
        <r>
          <rPr>
            <b/>
            <sz val="8"/>
            <rFont val="Tahoma"/>
            <family val="2"/>
          </rPr>
          <t>Tmclaugh:</t>
        </r>
        <r>
          <rPr>
            <sz val="8"/>
            <rFont val="Tahoma"/>
            <family val="2"/>
          </rPr>
          <t xml:space="preserve">
on contract</t>
        </r>
      </text>
    </comment>
    <comment ref="I64" authorId="0">
      <text>
        <r>
          <rPr>
            <b/>
            <sz val="8"/>
            <rFont val="Tahoma"/>
            <family val="2"/>
          </rPr>
          <t>McLaughlin, Tammy:</t>
        </r>
        <r>
          <rPr>
            <sz val="8"/>
            <rFont val="Tahoma"/>
            <family val="2"/>
          </rPr>
          <t xml:space="preserve">
NO CHANGE</t>
        </r>
      </text>
    </comment>
    <comment ref="E81" authorId="1">
      <text>
        <r>
          <rPr>
            <b/>
            <sz val="8"/>
            <rFont val="Tahoma"/>
            <family val="2"/>
          </rPr>
          <t>Tmclaugh:</t>
        </r>
        <r>
          <rPr>
            <sz val="8"/>
            <rFont val="Tahoma"/>
            <family val="2"/>
          </rPr>
          <t xml:space="preserve">
2.15 per p/u
</t>
        </r>
      </text>
    </comment>
  </commentList>
</comments>
</file>

<file path=xl/comments7.xml><?xml version="1.0" encoding="utf-8"?>
<comments xmlns="http://schemas.openxmlformats.org/spreadsheetml/2006/main">
  <authors>
    <author>McLaughlin, Tammy</author>
  </authors>
  <commentList>
    <comment ref="B10" authorId="0">
      <text>
        <r>
          <rPr>
            <b/>
            <sz val="9"/>
            <rFont val="Tahoma"/>
            <family val="2"/>
          </rPr>
          <t>McLaughlin, Tammy:</t>
        </r>
        <r>
          <rPr>
            <sz val="9"/>
            <rFont val="Tahoma"/>
            <family val="2"/>
          </rPr>
          <t xml:space="preserve">
ONE P/U PER WEEK RATE DIVIDED BY 4.33     PER CONTRACT PG 34</t>
        </r>
      </text>
    </comment>
    <comment ref="E20" authorId="0">
      <text>
        <r>
          <rPr>
            <b/>
            <sz val="9"/>
            <rFont val="Tahoma"/>
            <family val="2"/>
          </rPr>
          <t>McLaughlin, Tammy:</t>
        </r>
        <r>
          <rPr>
            <sz val="9"/>
            <rFont val="Tahoma"/>
            <family val="2"/>
          </rPr>
          <t xml:space="preserve">
TOOK 5X WEEK MINUS 4X WEEK THEN ADD THAT TO 5X WEEK SVC
</t>
        </r>
      </text>
    </comment>
    <comment ref="A43" authorId="0">
      <text>
        <r>
          <rPr>
            <b/>
            <sz val="9"/>
            <rFont val="Tahoma"/>
            <family val="0"/>
          </rPr>
          <t>McLaughlin, Tammy:</t>
        </r>
        <r>
          <rPr>
            <sz val="9"/>
            <rFont val="Tahoma"/>
            <family val="0"/>
          </rPr>
          <t xml:space="preserve">
Open Market-Per Alex</t>
        </r>
      </text>
    </comment>
    <comment ref="F73" authorId="0">
      <text>
        <r>
          <rPr>
            <b/>
            <sz val="9"/>
            <rFont val="Tahoma"/>
            <family val="0"/>
          </rPr>
          <t>McLaughlin, Tammy:</t>
        </r>
        <r>
          <rPr>
            <sz val="9"/>
            <rFont val="Tahoma"/>
            <family val="0"/>
          </rPr>
          <t xml:space="preserve">
3.08 per p/u per month
3.08x 4.33</t>
        </r>
      </text>
    </comment>
  </commentList>
</comments>
</file>

<file path=xl/comments8.xml><?xml version="1.0" encoding="utf-8"?>
<comments xmlns="http://schemas.openxmlformats.org/spreadsheetml/2006/main">
  <authors>
    <author>Tmclaugh</author>
    <author>republic</author>
  </authors>
  <commentList>
    <comment ref="A51" authorId="0">
      <text>
        <r>
          <rPr>
            <b/>
            <sz val="8"/>
            <rFont val="Tahoma"/>
            <family val="2"/>
          </rPr>
          <t>Tmclaugh:</t>
        </r>
        <r>
          <rPr>
            <sz val="8"/>
            <rFont val="Tahoma"/>
            <family val="2"/>
          </rPr>
          <t xml:space="preserve">
on contract
rate did change</t>
        </r>
      </text>
    </comment>
    <comment ref="B10" authorId="1">
      <text>
        <r>
          <rPr>
            <b/>
            <sz val="8"/>
            <rFont val="Tahoma"/>
            <family val="2"/>
          </rPr>
          <t>republic:</t>
        </r>
        <r>
          <rPr>
            <sz val="8"/>
            <rFont val="Tahoma"/>
            <family val="2"/>
          </rPr>
          <t xml:space="preserve">
monthly rate div by 4.3 times 15% per deb g </t>
        </r>
      </text>
    </comment>
    <comment ref="F20" authorId="1">
      <text>
        <r>
          <rPr>
            <b/>
            <sz val="8"/>
            <rFont val="Tahoma"/>
            <family val="2"/>
          </rPr>
          <t>republic:</t>
        </r>
        <r>
          <rPr>
            <sz val="8"/>
            <rFont val="Tahoma"/>
            <family val="2"/>
          </rPr>
          <t xml:space="preserve">
took 5x week minus 4x week then add that to 5x week rate (per  deb g)</t>
        </r>
      </text>
    </comment>
  </commentList>
</comments>
</file>

<file path=xl/comments9.xml><?xml version="1.0" encoding="utf-8"?>
<comments xmlns="http://schemas.openxmlformats.org/spreadsheetml/2006/main">
  <authors>
    <author>Tmclaugh</author>
  </authors>
  <commentList>
    <comment ref="I35" authorId="0">
      <text>
        <r>
          <rPr>
            <b/>
            <sz val="8"/>
            <rFont val="Tahoma"/>
            <family val="2"/>
          </rPr>
          <t>Tmclaugh:</t>
        </r>
        <r>
          <rPr>
            <sz val="8"/>
            <rFont val="Tahoma"/>
            <family val="2"/>
          </rPr>
          <t xml:space="preserve">
not on contract 
calculate 90gal toter rate
x 1.5 USING 2007 RATES2008 ONLY DISP WILL INCREASE 4/1/08 DURING CPI RATE INCREASE 
 </t>
        </r>
      </text>
    </comment>
  </commentList>
</comments>
</file>

<file path=xl/sharedStrings.xml><?xml version="1.0" encoding="utf-8"?>
<sst xmlns="http://schemas.openxmlformats.org/spreadsheetml/2006/main" count="7355" uniqueCount="699">
  <si>
    <t>Rental</t>
  </si>
  <si>
    <t>N/A</t>
  </si>
  <si>
    <t>Per Month</t>
  </si>
  <si>
    <t>City Tax</t>
  </si>
  <si>
    <t xml:space="preserve"> </t>
  </si>
  <si>
    <t>Distance</t>
  </si>
  <si>
    <t>Per Item</t>
  </si>
  <si>
    <t>Return Trip</t>
  </si>
  <si>
    <t>North Bend</t>
  </si>
  <si>
    <t>City</t>
  </si>
  <si>
    <t>Page Header</t>
  </si>
  <si>
    <t>Contract</t>
  </si>
  <si>
    <t>Planned     Rate Change</t>
  </si>
  <si>
    <t>Auburn (City Tax)</t>
  </si>
  <si>
    <t>City of Auburn - A1- Leahill &amp; Original</t>
  </si>
  <si>
    <t>00</t>
  </si>
  <si>
    <t>Black Diamond</t>
  </si>
  <si>
    <t>Covington (City Tax)</t>
  </si>
  <si>
    <t>29</t>
  </si>
  <si>
    <t>Kent (City Tax)</t>
  </si>
  <si>
    <t>City of Kent</t>
  </si>
  <si>
    <t>Tukwila</t>
  </si>
  <si>
    <t>City of Des Moines</t>
  </si>
  <si>
    <t>-</t>
  </si>
  <si>
    <t>Westhill</t>
  </si>
  <si>
    <t>per month</t>
  </si>
  <si>
    <t>176 Multi Family Summary Page</t>
  </si>
  <si>
    <t>Auburn, Kent, Renton, Black Diamond</t>
  </si>
  <si>
    <t>Unincorporated King County</t>
  </si>
  <si>
    <t>02/10/31/55</t>
  </si>
  <si>
    <t xml:space="preserve">Unincorporated King County </t>
  </si>
  <si>
    <t>35/42</t>
  </si>
  <si>
    <t>DIV 176</t>
  </si>
  <si>
    <t>Leahill &amp; Original</t>
  </si>
  <si>
    <t>CONTRACT 7000000</t>
  </si>
  <si>
    <t>MULTI FAMILY TRASH</t>
  </si>
  <si>
    <t>**Permanent**</t>
  </si>
  <si>
    <t>SERVICE:</t>
  </si>
  <si>
    <t>32 GAL</t>
  </si>
  <si>
    <t>60 GAL</t>
  </si>
  <si>
    <t>90 GAL</t>
  </si>
  <si>
    <t>1 YD</t>
  </si>
  <si>
    <t>1.5 YD</t>
  </si>
  <si>
    <t>2 YD</t>
  </si>
  <si>
    <t>3 YD</t>
  </si>
  <si>
    <t>4 YD</t>
  </si>
  <si>
    <t xml:space="preserve">6 YD </t>
  </si>
  <si>
    <t>8 YD</t>
  </si>
  <si>
    <t>FL  RL CN CA</t>
  </si>
  <si>
    <t>monthly rent:</t>
  </si>
  <si>
    <t>special p/u (EXT):</t>
  </si>
  <si>
    <t>on call</t>
  </si>
  <si>
    <t>monthly</t>
  </si>
  <si>
    <t>every other week</t>
  </si>
  <si>
    <t>1 X WEEK</t>
  </si>
  <si>
    <t>2 X WEEK</t>
  </si>
  <si>
    <t>3 X WEEK</t>
  </si>
  <si>
    <t>4 X WEEK</t>
  </si>
  <si>
    <t>5 X WEEK</t>
  </si>
  <si>
    <t>6 X WEEK</t>
  </si>
  <si>
    <t>VMF</t>
  </si>
  <si>
    <t>AV</t>
  </si>
  <si>
    <t>5 YD</t>
  </si>
  <si>
    <t>6 YD</t>
  </si>
  <si>
    <t>FL COMPACTORS</t>
  </si>
  <si>
    <t>3.5 TO 1</t>
  </si>
  <si>
    <t>5 TO 1</t>
  </si>
  <si>
    <t>**TEMPORARY**</t>
  </si>
  <si>
    <t>Yard</t>
  </si>
  <si>
    <t>Waste</t>
  </si>
  <si>
    <t>Debris</t>
  </si>
  <si>
    <t>everyother week</t>
  </si>
  <si>
    <t>Service</t>
  </si>
  <si>
    <t>90 Gal</t>
  </si>
  <si>
    <t>Per month</t>
  </si>
  <si>
    <t>Delivery</t>
  </si>
  <si>
    <t>Rent</t>
  </si>
  <si>
    <t>CBB</t>
  </si>
  <si>
    <t>Rental per day</t>
  </si>
  <si>
    <t>1.00 per day</t>
  </si>
  <si>
    <t>1.35 per day</t>
  </si>
  <si>
    <t>EXT</t>
  </si>
  <si>
    <t>Per lift</t>
  </si>
  <si>
    <t>Account Info</t>
  </si>
  <si>
    <t xml:space="preserve">Container Info </t>
  </si>
  <si>
    <t>EXY</t>
  </si>
  <si>
    <t>Per yd</t>
  </si>
  <si>
    <t>acquisition</t>
  </si>
  <si>
    <t>MF</t>
  </si>
  <si>
    <t>special handling</t>
  </si>
  <si>
    <t>U</t>
  </si>
  <si>
    <t>4 or more</t>
  </si>
  <si>
    <t>units</t>
  </si>
  <si>
    <t>inv group</t>
  </si>
  <si>
    <t>disposal code</t>
  </si>
  <si>
    <t>AL GA</t>
  </si>
  <si>
    <t>acct class</t>
  </si>
  <si>
    <t>F4</t>
  </si>
  <si>
    <t>disposal tax ap</t>
  </si>
  <si>
    <t>customer category</t>
  </si>
  <si>
    <t>COMM</t>
  </si>
  <si>
    <t>rev dist</t>
  </si>
  <si>
    <t>SI elig</t>
  </si>
  <si>
    <t>Y</t>
  </si>
  <si>
    <t>chg frequency</t>
  </si>
  <si>
    <t>Tax App</t>
  </si>
  <si>
    <t>credit analy</t>
  </si>
  <si>
    <t>TM23121</t>
  </si>
  <si>
    <t>contract/grp</t>
  </si>
  <si>
    <t>7000000/06</t>
  </si>
  <si>
    <t>late fee policy</t>
  </si>
  <si>
    <t>176divlf30</t>
  </si>
  <si>
    <t>sales rep</t>
  </si>
  <si>
    <t>AUB</t>
  </si>
  <si>
    <t>Site Info</t>
  </si>
  <si>
    <t>Required Charge Codes</t>
  </si>
  <si>
    <t>YW CODES</t>
  </si>
  <si>
    <t>CPI</t>
  </si>
  <si>
    <t>y</t>
  </si>
  <si>
    <t>code</t>
  </si>
  <si>
    <t>scheduled</t>
  </si>
  <si>
    <t>tax ap</t>
  </si>
  <si>
    <t>rate</t>
  </si>
  <si>
    <t>YAR</t>
  </si>
  <si>
    <t>RF</t>
  </si>
  <si>
    <t>SQ</t>
  </si>
  <si>
    <t>term</t>
  </si>
  <si>
    <t>REN</t>
  </si>
  <si>
    <t>RQ</t>
  </si>
  <si>
    <t>contact status</t>
  </si>
  <si>
    <t>size</t>
  </si>
  <si>
    <t>SIC</t>
  </si>
  <si>
    <t>HWF</t>
  </si>
  <si>
    <t>NF</t>
  </si>
  <si>
    <t>territory</t>
  </si>
  <si>
    <t>REG</t>
  </si>
  <si>
    <t>tax code</t>
  </si>
  <si>
    <t>did not change</t>
  </si>
  <si>
    <t>DEL</t>
  </si>
  <si>
    <t>**temps only</t>
  </si>
  <si>
    <t>Roll out</t>
  </si>
  <si>
    <t>9.32 per mo</t>
  </si>
  <si>
    <t xml:space="preserve">1x week  </t>
  </si>
  <si>
    <t>p/u</t>
  </si>
  <si>
    <t>RTN</t>
  </si>
  <si>
    <t>container</t>
  </si>
  <si>
    <t>18.32 per mo</t>
  </si>
  <si>
    <t>2x week</t>
  </si>
  <si>
    <t>can/toter</t>
  </si>
  <si>
    <t>27.95 per mo</t>
  </si>
  <si>
    <t>3x week</t>
  </si>
  <si>
    <t>Taxes</t>
  </si>
  <si>
    <t>37.26 per mo</t>
  </si>
  <si>
    <t>4x week</t>
  </si>
  <si>
    <t>All</t>
  </si>
  <si>
    <t>46.58 per mo</t>
  </si>
  <si>
    <t>5x week</t>
  </si>
  <si>
    <t>State Refuse</t>
  </si>
  <si>
    <t>Excluding Rental</t>
  </si>
  <si>
    <t>55.90 per mo</t>
  </si>
  <si>
    <t>6x week</t>
  </si>
  <si>
    <t>State Sales Tax</t>
  </si>
  <si>
    <t>Rental Only</t>
  </si>
  <si>
    <t>Gate</t>
  </si>
  <si>
    <t>per p/u per can</t>
  </si>
  <si>
    <t>Redelivery fee</t>
  </si>
  <si>
    <t>each</t>
  </si>
  <si>
    <t>Wash</t>
  </si>
  <si>
    <t>each time</t>
  </si>
  <si>
    <t>Return trip</t>
  </si>
  <si>
    <t>Time</t>
  </si>
  <si>
    <t>per hour</t>
  </si>
  <si>
    <t>Min Half hour</t>
  </si>
  <si>
    <t>Extra Man</t>
  </si>
  <si>
    <t>ADF</t>
  </si>
  <si>
    <t>City of Covington</t>
  </si>
  <si>
    <t>CONTRACT 70029</t>
  </si>
  <si>
    <t>70029/09</t>
  </si>
  <si>
    <t>0029</t>
  </si>
  <si>
    <t>per item</t>
  </si>
  <si>
    <t>per yd</t>
  </si>
  <si>
    <t>Container Info</t>
  </si>
  <si>
    <t>KT</t>
  </si>
  <si>
    <t>KENT</t>
  </si>
  <si>
    <t>tax codes</t>
  </si>
  <si>
    <t>Steps</t>
  </si>
  <si>
    <t>Drive in</t>
  </si>
  <si>
    <t>per yard</t>
  </si>
  <si>
    <t>City of North Bend</t>
  </si>
  <si>
    <t>City of Auburn-Annex A2</t>
  </si>
  <si>
    <t>DIV 183</t>
  </si>
  <si>
    <t>per yd per p/u</t>
  </si>
  <si>
    <t>3.5 to1/5 to 1</t>
  </si>
  <si>
    <t>up to 3.5 to 1</t>
  </si>
  <si>
    <t>Rental (monthly)</t>
  </si>
  <si>
    <t>Daily Rental</t>
  </si>
  <si>
    <t>per each</t>
  </si>
  <si>
    <t>4 or more units</t>
  </si>
  <si>
    <t>BW GA</t>
  </si>
  <si>
    <t>WB00035</t>
  </si>
  <si>
    <t>183lf30a</t>
  </si>
  <si>
    <t>can/toters</t>
  </si>
  <si>
    <t>AQ</t>
  </si>
  <si>
    <t>SEE ABOVE</t>
  </si>
  <si>
    <t>1/2 HR MIN</t>
  </si>
  <si>
    <t>Roll out charge</t>
  </si>
  <si>
    <t>Extra Person</t>
  </si>
  <si>
    <t>per step</t>
  </si>
  <si>
    <t>EACH TIME</t>
  </si>
  <si>
    <t>per each 25ft</t>
  </si>
  <si>
    <t>from bad debt</t>
  </si>
  <si>
    <t>from washing</t>
  </si>
  <si>
    <t>Oversized can</t>
  </si>
  <si>
    <t>per unit per p/u</t>
  </si>
  <si>
    <t>MULTI-FAMILY TRASH</t>
  </si>
  <si>
    <t>3.5 to1</t>
  </si>
  <si>
    <t>minimum</t>
  </si>
  <si>
    <t>per unit per p/u 3.12</t>
  </si>
  <si>
    <t>3.5 to 1</t>
  </si>
  <si>
    <t>5 to 1</t>
  </si>
  <si>
    <t>ST</t>
  </si>
  <si>
    <t>CONTRACT 70088</t>
  </si>
  <si>
    <t>70088/06</t>
  </si>
  <si>
    <t>DM</t>
  </si>
  <si>
    <t>Overtime</t>
  </si>
  <si>
    <t>Time/truck/driver</t>
  </si>
  <si>
    <r>
      <t xml:space="preserve">7000000/06       </t>
    </r>
    <r>
      <rPr>
        <b/>
        <sz val="10"/>
        <rFont val="Arial"/>
        <family val="2"/>
      </rPr>
      <t xml:space="preserve"> 4/6</t>
    </r>
  </si>
  <si>
    <t>176 Commercial Summary Page</t>
  </si>
  <si>
    <t>COMMERCIAL TRASH</t>
  </si>
  <si>
    <t>Per item</t>
  </si>
  <si>
    <t xml:space="preserve">EXT        </t>
  </si>
  <si>
    <t>Per Lift</t>
  </si>
  <si>
    <t>MV</t>
  </si>
  <si>
    <t>N</t>
  </si>
  <si>
    <t>rates did not change</t>
  </si>
  <si>
    <t xml:space="preserve">Min half </t>
  </si>
  <si>
    <t>hour</t>
  </si>
  <si>
    <t>70055/09</t>
  </si>
  <si>
    <t>176 Roll Off Commercial Summary Page</t>
  </si>
  <si>
    <t>ROLL OFF COMMERCIAL</t>
  </si>
  <si>
    <t>DISPOSAL</t>
  </si>
  <si>
    <t xml:space="preserve">Per Day </t>
  </si>
  <si>
    <t>RENTAL</t>
  </si>
  <si>
    <t>CHARGE PER TON</t>
  </si>
  <si>
    <t>SIZE</t>
  </si>
  <si>
    <t>DELIVERY</t>
  </si>
  <si>
    <t>HAUL</t>
  </si>
  <si>
    <t>King County</t>
  </si>
  <si>
    <t>Black River</t>
  </si>
  <si>
    <t>Rab/Recy</t>
  </si>
  <si>
    <t>RO</t>
  </si>
  <si>
    <t xml:space="preserve">temp </t>
  </si>
  <si>
    <t>10yd,15yd,20yd</t>
  </si>
  <si>
    <t>$95.00/TRASH</t>
  </si>
  <si>
    <t>$80.57/Demo</t>
  </si>
  <si>
    <t>$85.75/Demo</t>
  </si>
  <si>
    <t>Oncall</t>
  </si>
  <si>
    <t>25yd,30yd,40yd</t>
  </si>
  <si>
    <t>Scheduled</t>
  </si>
  <si>
    <t>perm</t>
  </si>
  <si>
    <t>10yd</t>
  </si>
  <si>
    <t>15yd</t>
  </si>
  <si>
    <t>20yd</t>
  </si>
  <si>
    <t>25yd</t>
  </si>
  <si>
    <t>30yd</t>
  </si>
  <si>
    <t>35yd</t>
  </si>
  <si>
    <t>40yd</t>
  </si>
  <si>
    <t>RO Compactors</t>
  </si>
  <si>
    <t>Scheduled &amp;</t>
  </si>
  <si>
    <t>N(for trash), 5(for demo)</t>
  </si>
  <si>
    <t>varies</t>
  </si>
  <si>
    <t>IND</t>
  </si>
  <si>
    <t>Miles</t>
  </si>
  <si>
    <t>per mile 1st 10 free</t>
  </si>
  <si>
    <t>Gate Charge</t>
  </si>
  <si>
    <t>10yd-25yd</t>
  </si>
  <si>
    <t>$100.00/TRASH</t>
  </si>
  <si>
    <t>MILES</t>
  </si>
  <si>
    <t>COMMERCIAL ROLLOFF</t>
  </si>
  <si>
    <t xml:space="preserve">Rent </t>
  </si>
  <si>
    <t>per day</t>
  </si>
  <si>
    <t xml:space="preserve">Scheduled &amp; </t>
  </si>
  <si>
    <t>10yd-40yd</t>
  </si>
  <si>
    <t>Pressure Wash</t>
  </si>
  <si>
    <t>Steam Clean</t>
  </si>
  <si>
    <t>10yd-20yd</t>
  </si>
  <si>
    <t>10 &amp; over</t>
  </si>
  <si>
    <t>**0088</t>
  </si>
  <si>
    <t>176 Roll Off Multi Family Summary Page</t>
  </si>
  <si>
    <t>Per Day</t>
  </si>
  <si>
    <t xml:space="preserve">***PER YARD--NEED TO CALCULATE </t>
  </si>
  <si>
    <t>U(for trash), U(for demo)</t>
  </si>
  <si>
    <t>tax app</t>
  </si>
  <si>
    <t>ROLL OFF MULTI FAMILY</t>
  </si>
  <si>
    <t>Recycle Rates</t>
  </si>
  <si>
    <t xml:space="preserve">Fuel </t>
  </si>
  <si>
    <t>Tax</t>
  </si>
  <si>
    <t xml:space="preserve">On Call    </t>
  </si>
  <si>
    <t>Area</t>
  </si>
  <si>
    <t>IR</t>
  </si>
  <si>
    <t>WUTC</t>
  </si>
  <si>
    <t>FR</t>
  </si>
  <si>
    <t>FRX</t>
  </si>
  <si>
    <t>of reg rate</t>
  </si>
  <si>
    <t xml:space="preserve">R </t>
  </si>
  <si>
    <t>F</t>
  </si>
  <si>
    <t>EVX</t>
  </si>
  <si>
    <t>S</t>
  </si>
  <si>
    <t>Q</t>
  </si>
  <si>
    <t>A</t>
  </si>
  <si>
    <t>Auburn</t>
  </si>
  <si>
    <t>Covington</t>
  </si>
  <si>
    <t>Kent</t>
  </si>
  <si>
    <t>VMF (yd per p/u)</t>
  </si>
  <si>
    <t>Yard Waste Debris</t>
  </si>
  <si>
    <t>1.00 / day</t>
  </si>
  <si>
    <t>1.35 / day</t>
  </si>
  <si>
    <t>Mulit Family:</t>
  </si>
  <si>
    <t>No charge for Recycling except for additional services such as:</t>
  </si>
  <si>
    <t>See tax app page</t>
  </si>
  <si>
    <t>per week</t>
  </si>
  <si>
    <t>PUL</t>
  </si>
  <si>
    <t>City of Seatac Only</t>
  </si>
  <si>
    <r>
      <t xml:space="preserve">DEL </t>
    </r>
    <r>
      <rPr>
        <b/>
        <sz val="8"/>
        <rFont val="Arial"/>
        <family val="2"/>
      </rPr>
      <t>CART</t>
    </r>
  </si>
  <si>
    <r>
      <t xml:space="preserve">DEL </t>
    </r>
    <r>
      <rPr>
        <b/>
        <sz val="8"/>
        <rFont val="Arial"/>
        <family val="2"/>
      </rPr>
      <t>FRONT LOAD</t>
    </r>
  </si>
  <si>
    <t>Recycle Tax App Codes</t>
  </si>
  <si>
    <t>City of Auburn</t>
  </si>
  <si>
    <t>70002/10/31/37</t>
  </si>
  <si>
    <t>70035/42</t>
  </si>
  <si>
    <t>MUST HAVE SIGNED COPY OF CONTRACT BEFORE DATA ENTRY OR CONTAINER DELIVERY</t>
  </si>
  <si>
    <t>Cardboard:</t>
  </si>
  <si>
    <t>See accounting for cardboard rates.</t>
  </si>
  <si>
    <t>Codes Specific to Cities:</t>
  </si>
  <si>
    <t xml:space="preserve">GAT </t>
  </si>
  <si>
    <t>183: 70011 &amp; 70088.   176: 70035 &amp; 70042 &amp; 70045</t>
  </si>
  <si>
    <t>Roll out fee, return trip fee &amp; gate fees.</t>
  </si>
  <si>
    <t>183/176</t>
  </si>
  <si>
    <t>Recycle Pricing Matrix</t>
  </si>
  <si>
    <t>Minimum prices</t>
  </si>
  <si>
    <t xml:space="preserve">Dirt Haul Rate </t>
  </si>
  <si>
    <t>Disp.</t>
  </si>
  <si>
    <t>ZIP</t>
  </si>
  <si>
    <t>Code</t>
  </si>
  <si>
    <t>R'</t>
  </si>
  <si>
    <t>C'</t>
  </si>
  <si>
    <t>B'</t>
  </si>
  <si>
    <t>A'</t>
  </si>
  <si>
    <t xml:space="preserve">Dirt is not a hauled commodity. </t>
  </si>
  <si>
    <t>If a customer has dirt and the driver</t>
  </si>
  <si>
    <t>hauls it, it will be handled by Leslie</t>
  </si>
  <si>
    <t>Whitman.</t>
  </si>
  <si>
    <t>Burien</t>
  </si>
  <si>
    <t>DesMoines</t>
  </si>
  <si>
    <t>Fall City</t>
  </si>
  <si>
    <t>Federal Way</t>
  </si>
  <si>
    <t>PER *</t>
  </si>
  <si>
    <t>Normandy Park</t>
  </si>
  <si>
    <t>Minimum Lift Fee = 1 haul</t>
  </si>
  <si>
    <t>* TEMP BOXES ONLY, IR or RO</t>
  </si>
  <si>
    <t>Maple Valley</t>
  </si>
  <si>
    <t>Preston</t>
  </si>
  <si>
    <t>Ravensdale</t>
  </si>
  <si>
    <t>Renton</t>
  </si>
  <si>
    <t>SeaTac</t>
  </si>
  <si>
    <t>Snoqualmie</t>
  </si>
  <si>
    <t>White Center</t>
  </si>
  <si>
    <t>NOTE: ***</t>
  </si>
  <si>
    <t>Plus Disposal Fee Per Ton</t>
  </si>
  <si>
    <t xml:space="preserve">A+ </t>
  </si>
  <si>
    <t xml:space="preserve">A++ </t>
  </si>
  <si>
    <t xml:space="preserve">Delivery </t>
  </si>
  <si>
    <t xml:space="preserve">Rental </t>
  </si>
  <si>
    <t xml:space="preserve">(Rental Per Day After 4 Days of Service) </t>
  </si>
  <si>
    <t xml:space="preserve">Premium Ancillary Rate </t>
  </si>
  <si>
    <t>11/1/2008 Revised Rates</t>
  </si>
  <si>
    <t xml:space="preserve">Yard Waste Haul Rate </t>
  </si>
  <si>
    <t>IDDR</t>
  </si>
  <si>
    <t>PTR1</t>
  </si>
  <si>
    <t xml:space="preserve">Masonry Haul Rate </t>
  </si>
  <si>
    <t>SWCC / SWCR / SWCW / SWAS</t>
  </si>
  <si>
    <t>SWCC</t>
  </si>
  <si>
    <t>Clean Concrete</t>
  </si>
  <si>
    <t>SWCR</t>
  </si>
  <si>
    <t>Concrete with rebar</t>
  </si>
  <si>
    <t>SWCW</t>
  </si>
  <si>
    <t>Concrete with wire</t>
  </si>
  <si>
    <t xml:space="preserve">SWAS </t>
  </si>
  <si>
    <t>Asphalt</t>
  </si>
  <si>
    <t xml:space="preserve">***Wood Haul Rate </t>
  </si>
  <si>
    <t xml:space="preserve">RW </t>
  </si>
  <si>
    <t xml:space="preserve">BR </t>
  </si>
  <si>
    <t xml:space="preserve">***CDL Haul Rate </t>
  </si>
  <si>
    <t>BR A1-A6</t>
  </si>
  <si>
    <t>per week (all other cities excluding above)</t>
  </si>
  <si>
    <t>ID CODE</t>
  </si>
  <si>
    <t>O</t>
  </si>
  <si>
    <t>COMMERCIAL</t>
  </si>
  <si>
    <t xml:space="preserve">ROLL OFF </t>
  </si>
  <si>
    <t>REM</t>
  </si>
  <si>
    <t>CDL RECYCLE</t>
  </si>
  <si>
    <t>FR  RR</t>
  </si>
  <si>
    <t>1 x wk svc</t>
  </si>
  <si>
    <t>Panther Lake Annex</t>
  </si>
  <si>
    <t>CONTRACTS 7900000</t>
  </si>
  <si>
    <t>Last revision 5/19/10 Panther Lake Annex</t>
  </si>
  <si>
    <t>Follows Tariff 70031</t>
  </si>
  <si>
    <t>PL</t>
  </si>
  <si>
    <t xml:space="preserve"> 7900000/09</t>
  </si>
  <si>
    <t>Contract 7900000</t>
  </si>
  <si>
    <t>ANNEX-RATES EFFECTIVE 7/1/2010</t>
  </si>
  <si>
    <t>7900000/09</t>
  </si>
  <si>
    <t>Last revision 5/15/2010 - Panther Lake Annex</t>
  </si>
  <si>
    <t>Last revision 5/19/2010 - Panther Lake Annex</t>
  </si>
  <si>
    <t>Last revision 5/19/2010 Panther Lake Annex</t>
  </si>
  <si>
    <t>Follows 70001/70020</t>
  </si>
  <si>
    <t>CONTRACT 7900000</t>
  </si>
  <si>
    <t>ANNEX RATES EFFECTIVE 7/1/2010</t>
  </si>
  <si>
    <r>
      <t xml:space="preserve">7900000/06       </t>
    </r>
    <r>
      <rPr>
        <b/>
        <sz val="10"/>
        <rFont val="Arial"/>
        <family val="2"/>
      </rPr>
      <t xml:space="preserve"> 2/3</t>
    </r>
  </si>
  <si>
    <t>Last revision 5/20/10 - Panther Lake Annex</t>
  </si>
  <si>
    <t>*$-.42 ON COMPACTORS</t>
  </si>
  <si>
    <t>ANNEX-RATES EFFECTIVE 8/1/2010</t>
  </si>
  <si>
    <t xml:space="preserve">Last revision 8/1/10 VMF RATE </t>
  </si>
  <si>
    <t>pkrs -.42</t>
  </si>
  <si>
    <t>Last revision 8/1/2010 Commodity rates</t>
  </si>
  <si>
    <t>not available</t>
  </si>
  <si>
    <t>Additional Labor (per person)</t>
  </si>
  <si>
    <t>45 GAL</t>
  </si>
  <si>
    <t>32-64-96 Gal</t>
  </si>
  <si>
    <t>0035</t>
  </si>
  <si>
    <t>70035/09</t>
  </si>
  <si>
    <t>15yd-40yd</t>
  </si>
  <si>
    <t>Stand-by time</t>
  </si>
  <si>
    <t>Drop-box turn around charge</t>
  </si>
  <si>
    <t>Drop-box Truck + driver</t>
  </si>
  <si>
    <t>Last revision 1/15/2011 - VMF rate changed</t>
  </si>
  <si>
    <t>NO LONGER USING 4/1/11</t>
  </si>
  <si>
    <t>CITY OF DES MOINES RATES EFFECTIVE 07/01/2011</t>
  </si>
  <si>
    <t>Last revision 7/01/2011-CPI RATE INCREASE</t>
  </si>
  <si>
    <t>2.45 PER MILE</t>
  </si>
  <si>
    <t>no longer service 11/1/11</t>
  </si>
  <si>
    <t>WUTC-RATES EFFECTIVE 1/1/2012</t>
  </si>
  <si>
    <t xml:space="preserve">Last revision 1/09/2012- Disposal/HWF rate increase </t>
  </si>
  <si>
    <t>0055</t>
  </si>
  <si>
    <t>DSP</t>
  </si>
  <si>
    <t>SW</t>
  </si>
  <si>
    <t>L</t>
  </si>
  <si>
    <t>WUTC-RATES EFFECTIVE 1/1/2013</t>
  </si>
  <si>
    <t>Last revision 1/01/2013-DISPOSAL RATE CHANGE</t>
  </si>
  <si>
    <t>Div 176 - City of Auburn-A1</t>
  </si>
  <si>
    <t>Charge Codes:  FL, RL, CN, CA</t>
  </si>
  <si>
    <t>Monthly Rent:</t>
  </si>
  <si>
    <t>Special P/U (EXT):</t>
  </si>
  <si>
    <t>On Call</t>
  </si>
  <si>
    <t>Monthly</t>
  </si>
  <si>
    <t>Every Other Week (EOW)</t>
  </si>
  <si>
    <t>Charge Code</t>
  </si>
  <si>
    <t>Amount</t>
  </si>
  <si>
    <t>Charge Type</t>
  </si>
  <si>
    <t>1 YD
3.5 TO 1</t>
  </si>
  <si>
    <t>2 YD
3.5 TO 1</t>
  </si>
  <si>
    <t>3 YD
3.5 TO 1</t>
  </si>
  <si>
    <t>4 YD
3.5 TO 1</t>
  </si>
  <si>
    <t>5 YD
3.5 TO 1</t>
  </si>
  <si>
    <t>6 YD
3.5 TO 1</t>
  </si>
  <si>
    <t>1 YD
5 TO 1</t>
  </si>
  <si>
    <t>2 YD
5 TO 1</t>
  </si>
  <si>
    <t>3 YD
5 TO 1</t>
  </si>
  <si>
    <t>4 YD
5 TO 1</t>
  </si>
  <si>
    <t>5 YD
5 TO 1</t>
  </si>
  <si>
    <t>6 YD
5 TO 1</t>
  </si>
  <si>
    <t>Permanent</t>
  </si>
  <si>
    <r>
      <t xml:space="preserve">SERVICE:
</t>
    </r>
    <r>
      <rPr>
        <b/>
        <sz val="11"/>
        <rFont val="Arial"/>
        <family val="2"/>
      </rPr>
      <t>FL COMPACTORS</t>
    </r>
  </si>
  <si>
    <t>FL Compactors 5 TO 1</t>
  </si>
  <si>
    <t>FL Compactors 3.5 TO 1</t>
  </si>
  <si>
    <t>**FL Compactors**</t>
  </si>
  <si>
    <t>Special Handling</t>
  </si>
  <si>
    <t>Disposal Code</t>
  </si>
  <si>
    <t>Disposal Tax App</t>
  </si>
  <si>
    <t>Chg Frequency</t>
  </si>
  <si>
    <t>Revenue Dist Code</t>
  </si>
  <si>
    <t>Contract / Group</t>
  </si>
  <si>
    <t>Acquisition Code</t>
  </si>
  <si>
    <t>Invoice Group</t>
  </si>
  <si>
    <t>Account Class</t>
  </si>
  <si>
    <t>Customer Category</t>
  </si>
  <si>
    <t>SI Elig</t>
  </si>
  <si>
    <t>Credit Analyst</t>
  </si>
  <si>
    <t>Late Fee Policy</t>
  </si>
  <si>
    <t>Sales Rep</t>
  </si>
  <si>
    <t>Term</t>
  </si>
  <si>
    <t>Contact Status</t>
  </si>
  <si>
    <t>Territory</t>
  </si>
  <si>
    <t>Tax Code</t>
  </si>
  <si>
    <t>4 or More Units</t>
  </si>
  <si>
    <t>Yardwaste Codes</t>
  </si>
  <si>
    <t>Routed</t>
  </si>
  <si>
    <t>On-Call</t>
  </si>
  <si>
    <t>Yardwaste Debris - Every other week (EOW)</t>
  </si>
  <si>
    <t>Frequency</t>
  </si>
  <si>
    <t>Account Information</t>
  </si>
  <si>
    <t>Site Information</t>
  </si>
  <si>
    <t>Container Information</t>
  </si>
  <si>
    <t>Required MSW Charge Codes</t>
  </si>
  <si>
    <t>Rate</t>
  </si>
  <si>
    <t>temporary containers only</t>
  </si>
  <si>
    <t>Per Container</t>
  </si>
  <si>
    <t>Per Can/Toter</t>
  </si>
  <si>
    <t>*see Special P/U Rate</t>
  </si>
  <si>
    <t>Per Size</t>
  </si>
  <si>
    <t>*see sepcific service</t>
  </si>
  <si>
    <t>Additional/Special Charges</t>
  </si>
  <si>
    <t>Type</t>
  </si>
  <si>
    <t>Per P/U Per Can</t>
  </si>
  <si>
    <t>Each</t>
  </si>
  <si>
    <t>Per Hour</t>
  </si>
  <si>
    <t>Per Can</t>
  </si>
  <si>
    <t>Per P/U Per Container</t>
  </si>
  <si>
    <t>ADDITIONAL REQUIRED INFORMATION</t>
  </si>
  <si>
    <t>Min Fee</t>
  </si>
  <si>
    <t>Div 176 - Unicorporated King County</t>
  </si>
  <si>
    <t>Auburn, Kent, Renton, City of Black Diamond</t>
  </si>
  <si>
    <t>CONTRACT 70002, 70010, 70031</t>
  </si>
  <si>
    <t>**Only on contract 70002/70031</t>
  </si>
  <si>
    <t>70002/09 / 70010/09 / 70031/09</t>
  </si>
  <si>
    <t>0002/0010/0031
Match to Contract #</t>
  </si>
  <si>
    <t>Rental Only - Contract 70031</t>
  </si>
  <si>
    <t>Rental Only - Contract 70002/70010</t>
  </si>
  <si>
    <t>Div 176 - City of Renton</t>
  </si>
  <si>
    <t>CONTRACT 70055</t>
  </si>
  <si>
    <t>All Services</t>
  </si>
  <si>
    <t>Div 176 - City of Kent</t>
  </si>
  <si>
    <t>CONTRACT 70035</t>
  </si>
  <si>
    <t>5 or More Units</t>
  </si>
  <si>
    <t>FL Compactors</t>
  </si>
  <si>
    <t>Rental Per Month</t>
  </si>
  <si>
    <t>Rental Per Day</t>
  </si>
  <si>
    <t>ID Code</t>
  </si>
  <si>
    <t>Per P/U Per Can/Toter</t>
  </si>
  <si>
    <t>Roll out (Over 15 Feet)</t>
  </si>
  <si>
    <t>Per P/U</t>
  </si>
  <si>
    <t>Rear/Side-Load Packer + Driver</t>
  </si>
  <si>
    <t>Front-Load Packer + Driver</t>
  </si>
  <si>
    <t>Additional Labor (Per Person)</t>
  </si>
  <si>
    <t>Per account (Charged Automatically)</t>
  </si>
  <si>
    <t>Cart Cleaning</t>
  </si>
  <si>
    <t>Overweight/Oversized Container</t>
  </si>
  <si>
    <t>Unlock Container</t>
  </si>
  <si>
    <t>Carry-out Charge</t>
  </si>
  <si>
    <t>Per 25ft/Per month</t>
  </si>
  <si>
    <t>Suspension of Service/Container Retrieval</t>
  </si>
  <si>
    <t>0002 / 0010 / 0031
*match to contract #</t>
  </si>
  <si>
    <t>Rental Only - Contracts 70002 / 70010</t>
  </si>
  <si>
    <t>Drive In</t>
  </si>
  <si>
    <t>Size</t>
  </si>
  <si>
    <t>Haul</t>
  </si>
  <si>
    <t>Temporary Rolloff On-Call</t>
  </si>
  <si>
    <t>Permanent Rolloff Scheduled</t>
  </si>
  <si>
    <t>Permanent Rolloff On-Call</t>
  </si>
  <si>
    <t>Rolloff Compactors Scheduled &amp; On-Call</t>
  </si>
  <si>
    <t>Acquisition</t>
  </si>
  <si>
    <t>Tax Codes</t>
  </si>
  <si>
    <t>Charge Frequency</t>
  </si>
  <si>
    <t>Contract/Group</t>
  </si>
  <si>
    <t>Rental
Per Month</t>
  </si>
  <si>
    <t>Per Day
Rental</t>
  </si>
  <si>
    <t>Per Mile (1st 10 free)</t>
  </si>
  <si>
    <t>Each time</t>
  </si>
  <si>
    <t>N (for trash)</t>
  </si>
  <si>
    <t>Rental Only - Contract 70002 / 70010</t>
  </si>
  <si>
    <t>Permanent Rolloff Scheduled &amp; On-Call</t>
  </si>
  <si>
    <t>N (for trash) / 5 (for demo)</t>
  </si>
  <si>
    <t>Per mile</t>
  </si>
  <si>
    <t>Per each</t>
  </si>
  <si>
    <t>Per minute</t>
  </si>
  <si>
    <t>Per hour</t>
  </si>
  <si>
    <t>MULTIFAMILY ROLL OFF</t>
  </si>
  <si>
    <t>Per yard/Per Haul</t>
  </si>
  <si>
    <t>see speicific size</t>
  </si>
  <si>
    <t>Per Yard</t>
  </si>
  <si>
    <t>U (for trash or demo)</t>
  </si>
  <si>
    <t>contracts70002 / 70031 only</t>
  </si>
  <si>
    <t>U (for trash / demo)</t>
  </si>
  <si>
    <t>Division: 176</t>
  </si>
  <si>
    <t>DIV  176</t>
  </si>
  <si>
    <t>DEL CART</t>
  </si>
  <si>
    <t>DEL FRONT LOAD</t>
  </si>
  <si>
    <t>Charge Codes:  FR, RR, RC</t>
  </si>
  <si>
    <t>Permanent - Comingle</t>
  </si>
  <si>
    <t>Recycle Codes</t>
  </si>
  <si>
    <t>Charge
Type</t>
  </si>
  <si>
    <t>Charge
Method</t>
  </si>
  <si>
    <t>Charge
Code</t>
  </si>
  <si>
    <t>Permanent / Temp</t>
  </si>
  <si>
    <t>Charge
Methond</t>
  </si>
  <si>
    <t>Codes Specific to Cities</t>
  </si>
  <si>
    <t>Tax App
Service</t>
  </si>
  <si>
    <t>Tax App
Rent</t>
  </si>
  <si>
    <t>Service
Type</t>
  </si>
  <si>
    <t>Division 176</t>
  </si>
  <si>
    <t>King County - Seatac</t>
  </si>
  <si>
    <t>King County - Petrovitsky</t>
  </si>
  <si>
    <t>City of Renton Annex</t>
  </si>
  <si>
    <t>APRIL</t>
  </si>
  <si>
    <t>City of Kent - Meridian Annex</t>
  </si>
  <si>
    <t xml:space="preserve">City of Kent </t>
  </si>
  <si>
    <t>JULY</t>
  </si>
  <si>
    <t>City of Auburn - A1 Leahill</t>
  </si>
  <si>
    <t>King County - Meridian w/o RTA</t>
  </si>
  <si>
    <t>City of Black Diamond</t>
  </si>
  <si>
    <t>King County - Meridian - RTA</t>
  </si>
  <si>
    <t>King County - Meridian - w/o RTA  North Bend</t>
  </si>
  <si>
    <t>City of Kent Panther Lake Annex</t>
  </si>
  <si>
    <t>compactors/open top</t>
  </si>
  <si>
    <t>COV</t>
  </si>
  <si>
    <t xml:space="preserve">                                                                                                                                            4 or More Units</t>
  </si>
  <si>
    <t xml:space="preserve">                                                                                                                                           MULTI FAMILY TRASH</t>
  </si>
  <si>
    <t xml:space="preserve">                                                                                                                                           CONTRACT 70029</t>
  </si>
  <si>
    <t xml:space="preserve">                                                                                                                                          Div 176 - City of Covington</t>
  </si>
  <si>
    <t>Last revision 6/06/2013-NEW CONTRACT</t>
  </si>
  <si>
    <t>2x week (over 15 feet)</t>
  </si>
  <si>
    <t>3x week (over 15 feet)</t>
  </si>
  <si>
    <t>4x week (over 15 feet)</t>
  </si>
  <si>
    <t>5x week (over 15 feet)</t>
  </si>
  <si>
    <t>6x week (over 15 feet)</t>
  </si>
  <si>
    <t>1x week (over 15 feet)</t>
  </si>
  <si>
    <t>Up to 8yd (per cart per event)</t>
  </si>
  <si>
    <t>Over 8yd (per cart per event)</t>
  </si>
  <si>
    <t>DRV</t>
  </si>
  <si>
    <t>Per container/Per month</t>
  </si>
  <si>
    <t>Container Repair</t>
  </si>
  <si>
    <t>Per Hour plus materials</t>
  </si>
  <si>
    <t>Per Hour/Per Person</t>
  </si>
  <si>
    <t>Clean Up</t>
  </si>
  <si>
    <t>Weekend/Holiday</t>
  </si>
  <si>
    <t>Per Hour (4-hour minimum)</t>
  </si>
  <si>
    <t>Rear/Side-load packer +driver</t>
  </si>
  <si>
    <t>Front-load packer +driver</t>
  </si>
  <si>
    <t>Div 176 - City of Covington</t>
  </si>
  <si>
    <t>10yd,,20yd,30yd,40yd</t>
  </si>
  <si>
    <t>Perm &amp; temporary containers</t>
  </si>
  <si>
    <t>Locking Container</t>
  </si>
  <si>
    <t>Each Time</t>
  </si>
  <si>
    <t>Compactor Connect/Disconnect</t>
  </si>
  <si>
    <t>Drop box turn around charge</t>
  </si>
  <si>
    <t>Drop box Truck + Driver</t>
  </si>
  <si>
    <t xml:space="preserve">Additional Labor </t>
  </si>
  <si>
    <t>Per Person</t>
  </si>
  <si>
    <t>Lidded Container</t>
  </si>
  <si>
    <t>U (for trash)</t>
  </si>
  <si>
    <t>None</t>
  </si>
  <si>
    <t>176divlf60</t>
  </si>
  <si>
    <t>V</t>
  </si>
  <si>
    <t>Reguardless of quantity</t>
  </si>
  <si>
    <t>Recycle Rates -SEPTEMBER 2013</t>
  </si>
  <si>
    <t>Recycle Rates - SEPTEMBER 2013</t>
  </si>
  <si>
    <t>WUTC-RATES EFFECTIVE 10/1/2013</t>
  </si>
  <si>
    <t>Last revision 10/01/2013-RATE INCREASE/DECREASE</t>
  </si>
  <si>
    <t>FUEL FEE INCREASE  March 1, 2014</t>
  </si>
  <si>
    <t>Fuel Fee Increase 03/1/14</t>
  </si>
  <si>
    <t>CITY OF KENT-RATES EFFECTIVE 4/1/2014</t>
  </si>
  <si>
    <t>14.12 per mo</t>
  </si>
  <si>
    <t>28.24 per mo</t>
  </si>
  <si>
    <t>42.36 per mo</t>
  </si>
  <si>
    <t>56.48 per mo</t>
  </si>
  <si>
    <t>70.60 per mo</t>
  </si>
  <si>
    <t>84.72 per mo</t>
  </si>
  <si>
    <t>WUTC-RATES EFFECTIVE 8/1/2014</t>
  </si>
  <si>
    <t xml:space="preserve">Last revision 8/1/14 VMF INCREASE </t>
  </si>
  <si>
    <t>WUTC-RATES EFFECTIVE 8/1/14</t>
  </si>
  <si>
    <t xml:space="preserve">                                                                                                WUTC-RATES EFFECTIVE 8/1/14</t>
  </si>
  <si>
    <t>2015  Planned Rate Changes</t>
  </si>
  <si>
    <t>Last revision 1/01/2015-CITY TAX  INCREASE</t>
  </si>
  <si>
    <t>** Effective 1/1/2015</t>
  </si>
  <si>
    <t>**** All customers who have a 1 cart for trash service</t>
  </si>
  <si>
    <t>receives 1 cart for  recycle.</t>
  </si>
  <si>
    <t>FR/RC</t>
  </si>
  <si>
    <t>IR/FR/RC</t>
  </si>
  <si>
    <t xml:space="preserve">                                                                                                                                           RATES EFFECTIVE 1/1/2015</t>
  </si>
  <si>
    <t>NSF Check Fee</t>
  </si>
  <si>
    <t>OVW</t>
  </si>
  <si>
    <t>Per P/U Per Month</t>
  </si>
  <si>
    <t>13.34 per mo</t>
  </si>
  <si>
    <t>26.67 per mo</t>
  </si>
  <si>
    <t>40.01 per mo</t>
  </si>
  <si>
    <t>53.34 per mo</t>
  </si>
  <si>
    <t>66.68 per mo</t>
  </si>
  <si>
    <t>80.02 per mo</t>
  </si>
  <si>
    <t>6/06/2013-NEW CONTRACT</t>
  </si>
  <si>
    <t>Last revision 1/1/2015</t>
  </si>
  <si>
    <t xml:space="preserve">                                                                                                                 RATES EFFECTIVE 1/1/2015</t>
  </si>
  <si>
    <t xml:space="preserve">                                                                                                                 CONTRACT 70029</t>
  </si>
  <si>
    <t xml:space="preserve">                                                                                                                 COMMERCIAL TRASH</t>
  </si>
  <si>
    <t xml:space="preserve">                                                                                             RATES EFFECTIVE 1/1/2015</t>
  </si>
  <si>
    <t xml:space="preserve">                    6/06/2013-NEW CONTRACT</t>
  </si>
  <si>
    <t xml:space="preserve">**** Commercial recycling is no charge unless the recycle service </t>
  </si>
  <si>
    <t xml:space="preserve">exceeds 150% of the garbage service, in total yards. </t>
  </si>
  <si>
    <t xml:space="preserve">****If the account is over the 150% it will be considered an open market </t>
  </si>
  <si>
    <t xml:space="preserve">account.  Then the account needs to be refered to sales. </t>
  </si>
  <si>
    <t>SS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</si>
</sst>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;[Red]0.00"/>
    <numFmt numFmtId="166" formatCode="0.0;[Red]0.0"/>
    <numFmt numFmtId="167" formatCode="0.000"/>
    <numFmt numFmtId="168" formatCode="&quot;$&quot;#,##0.00"/>
    <numFmt numFmtId="169" formatCode="&quot;$&quot;#,##0.00;[Red]&quot;$&quot;#,##0.00"/>
    <numFmt numFmtId="170" formatCode="mm/dd/yy"/>
    <numFmt numFmtId="171" formatCode="0#"/>
    <numFmt numFmtId="172" formatCode="###"/>
    <numFmt numFmtId="173" formatCode="00#"/>
    <numFmt numFmtId="174" formatCode="000###"/>
    <numFmt numFmtId="175" formatCode="m/d"/>
    <numFmt numFmtId="176" formatCode="#,##0.00;[Red]#,##0.00"/>
    <numFmt numFmtId="177" formatCode="0;[Red]0"/>
    <numFmt numFmtId="178" formatCode="0.00_);\(0.00\)"/>
    <numFmt numFmtId="179" formatCode="mmmm\-yy"/>
    <numFmt numFmtId="180" formatCode="&quot;$&quot;#,##0"/>
    <numFmt numFmtId="181" formatCode="&quot;$&quot;#,##0.0"/>
    <numFmt numFmtId="182" formatCode="&quot;$&quot;#,##0.0_);\(&quot;$&quot;#,##0.0\)"/>
    <numFmt numFmtId="183" formatCode="_(* #,##0.0_);_(* \(#,##0.0\);_(* &quot;-&quot;??_);_(@_)"/>
    <numFmt numFmtId="184" formatCode="_(* #,##0.000_);_(* \(#,##0.000\);_(* &quot;-&quot;??_);_(@_)"/>
    <numFmt numFmtId="185" formatCode="&quot;$&quot;#,##0.000_);\(&quot;$&quot;#,##0.000\)"/>
    <numFmt numFmtId="186" formatCode="&quot;$&quot;#,##0.000"/>
    <numFmt numFmtId="187" formatCode="_(&quot;$&quot;* #,##0.0_);_(&quot;$&quot;* \(#,##0.0\);_(&quot;$&quot;* &quot;-&quot;??_);_(@_)"/>
    <numFmt numFmtId="188" formatCode="_(&quot;$&quot;* #,##0_);_(&quot;$&quot;* \(#,##0\);_(&quot;$&quot;* &quot;-&quot;??_);_(@_)"/>
    <numFmt numFmtId="189" formatCode="0.0%"/>
    <numFmt numFmtId="190" formatCode="0.0000"/>
    <numFmt numFmtId="191" formatCode="0.00000"/>
    <numFmt numFmtId="192" formatCode="_(&quot;$&quot;* #,##0.000_);_(&quot;$&quot;* \(#,##0.000\);_(&quot;$&quot;* &quot;-&quot;??_);_(@_)"/>
    <numFmt numFmtId="193" formatCode="_(&quot;$&quot;* #,##0.0000_);_(&quot;$&quot;* \(#,##0.0000\);_(&quot;$&quot;* &quot;-&quot;??_);_(@_)"/>
    <numFmt numFmtId="194" formatCode="[$-409]dddd\,\ mmmm\ dd\,\ yyyy"/>
    <numFmt numFmtId="195" formatCode="0.000;[Red]0.00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mmm\-yyyy"/>
    <numFmt numFmtId="201" formatCode="[$-409]h:mm:ss\ AM/PM"/>
  </numFmts>
  <fonts count="64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2"/>
    </font>
    <font>
      <sz val="11"/>
      <color indexed="63"/>
      <name val="Century Gothic"/>
      <family val="2"/>
    </font>
    <font>
      <sz val="11"/>
      <color indexed="9"/>
      <name val="Century Gothic"/>
      <family val="2"/>
    </font>
    <font>
      <sz val="11"/>
      <color indexed="36"/>
      <name val="Century Gothic"/>
      <family val="2"/>
    </font>
    <font>
      <b/>
      <sz val="11"/>
      <color indexed="52"/>
      <name val="Century Gothic"/>
      <family val="2"/>
    </font>
    <font>
      <b/>
      <sz val="11"/>
      <color indexed="9"/>
      <name val="Century Gothic"/>
      <family val="2"/>
    </font>
    <font>
      <i/>
      <sz val="11"/>
      <color indexed="23"/>
      <name val="Century Gothic"/>
      <family val="2"/>
    </font>
    <font>
      <sz val="11"/>
      <color indexed="17"/>
      <name val="Century Gothic"/>
      <family val="2"/>
    </font>
    <font>
      <b/>
      <sz val="15"/>
      <color indexed="63"/>
      <name val="Century Gothic"/>
      <family val="2"/>
    </font>
    <font>
      <b/>
      <sz val="13"/>
      <color indexed="63"/>
      <name val="Century Gothic"/>
      <family val="2"/>
    </font>
    <font>
      <b/>
      <sz val="11"/>
      <color indexed="63"/>
      <name val="Century Gothic"/>
      <family val="2"/>
    </font>
    <font>
      <sz val="11"/>
      <color indexed="62"/>
      <name val="Century Gothic"/>
      <family val="2"/>
    </font>
    <font>
      <sz val="11"/>
      <color indexed="52"/>
      <name val="Century Gothic"/>
      <family val="2"/>
    </font>
    <font>
      <sz val="11"/>
      <color indexed="60"/>
      <name val="Century Gothic"/>
      <family val="2"/>
    </font>
    <font>
      <b/>
      <sz val="18"/>
      <color indexed="63"/>
      <name val="Century Gothic"/>
      <family val="2"/>
    </font>
    <font>
      <sz val="11"/>
      <color indexed="10"/>
      <name val="Century Gothic"/>
      <family val="2"/>
    </font>
    <font>
      <b/>
      <sz val="15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25"/>
      <name val="Arial"/>
      <family val="2"/>
    </font>
    <font>
      <u val="single"/>
      <sz val="10"/>
      <name val="Arial"/>
      <family val="2"/>
    </font>
    <font>
      <b/>
      <sz val="24"/>
      <name val="Arial"/>
      <family val="2"/>
    </font>
    <font>
      <b/>
      <sz val="10"/>
      <color indexed="57"/>
      <name val="Arial"/>
      <family val="2"/>
    </font>
    <font>
      <b/>
      <sz val="13"/>
      <name val="Arial"/>
      <family val="2"/>
    </font>
    <font>
      <b/>
      <sz val="6.5"/>
      <name val="Arial"/>
      <family val="2"/>
    </font>
    <font>
      <sz val="10"/>
      <color indexed="57"/>
      <name val="Arial"/>
      <family val="2"/>
    </font>
    <font>
      <sz val="10"/>
      <name val="Courier"/>
      <family val="3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0"/>
      <color indexed="41"/>
      <name val="Arial"/>
      <family val="2"/>
    </font>
    <font>
      <sz val="36"/>
      <name val="Arial"/>
      <family val="2"/>
    </font>
    <font>
      <sz val="30"/>
      <name val="Arial"/>
      <family val="2"/>
    </font>
    <font>
      <sz val="32"/>
      <name val="Arial"/>
      <family val="2"/>
    </font>
    <font>
      <sz val="22"/>
      <name val="Arial"/>
      <family val="2"/>
    </font>
    <font>
      <sz val="9"/>
      <color indexed="41"/>
      <name val="Arial"/>
      <family val="2"/>
    </font>
    <font>
      <sz val="2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6"/>
      <color rgb="FFFF0000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2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thin">
        <color indexed="23"/>
      </bottom>
    </border>
    <border>
      <left/>
      <right/>
      <top style="medium"/>
      <bottom style="thin">
        <color indexed="23"/>
      </bottom>
    </border>
    <border>
      <left/>
      <right style="medium"/>
      <top style="medium"/>
      <bottom style="thin">
        <color indexed="2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</borders>
  <cellStyleXfs count="1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14" borderId="1" applyNumberFormat="0" applyAlignment="0" applyProtection="0"/>
    <xf numFmtId="0" fontId="8" fillId="14" borderId="1" applyNumberFormat="0" applyAlignment="0" applyProtection="0"/>
    <xf numFmtId="0" fontId="8" fillId="14" borderId="1" applyNumberFormat="0" applyAlignment="0" applyProtection="0"/>
    <xf numFmtId="0" fontId="9" fillId="11" borderId="2" applyNumberFormat="0" applyAlignment="0" applyProtection="0"/>
    <xf numFmtId="0" fontId="9" fillId="11" borderId="2" applyNumberFormat="0" applyAlignment="0" applyProtection="0"/>
    <xf numFmtId="0" fontId="9" fillId="1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8" borderId="1" applyNumberFormat="0" applyAlignment="0" applyProtection="0"/>
    <xf numFmtId="0" fontId="15" fillId="8" borderId="1" applyNumberFormat="0" applyAlignment="0" applyProtection="0"/>
    <xf numFmtId="0" fontId="15" fillId="8" borderId="1" applyNumberFormat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5" borderId="7" applyNumberFormat="0" applyFont="0" applyAlignment="0" applyProtection="0"/>
    <xf numFmtId="0" fontId="0" fillId="15" borderId="7" applyNumberFormat="0" applyFont="0" applyAlignment="0" applyProtection="0"/>
    <xf numFmtId="0" fontId="0" fillId="15" borderId="7" applyNumberFormat="0" applyFont="0" applyAlignment="0" applyProtection="0"/>
    <xf numFmtId="0" fontId="14" fillId="14" borderId="8" applyNumberFormat="0" applyAlignment="0" applyProtection="0"/>
    <xf numFmtId="0" fontId="14" fillId="14" borderId="8" applyNumberFormat="0" applyAlignment="0" applyProtection="0"/>
    <xf numFmtId="0" fontId="14" fillId="14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265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left"/>
    </xf>
    <xf numFmtId="2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" fillId="0" borderId="10" xfId="0" applyFont="1" applyBorder="1" applyAlignment="1">
      <alignment/>
    </xf>
    <xf numFmtId="2" fontId="0" fillId="0" borderId="10" xfId="0" applyNumberFormat="1" applyBorder="1" applyAlignment="1">
      <alignment horizontal="center"/>
    </xf>
    <xf numFmtId="0" fontId="27" fillId="0" borderId="10" xfId="0" applyFont="1" applyBorder="1" applyAlignment="1">
      <alignment/>
    </xf>
    <xf numFmtId="2" fontId="27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171" fontId="1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172" fontId="0" fillId="0" borderId="0" xfId="0" applyNumberForma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171" fontId="0" fillId="0" borderId="0" xfId="0" applyNumberFormat="1" applyFont="1" applyBorder="1" applyAlignment="1">
      <alignment horizontal="right"/>
    </xf>
    <xf numFmtId="0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/>
    </xf>
    <xf numFmtId="0" fontId="27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171" fontId="0" fillId="0" borderId="0" xfId="0" applyNumberFormat="1" applyBorder="1" applyAlignment="1">
      <alignment horizontal="right"/>
    </xf>
    <xf numFmtId="172" fontId="1" fillId="0" borderId="0" xfId="0" applyNumberFormat="1" applyFont="1" applyBorder="1" applyAlignment="1">
      <alignment horizontal="right"/>
    </xf>
    <xf numFmtId="172" fontId="0" fillId="0" borderId="0" xfId="0" applyNumberFormat="1" applyFont="1" applyBorder="1" applyAlignment="1">
      <alignment horizontal="right"/>
    </xf>
    <xf numFmtId="173" fontId="0" fillId="0" borderId="0" xfId="0" applyNumberFormat="1" applyBorder="1" applyAlignment="1">
      <alignment horizontal="right"/>
    </xf>
    <xf numFmtId="0" fontId="4" fillId="0" borderId="0" xfId="0" applyFont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10" fontId="0" fillId="0" borderId="0" xfId="0" applyNumberFormat="1" applyBorder="1" applyAlignment="1">
      <alignment/>
    </xf>
    <xf numFmtId="0" fontId="0" fillId="0" borderId="0" xfId="0" applyFill="1" applyAlignment="1">
      <alignment/>
    </xf>
    <xf numFmtId="165" fontId="0" fillId="0" borderId="0" xfId="0" applyNumberForma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10" xfId="0" applyFill="1" applyBorder="1" applyAlignment="1">
      <alignment horizontal="left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/>
    </xf>
    <xf numFmtId="2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75" fontId="0" fillId="0" borderId="0" xfId="0" applyNumberFormat="1" applyFill="1" applyBorder="1" applyAlignment="1">
      <alignment horizontal="left"/>
    </xf>
    <xf numFmtId="0" fontId="0" fillId="0" borderId="11" xfId="0" applyBorder="1" applyAlignment="1">
      <alignment/>
    </xf>
    <xf numFmtId="20" fontId="4" fillId="0" borderId="0" xfId="0" applyNumberFormat="1" applyFont="1" applyAlignment="1">
      <alignment horizontal="center" wrapText="1"/>
    </xf>
    <xf numFmtId="20" fontId="4" fillId="0" borderId="12" xfId="0" applyNumberFormat="1" applyFont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NumberFormat="1" applyFont="1" applyBorder="1" applyAlignment="1">
      <alignment horizontal="left"/>
    </xf>
    <xf numFmtId="165" fontId="1" fillId="0" borderId="0" xfId="0" applyNumberFormat="1" applyFont="1" applyFill="1" applyBorder="1" applyAlignment="1">
      <alignment horizontal="center"/>
    </xf>
    <xf numFmtId="10" fontId="1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2" fontId="0" fillId="0" borderId="0" xfId="0" applyNumberFormat="1" applyBorder="1" applyAlignment="1">
      <alignment horizontal="center"/>
    </xf>
    <xf numFmtId="168" fontId="1" fillId="0" borderId="0" xfId="0" applyNumberFormat="1" applyFont="1" applyFill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 horizontal="left"/>
    </xf>
    <xf numFmtId="2" fontId="1" fillId="0" borderId="10" xfId="0" applyNumberFormat="1" applyFont="1" applyBorder="1" applyAlignment="1">
      <alignment horizontal="left"/>
    </xf>
    <xf numFmtId="165" fontId="1" fillId="0" borderId="10" xfId="0" applyNumberFormat="1" applyFont="1" applyBorder="1" applyAlignment="1">
      <alignment horizontal="left"/>
    </xf>
    <xf numFmtId="10" fontId="1" fillId="0" borderId="10" xfId="0" applyNumberFormat="1" applyFont="1" applyBorder="1" applyAlignment="1">
      <alignment horizontal="left"/>
    </xf>
    <xf numFmtId="0" fontId="0" fillId="0" borderId="10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188" fontId="1" fillId="0" borderId="10" xfId="101" applyNumberFormat="1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5" xfId="0" applyFont="1" applyFill="1" applyBorder="1" applyAlignment="1">
      <alignment horizontal="left"/>
    </xf>
    <xf numFmtId="0" fontId="0" fillId="0" borderId="13" xfId="0" applyFill="1" applyBorder="1" applyAlignment="1">
      <alignment/>
    </xf>
    <xf numFmtId="0" fontId="0" fillId="0" borderId="18" xfId="0" applyFill="1" applyBorder="1" applyAlignment="1">
      <alignment/>
    </xf>
    <xf numFmtId="0" fontId="4" fillId="0" borderId="19" xfId="0" applyFont="1" applyFill="1" applyBorder="1" applyAlignment="1">
      <alignment horizontal="center"/>
    </xf>
    <xf numFmtId="5" fontId="40" fillId="0" borderId="0" xfId="101" applyNumberFormat="1" applyFont="1" applyFill="1" applyBorder="1" applyAlignment="1">
      <alignment horizontal="center"/>
    </xf>
    <xf numFmtId="180" fontId="4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180" fontId="1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center"/>
    </xf>
    <xf numFmtId="10" fontId="0" fillId="0" borderId="0" xfId="0" applyNumberFormat="1" applyFont="1" applyFill="1" applyBorder="1" applyAlignment="1">
      <alignment/>
    </xf>
    <xf numFmtId="10" fontId="0" fillId="0" borderId="0" xfId="0" applyNumberFormat="1" applyFill="1" applyBorder="1" applyAlignment="1">
      <alignment/>
    </xf>
    <xf numFmtId="0" fontId="32" fillId="0" borderId="0" xfId="0" applyFont="1" applyFill="1" applyBorder="1" applyAlignment="1">
      <alignment/>
    </xf>
    <xf numFmtId="0" fontId="23" fillId="0" borderId="11" xfId="0" applyFont="1" applyFill="1" applyBorder="1" applyAlignment="1">
      <alignment horizontal="center"/>
    </xf>
    <xf numFmtId="44" fontId="23" fillId="0" borderId="11" xfId="101" applyFont="1" applyFill="1" applyBorder="1" applyAlignment="1" quotePrefix="1">
      <alignment horizontal="center"/>
    </xf>
    <xf numFmtId="180" fontId="23" fillId="0" borderId="11" xfId="0" applyNumberFormat="1" applyFont="1" applyFill="1" applyBorder="1" applyAlignment="1">
      <alignment horizontal="center"/>
    </xf>
    <xf numFmtId="44" fontId="23" fillId="0" borderId="11" xfId="101" applyFont="1" applyFill="1" applyBorder="1" applyAlignment="1">
      <alignment horizontal="center"/>
    </xf>
    <xf numFmtId="44" fontId="23" fillId="0" borderId="0" xfId="101" applyFont="1" applyFill="1" applyBorder="1" applyAlignment="1">
      <alignment horizontal="left"/>
    </xf>
    <xf numFmtId="5" fontId="1" fillId="0" borderId="0" xfId="101" applyNumberFormat="1" applyFont="1" applyFill="1" applyBorder="1" applyAlignment="1">
      <alignment horizontal="center"/>
    </xf>
    <xf numFmtId="5" fontId="40" fillId="0" borderId="0" xfId="101" applyNumberFormat="1" applyFont="1" applyFill="1" applyBorder="1" applyAlignment="1">
      <alignment horizontal="left"/>
    </xf>
    <xf numFmtId="0" fontId="42" fillId="0" borderId="0" xfId="0" applyFont="1" applyFill="1" applyBorder="1" applyAlignment="1">
      <alignment/>
    </xf>
    <xf numFmtId="5" fontId="27" fillId="0" borderId="0" xfId="101" applyNumberFormat="1" applyFont="1" applyFill="1" applyBorder="1" applyAlignment="1">
      <alignment horizontal="right"/>
    </xf>
    <xf numFmtId="0" fontId="43" fillId="0" borderId="0" xfId="0" applyFont="1" applyFill="1" applyBorder="1" applyAlignment="1">
      <alignment horizontal="center"/>
    </xf>
    <xf numFmtId="14" fontId="0" fillId="0" borderId="0" xfId="0" applyNumberFormat="1" applyFill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 horizontal="left"/>
    </xf>
    <xf numFmtId="0" fontId="1" fillId="6" borderId="0" xfId="0" applyFont="1" applyFill="1" applyAlignment="1">
      <alignment horizontal="left"/>
    </xf>
    <xf numFmtId="0" fontId="0" fillId="6" borderId="0" xfId="0" applyFill="1" applyBorder="1" applyAlignment="1">
      <alignment/>
    </xf>
    <xf numFmtId="0" fontId="0" fillId="6" borderId="0" xfId="0" applyFill="1" applyAlignment="1">
      <alignment/>
    </xf>
    <xf numFmtId="0" fontId="1" fillId="6" borderId="0" xfId="0" applyFont="1" applyFill="1" applyAlignment="1">
      <alignment/>
    </xf>
    <xf numFmtId="0" fontId="0" fillId="6" borderId="0" xfId="0" applyFill="1" applyAlignment="1">
      <alignment horizontal="left"/>
    </xf>
    <xf numFmtId="0" fontId="0" fillId="6" borderId="0" xfId="0" applyFill="1" applyAlignment="1">
      <alignment/>
    </xf>
    <xf numFmtId="0" fontId="0" fillId="6" borderId="0" xfId="0" applyFill="1" applyAlignment="1">
      <alignment horizontal="right"/>
    </xf>
    <xf numFmtId="0" fontId="0" fillId="6" borderId="11" xfId="0" applyFill="1" applyBorder="1" applyAlignment="1">
      <alignment horizontal="left"/>
    </xf>
    <xf numFmtId="0" fontId="0" fillId="6" borderId="11" xfId="0" applyFill="1" applyBorder="1" applyAlignment="1">
      <alignment/>
    </xf>
    <xf numFmtId="0" fontId="0" fillId="6" borderId="0" xfId="0" applyFill="1" applyAlignment="1">
      <alignment horizontal="center"/>
    </xf>
    <xf numFmtId="0" fontId="0" fillId="6" borderId="10" xfId="0" applyFill="1" applyBorder="1" applyAlignment="1">
      <alignment horizontal="left"/>
    </xf>
    <xf numFmtId="2" fontId="1" fillId="6" borderId="10" xfId="0" applyNumberFormat="1" applyFont="1" applyFill="1" applyBorder="1" applyAlignment="1">
      <alignment horizontal="center"/>
    </xf>
    <xf numFmtId="2" fontId="1" fillId="6" borderId="0" xfId="0" applyNumberFormat="1" applyFont="1" applyFill="1" applyAlignment="1">
      <alignment horizontal="center"/>
    </xf>
    <xf numFmtId="0" fontId="1" fillId="6" borderId="0" xfId="0" applyFont="1" applyFill="1" applyBorder="1" applyAlignment="1">
      <alignment horizontal="right"/>
    </xf>
    <xf numFmtId="2" fontId="1" fillId="6" borderId="0" xfId="0" applyNumberFormat="1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2" fontId="0" fillId="6" borderId="0" xfId="0" applyNumberFormat="1" applyFill="1" applyBorder="1" applyAlignment="1">
      <alignment/>
    </xf>
    <xf numFmtId="2" fontId="27" fillId="6" borderId="0" xfId="0" applyNumberFormat="1" applyFont="1" applyFill="1" applyAlignment="1">
      <alignment/>
    </xf>
    <xf numFmtId="2" fontId="0" fillId="6" borderId="0" xfId="0" applyNumberFormat="1" applyFill="1" applyAlignment="1">
      <alignment/>
    </xf>
    <xf numFmtId="2" fontId="0" fillId="6" borderId="0" xfId="0" applyNumberFormat="1" applyFill="1" applyAlignment="1">
      <alignment horizontal="center"/>
    </xf>
    <xf numFmtId="2" fontId="0" fillId="6" borderId="0" xfId="0" applyNumberFormat="1" applyFill="1" applyBorder="1" applyAlignment="1">
      <alignment horizontal="center"/>
    </xf>
    <xf numFmtId="20" fontId="4" fillId="6" borderId="0" xfId="0" applyNumberFormat="1" applyFont="1" applyFill="1" applyAlignment="1">
      <alignment horizontal="center" wrapText="1"/>
    </xf>
    <xf numFmtId="20" fontId="4" fillId="6" borderId="12" xfId="0" applyNumberFormat="1" applyFont="1" applyFill="1" applyBorder="1" applyAlignment="1">
      <alignment horizontal="center" wrapText="1"/>
    </xf>
    <xf numFmtId="20" fontId="4" fillId="6" borderId="24" xfId="0" applyNumberFormat="1" applyFont="1" applyFill="1" applyBorder="1" applyAlignment="1">
      <alignment horizontal="center" wrapText="1"/>
    </xf>
    <xf numFmtId="20" fontId="4" fillId="6" borderId="0" xfId="0" applyNumberFormat="1" applyFont="1" applyFill="1" applyBorder="1" applyAlignment="1">
      <alignment horizontal="center" wrapText="1"/>
    </xf>
    <xf numFmtId="2" fontId="1" fillId="6" borderId="13" xfId="0" applyNumberFormat="1" applyFont="1" applyFill="1" applyBorder="1" applyAlignment="1">
      <alignment horizontal="center"/>
    </xf>
    <xf numFmtId="2" fontId="1" fillId="6" borderId="14" xfId="0" applyNumberFormat="1" applyFont="1" applyFill="1" applyBorder="1" applyAlignment="1">
      <alignment horizontal="center"/>
    </xf>
    <xf numFmtId="0" fontId="1" fillId="6" borderId="0" xfId="0" applyFont="1" applyFill="1" applyBorder="1" applyAlignment="1">
      <alignment horizontal="left"/>
    </xf>
    <xf numFmtId="2" fontId="1" fillId="6" borderId="10" xfId="0" applyNumberFormat="1" applyFont="1" applyFill="1" applyBorder="1" applyAlignment="1">
      <alignment horizontal="right"/>
    </xf>
    <xf numFmtId="2" fontId="1" fillId="6" borderId="10" xfId="0" applyNumberFormat="1" applyFont="1" applyFill="1" applyBorder="1" applyAlignment="1">
      <alignment/>
    </xf>
    <xf numFmtId="0" fontId="1" fillId="6" borderId="10" xfId="0" applyFont="1" applyFill="1" applyBorder="1" applyAlignment="1">
      <alignment/>
    </xf>
    <xf numFmtId="2" fontId="0" fillId="6" borderId="10" xfId="0" applyNumberFormat="1" applyFill="1" applyBorder="1" applyAlignment="1">
      <alignment horizontal="center"/>
    </xf>
    <xf numFmtId="0" fontId="27" fillId="6" borderId="10" xfId="0" applyFont="1" applyFill="1" applyBorder="1" applyAlignment="1">
      <alignment/>
    </xf>
    <xf numFmtId="2" fontId="27" fillId="6" borderId="10" xfId="0" applyNumberFormat="1" applyFont="1" applyFill="1" applyBorder="1" applyAlignment="1">
      <alignment/>
    </xf>
    <xf numFmtId="0" fontId="0" fillId="6" borderId="0" xfId="0" applyFill="1" applyBorder="1" applyAlignment="1">
      <alignment horizontal="left"/>
    </xf>
    <xf numFmtId="0" fontId="1" fillId="6" borderId="10" xfId="0" applyFont="1" applyFill="1" applyBorder="1" applyAlignment="1">
      <alignment horizontal="right"/>
    </xf>
    <xf numFmtId="0" fontId="1" fillId="6" borderId="10" xfId="0" applyFont="1" applyFill="1" applyBorder="1" applyAlignment="1">
      <alignment horizontal="center"/>
    </xf>
    <xf numFmtId="2" fontId="1" fillId="6" borderId="0" xfId="0" applyNumberFormat="1" applyFont="1" applyFill="1" applyBorder="1" applyAlignment="1">
      <alignment/>
    </xf>
    <xf numFmtId="0" fontId="1" fillId="6" borderId="0" xfId="0" applyFont="1" applyFill="1" applyAlignment="1">
      <alignment/>
    </xf>
    <xf numFmtId="0" fontId="1" fillId="6" borderId="0" xfId="0" applyFont="1" applyFill="1" applyBorder="1" applyAlignment="1">
      <alignment/>
    </xf>
    <xf numFmtId="171" fontId="1" fillId="6" borderId="0" xfId="0" applyNumberFormat="1" applyFont="1" applyFill="1" applyBorder="1" applyAlignment="1">
      <alignment horizontal="right"/>
    </xf>
    <xf numFmtId="0" fontId="0" fillId="6" borderId="0" xfId="0" applyFill="1" applyBorder="1" applyAlignment="1">
      <alignment horizontal="right"/>
    </xf>
    <xf numFmtId="0" fontId="0" fillId="6" borderId="0" xfId="0" applyFill="1" applyBorder="1" applyAlignment="1">
      <alignment horizontal="center"/>
    </xf>
    <xf numFmtId="0" fontId="0" fillId="6" borderId="0" xfId="0" applyFont="1" applyFill="1" applyBorder="1" applyAlignment="1">
      <alignment/>
    </xf>
    <xf numFmtId="172" fontId="0" fillId="6" borderId="0" xfId="0" applyNumberFormat="1" applyFont="1" applyFill="1" applyBorder="1" applyAlignment="1">
      <alignment horizontal="right"/>
    </xf>
    <xf numFmtId="0" fontId="27" fillId="6" borderId="0" xfId="0" applyFont="1" applyFill="1" applyBorder="1" applyAlignment="1">
      <alignment/>
    </xf>
    <xf numFmtId="172" fontId="0" fillId="6" borderId="0" xfId="0" applyNumberFormat="1" applyFill="1" applyBorder="1" applyAlignment="1">
      <alignment horizontal="right"/>
    </xf>
    <xf numFmtId="172" fontId="0" fillId="6" borderId="0" xfId="0" applyNumberFormat="1" applyFill="1" applyBorder="1" applyAlignment="1">
      <alignment horizontal="center"/>
    </xf>
    <xf numFmtId="171" fontId="0" fillId="6" borderId="0" xfId="0" applyNumberFormat="1" applyFont="1" applyFill="1" applyBorder="1" applyAlignment="1">
      <alignment horizontal="right"/>
    </xf>
    <xf numFmtId="0" fontId="0" fillId="6" borderId="0" xfId="0" applyNumberFormat="1" applyFill="1" applyBorder="1" applyAlignment="1">
      <alignment horizontal="left"/>
    </xf>
    <xf numFmtId="0" fontId="0" fillId="6" borderId="0" xfId="0" applyNumberFormat="1" applyFill="1" applyAlignment="1">
      <alignment horizontal="center"/>
    </xf>
    <xf numFmtId="171" fontId="0" fillId="6" borderId="0" xfId="0" applyNumberFormat="1" applyFill="1" applyBorder="1" applyAlignment="1">
      <alignment horizontal="right"/>
    </xf>
    <xf numFmtId="172" fontId="1" fillId="6" borderId="0" xfId="0" applyNumberFormat="1" applyFont="1" applyFill="1" applyBorder="1" applyAlignment="1">
      <alignment horizontal="right"/>
    </xf>
    <xf numFmtId="173" fontId="0" fillId="6" borderId="0" xfId="0" applyNumberFormat="1" applyFill="1" applyBorder="1" applyAlignment="1">
      <alignment horizontal="right"/>
    </xf>
    <xf numFmtId="0" fontId="1" fillId="6" borderId="0" xfId="0" applyNumberFormat="1" applyFont="1" applyFill="1" applyBorder="1" applyAlignment="1">
      <alignment horizontal="left"/>
    </xf>
    <xf numFmtId="0" fontId="4" fillId="6" borderId="0" xfId="0" applyFont="1" applyFill="1" applyBorder="1" applyAlignment="1">
      <alignment/>
    </xf>
    <xf numFmtId="0" fontId="27" fillId="6" borderId="0" xfId="0" applyFont="1" applyFill="1" applyBorder="1" applyAlignment="1">
      <alignment horizontal="left"/>
    </xf>
    <xf numFmtId="0" fontId="4" fillId="6" borderId="0" xfId="0" applyFont="1" applyFill="1" applyAlignment="1">
      <alignment horizontal="left"/>
    </xf>
    <xf numFmtId="165" fontId="1" fillId="6" borderId="0" xfId="0" applyNumberFormat="1" applyFont="1" applyFill="1" applyBorder="1" applyAlignment="1">
      <alignment horizontal="left"/>
    </xf>
    <xf numFmtId="165" fontId="0" fillId="6" borderId="0" xfId="0" applyNumberFormat="1" applyFill="1" applyBorder="1" applyAlignment="1">
      <alignment horizontal="left"/>
    </xf>
    <xf numFmtId="175" fontId="0" fillId="6" borderId="0" xfId="0" applyNumberFormat="1" applyFill="1" applyBorder="1" applyAlignment="1">
      <alignment horizontal="left"/>
    </xf>
    <xf numFmtId="0" fontId="1" fillId="6" borderId="0" xfId="0" applyFont="1" applyFill="1" applyAlignment="1">
      <alignment horizontal="center"/>
    </xf>
    <xf numFmtId="0" fontId="4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10" fontId="0" fillId="6" borderId="0" xfId="0" applyNumberFormat="1" applyFill="1" applyBorder="1" applyAlignment="1">
      <alignment/>
    </xf>
    <xf numFmtId="0" fontId="0" fillId="6" borderId="0" xfId="0" applyFont="1" applyFill="1" applyBorder="1" applyAlignment="1">
      <alignment horizontal="left"/>
    </xf>
    <xf numFmtId="0" fontId="0" fillId="6" borderId="0" xfId="0" applyFont="1" applyFill="1" applyBorder="1" applyAlignment="1">
      <alignment/>
    </xf>
    <xf numFmtId="0" fontId="0" fillId="6" borderId="11" xfId="0" applyFont="1" applyFill="1" applyBorder="1" applyAlignment="1">
      <alignment horizontal="left"/>
    </xf>
    <xf numFmtId="0" fontId="27" fillId="6" borderId="11" xfId="0" applyFont="1" applyFill="1" applyBorder="1" applyAlignment="1">
      <alignment/>
    </xf>
    <xf numFmtId="0" fontId="26" fillId="6" borderId="11" xfId="0" applyFont="1" applyFill="1" applyBorder="1" applyAlignment="1">
      <alignment/>
    </xf>
    <xf numFmtId="0" fontId="0" fillId="6" borderId="11" xfId="0" applyFont="1" applyFill="1" applyBorder="1" applyAlignment="1">
      <alignment/>
    </xf>
    <xf numFmtId="0" fontId="24" fillId="6" borderId="11" xfId="0" applyFont="1" applyFill="1" applyBorder="1" applyAlignment="1">
      <alignment/>
    </xf>
    <xf numFmtId="0" fontId="26" fillId="6" borderId="0" xfId="0" applyFont="1" applyFill="1" applyAlignment="1">
      <alignment/>
    </xf>
    <xf numFmtId="2" fontId="1" fillId="6" borderId="0" xfId="0" applyNumberFormat="1" applyFont="1" applyFill="1" applyAlignment="1">
      <alignment/>
    </xf>
    <xf numFmtId="20" fontId="0" fillId="6" borderId="16" xfId="0" applyNumberFormat="1" applyFill="1" applyBorder="1" applyAlignment="1">
      <alignment horizontal="center"/>
    </xf>
    <xf numFmtId="20" fontId="0" fillId="6" borderId="0" xfId="0" applyNumberFormat="1" applyFill="1" applyAlignment="1">
      <alignment horizontal="center"/>
    </xf>
    <xf numFmtId="2" fontId="1" fillId="6" borderId="13" xfId="0" applyNumberFormat="1" applyFont="1" applyFill="1" applyBorder="1" applyAlignment="1">
      <alignment/>
    </xf>
    <xf numFmtId="2" fontId="1" fillId="6" borderId="14" xfId="0" applyNumberFormat="1" applyFont="1" applyFill="1" applyBorder="1" applyAlignment="1">
      <alignment/>
    </xf>
    <xf numFmtId="2" fontId="1" fillId="6" borderId="15" xfId="0" applyNumberFormat="1" applyFont="1" applyFill="1" applyBorder="1" applyAlignment="1">
      <alignment horizontal="right"/>
    </xf>
    <xf numFmtId="2" fontId="1" fillId="6" borderId="18" xfId="0" applyNumberFormat="1" applyFont="1" applyFill="1" applyBorder="1" applyAlignment="1">
      <alignment/>
    </xf>
    <xf numFmtId="0" fontId="1" fillId="6" borderId="18" xfId="0" applyFont="1" applyFill="1" applyBorder="1" applyAlignment="1">
      <alignment/>
    </xf>
    <xf numFmtId="0" fontId="1" fillId="6" borderId="13" xfId="0" applyFont="1" applyFill="1" applyBorder="1" applyAlignment="1">
      <alignment/>
    </xf>
    <xf numFmtId="0" fontId="1" fillId="6" borderId="15" xfId="0" applyFont="1" applyFill="1" applyBorder="1" applyAlignment="1">
      <alignment/>
    </xf>
    <xf numFmtId="0" fontId="27" fillId="6" borderId="18" xfId="0" applyFont="1" applyFill="1" applyBorder="1" applyAlignment="1">
      <alignment/>
    </xf>
    <xf numFmtId="2" fontId="1" fillId="6" borderId="25" xfId="0" applyNumberFormat="1" applyFont="1" applyFill="1" applyBorder="1" applyAlignment="1">
      <alignment horizontal="center"/>
    </xf>
    <xf numFmtId="165" fontId="1" fillId="6" borderId="15" xfId="0" applyNumberFormat="1" applyFont="1" applyFill="1" applyBorder="1" applyAlignment="1">
      <alignment/>
    </xf>
    <xf numFmtId="2" fontId="1" fillId="6" borderId="15" xfId="0" applyNumberFormat="1" applyFont="1" applyFill="1" applyBorder="1" applyAlignment="1">
      <alignment/>
    </xf>
    <xf numFmtId="2" fontId="27" fillId="6" borderId="10" xfId="0" applyNumberFormat="1" applyFont="1" applyFill="1" applyBorder="1" applyAlignment="1">
      <alignment wrapText="1"/>
    </xf>
    <xf numFmtId="2" fontId="1" fillId="6" borderId="10" xfId="0" applyNumberFormat="1" applyFont="1" applyFill="1" applyBorder="1" applyAlignment="1">
      <alignment horizontal="center" wrapText="1"/>
    </xf>
    <xf numFmtId="0" fontId="0" fillId="6" borderId="13" xfId="0" applyFill="1" applyBorder="1" applyAlignment="1">
      <alignment/>
    </xf>
    <xf numFmtId="0" fontId="1" fillId="6" borderId="0" xfId="0" applyFont="1" applyFill="1" applyBorder="1" applyAlignment="1">
      <alignment/>
    </xf>
    <xf numFmtId="0" fontId="0" fillId="6" borderId="0" xfId="0" applyNumberFormat="1" applyFill="1" applyAlignment="1">
      <alignment/>
    </xf>
    <xf numFmtId="0" fontId="27" fillId="6" borderId="0" xfId="0" applyFont="1" applyFill="1" applyBorder="1" applyAlignment="1">
      <alignment horizontal="center"/>
    </xf>
    <xf numFmtId="2" fontId="0" fillId="6" borderId="0" xfId="0" applyNumberFormat="1" applyFont="1" applyFill="1" applyBorder="1" applyAlignment="1">
      <alignment horizontal="center"/>
    </xf>
    <xf numFmtId="2" fontId="0" fillId="6" borderId="0" xfId="0" applyNumberFormat="1" applyFont="1" applyFill="1" applyBorder="1" applyAlignment="1">
      <alignment horizontal="center" wrapText="1"/>
    </xf>
    <xf numFmtId="2" fontId="1" fillId="6" borderId="0" xfId="0" applyNumberFormat="1" applyFont="1" applyFill="1" applyBorder="1" applyAlignment="1">
      <alignment horizontal="right"/>
    </xf>
    <xf numFmtId="165" fontId="1" fillId="6" borderId="0" xfId="0" applyNumberFormat="1" applyFont="1" applyFill="1" applyBorder="1" applyAlignment="1">
      <alignment horizontal="center"/>
    </xf>
    <xf numFmtId="175" fontId="1" fillId="6" borderId="0" xfId="0" applyNumberFormat="1" applyFont="1" applyFill="1" applyBorder="1" applyAlignment="1">
      <alignment horizontal="left"/>
    </xf>
    <xf numFmtId="165" fontId="4" fillId="6" borderId="0" xfId="0" applyNumberFormat="1" applyFont="1" applyFill="1" applyBorder="1" applyAlignment="1">
      <alignment horizontal="left"/>
    </xf>
    <xf numFmtId="0" fontId="27" fillId="6" borderId="0" xfId="0" applyFont="1" applyFill="1" applyAlignment="1">
      <alignment/>
    </xf>
    <xf numFmtId="0" fontId="27" fillId="6" borderId="0" xfId="0" applyFont="1" applyFill="1" applyAlignment="1">
      <alignment horizontal="left"/>
    </xf>
    <xf numFmtId="168" fontId="0" fillId="6" borderId="0" xfId="0" applyNumberFormat="1" applyFill="1" applyAlignment="1">
      <alignment horizontal="center"/>
    </xf>
    <xf numFmtId="168" fontId="1" fillId="6" borderId="0" xfId="0" applyNumberFormat="1" applyFont="1" applyFill="1" applyAlignment="1">
      <alignment horizontal="center"/>
    </xf>
    <xf numFmtId="168" fontId="32" fillId="6" borderId="0" xfId="0" applyNumberFormat="1" applyFont="1" applyFill="1" applyAlignment="1">
      <alignment horizontal="center"/>
    </xf>
    <xf numFmtId="0" fontId="32" fillId="6" borderId="0" xfId="0" applyFont="1" applyFill="1" applyAlignment="1">
      <alignment horizontal="center"/>
    </xf>
    <xf numFmtId="0" fontId="32" fillId="6" borderId="0" xfId="0" applyNumberFormat="1" applyFont="1" applyFill="1" applyAlignment="1">
      <alignment horizontal="center"/>
    </xf>
    <xf numFmtId="0" fontId="0" fillId="6" borderId="10" xfId="0" applyFill="1" applyBorder="1" applyAlignment="1">
      <alignment horizontal="center"/>
    </xf>
    <xf numFmtId="0" fontId="24" fillId="6" borderId="10" xfId="0" applyFont="1" applyFill="1" applyBorder="1" applyAlignment="1">
      <alignment horizontal="center"/>
    </xf>
    <xf numFmtId="0" fontId="24" fillId="6" borderId="10" xfId="0" applyNumberFormat="1" applyFont="1" applyFill="1" applyBorder="1" applyAlignment="1">
      <alignment horizontal="center"/>
    </xf>
    <xf numFmtId="168" fontId="24" fillId="6" borderId="10" xfId="0" applyNumberFormat="1" applyFont="1" applyFill="1" applyBorder="1" applyAlignment="1">
      <alignment horizontal="center"/>
    </xf>
    <xf numFmtId="2" fontId="24" fillId="6" borderId="10" xfId="0" applyNumberFormat="1" applyFont="1" applyFill="1" applyBorder="1" applyAlignment="1">
      <alignment horizontal="center"/>
    </xf>
    <xf numFmtId="168" fontId="4" fillId="6" borderId="10" xfId="0" applyNumberFormat="1" applyFont="1" applyFill="1" applyBorder="1" applyAlignment="1">
      <alignment horizontal="left"/>
    </xf>
    <xf numFmtId="0" fontId="4" fillId="6" borderId="10" xfId="0" applyFont="1" applyFill="1" applyBorder="1" applyAlignment="1">
      <alignment horizontal="left"/>
    </xf>
    <xf numFmtId="8" fontId="4" fillId="6" borderId="10" xfId="0" applyNumberFormat="1" applyFont="1" applyFill="1" applyBorder="1" applyAlignment="1">
      <alignment horizontal="center"/>
    </xf>
    <xf numFmtId="1" fontId="24" fillId="6" borderId="10" xfId="0" applyNumberFormat="1" applyFont="1" applyFill="1" applyBorder="1" applyAlignment="1">
      <alignment horizontal="center"/>
    </xf>
    <xf numFmtId="168" fontId="24" fillId="6" borderId="0" xfId="0" applyNumberFormat="1" applyFont="1" applyFill="1" applyBorder="1" applyAlignment="1">
      <alignment horizontal="center"/>
    </xf>
    <xf numFmtId="0" fontId="33" fillId="6" borderId="0" xfId="0" applyFont="1" applyFill="1" applyAlignment="1">
      <alignment horizontal="center"/>
    </xf>
    <xf numFmtId="168" fontId="4" fillId="6" borderId="0" xfId="0" applyNumberFormat="1" applyFont="1" applyFill="1" applyAlignment="1">
      <alignment horizontal="center"/>
    </xf>
    <xf numFmtId="0" fontId="34" fillId="6" borderId="10" xfId="0" applyFont="1" applyFill="1" applyBorder="1" applyAlignment="1">
      <alignment horizontal="center"/>
    </xf>
    <xf numFmtId="0" fontId="34" fillId="6" borderId="10" xfId="0" applyNumberFormat="1" applyFont="1" applyFill="1" applyBorder="1" applyAlignment="1">
      <alignment horizontal="center"/>
    </xf>
    <xf numFmtId="168" fontId="34" fillId="6" borderId="10" xfId="0" applyNumberFormat="1" applyFont="1" applyFill="1" applyBorder="1" applyAlignment="1">
      <alignment horizontal="center"/>
    </xf>
    <xf numFmtId="2" fontId="34" fillId="6" borderId="10" xfId="0" applyNumberFormat="1" applyFont="1" applyFill="1" applyBorder="1" applyAlignment="1">
      <alignment horizontal="center"/>
    </xf>
    <xf numFmtId="0" fontId="35" fillId="6" borderId="0" xfId="0" applyFont="1" applyFill="1" applyAlignment="1">
      <alignment horizontal="center"/>
    </xf>
    <xf numFmtId="0" fontId="36" fillId="6" borderId="0" xfId="0" applyFont="1" applyFill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0" fillId="6" borderId="0" xfId="0" applyFont="1" applyFill="1" applyAlignment="1">
      <alignment/>
    </xf>
    <xf numFmtId="0" fontId="0" fillId="6" borderId="0" xfId="0" applyNumberFormat="1" applyFont="1" applyFill="1" applyBorder="1" applyAlignment="1">
      <alignment horizontal="left"/>
    </xf>
    <xf numFmtId="0" fontId="27" fillId="6" borderId="0" xfId="0" applyFont="1" applyFill="1" applyBorder="1" applyAlignment="1">
      <alignment horizontal="right"/>
    </xf>
    <xf numFmtId="0" fontId="0" fillId="6" borderId="0" xfId="0" applyFont="1" applyFill="1" applyBorder="1" applyAlignment="1">
      <alignment horizontal="center"/>
    </xf>
    <xf numFmtId="173" fontId="0" fillId="6" borderId="0" xfId="0" applyNumberFormat="1" applyFont="1" applyFill="1" applyBorder="1" applyAlignment="1">
      <alignment horizontal="right"/>
    </xf>
    <xf numFmtId="0" fontId="4" fillId="6" borderId="0" xfId="0" applyFont="1" applyFill="1" applyAlignment="1">
      <alignment/>
    </xf>
    <xf numFmtId="0" fontId="4" fillId="6" borderId="0" xfId="0" applyFont="1" applyFill="1" applyBorder="1" applyAlignment="1">
      <alignment horizontal="right"/>
    </xf>
    <xf numFmtId="10" fontId="0" fillId="6" borderId="0" xfId="0" applyNumberFormat="1" applyFont="1" applyFill="1" applyBorder="1" applyAlignment="1">
      <alignment/>
    </xf>
    <xf numFmtId="0" fontId="24" fillId="6" borderId="0" xfId="0" applyFont="1" applyFill="1" applyBorder="1" applyAlignment="1">
      <alignment horizontal="center"/>
    </xf>
    <xf numFmtId="168" fontId="0" fillId="6" borderId="0" xfId="0" applyNumberFormat="1" applyFill="1" applyBorder="1" applyAlignment="1">
      <alignment horizontal="center"/>
    </xf>
    <xf numFmtId="0" fontId="36" fillId="6" borderId="0" xfId="0" applyNumberFormat="1" applyFont="1" applyFill="1" applyBorder="1" applyAlignment="1">
      <alignment horizontal="center"/>
    </xf>
    <xf numFmtId="168" fontId="36" fillId="6" borderId="0" xfId="0" applyNumberFormat="1" applyFont="1" applyFill="1" applyBorder="1" applyAlignment="1">
      <alignment horizontal="center"/>
    </xf>
    <xf numFmtId="2" fontId="36" fillId="6" borderId="0" xfId="0" applyNumberFormat="1" applyFont="1" applyFill="1" applyBorder="1" applyAlignment="1">
      <alignment horizontal="center"/>
    </xf>
    <xf numFmtId="168" fontId="4" fillId="6" borderId="0" xfId="0" applyNumberFormat="1" applyFont="1" applyFill="1" applyBorder="1" applyAlignment="1">
      <alignment horizontal="center"/>
    </xf>
    <xf numFmtId="0" fontId="0" fillId="6" borderId="0" xfId="0" applyNumberFormat="1" applyFill="1" applyBorder="1" applyAlignment="1">
      <alignment horizontal="center"/>
    </xf>
    <xf numFmtId="175" fontId="0" fillId="6" borderId="0" xfId="0" applyNumberFormat="1" applyFill="1" applyBorder="1" applyAlignment="1">
      <alignment horizontal="right"/>
    </xf>
    <xf numFmtId="2" fontId="1" fillId="6" borderId="0" xfId="0" applyNumberFormat="1" applyFont="1" applyFill="1" applyBorder="1" applyAlignment="1">
      <alignment/>
    </xf>
    <xf numFmtId="0" fontId="26" fillId="6" borderId="11" xfId="0" applyFont="1" applyFill="1" applyBorder="1" applyAlignment="1">
      <alignment horizontal="left"/>
    </xf>
    <xf numFmtId="0" fontId="26" fillId="6" borderId="0" xfId="0" applyFont="1" applyFill="1" applyBorder="1" applyAlignment="1">
      <alignment/>
    </xf>
    <xf numFmtId="44" fontId="0" fillId="6" borderId="0" xfId="101" applyFill="1" applyAlignment="1">
      <alignment horizontal="center"/>
    </xf>
    <xf numFmtId="168" fontId="32" fillId="6" borderId="0" xfId="0" applyNumberFormat="1" applyFont="1" applyFill="1" applyAlignment="1">
      <alignment/>
    </xf>
    <xf numFmtId="44" fontId="32" fillId="6" borderId="0" xfId="101" applyFont="1" applyFill="1" applyAlignment="1">
      <alignment horizontal="center"/>
    </xf>
    <xf numFmtId="44" fontId="24" fillId="6" borderId="10" xfId="101" applyFont="1" applyFill="1" applyBorder="1" applyAlignment="1">
      <alignment horizontal="center"/>
    </xf>
    <xf numFmtId="168" fontId="1" fillId="6" borderId="10" xfId="0" applyNumberFormat="1" applyFont="1" applyFill="1" applyBorder="1" applyAlignment="1">
      <alignment horizontal="center"/>
    </xf>
    <xf numFmtId="37" fontId="1" fillId="6" borderId="10" xfId="101" applyNumberFormat="1" applyFont="1" applyFill="1" applyBorder="1" applyAlignment="1">
      <alignment horizontal="center"/>
    </xf>
    <xf numFmtId="168" fontId="1" fillId="6" borderId="0" xfId="0" applyNumberFormat="1" applyFont="1" applyFill="1" applyBorder="1" applyAlignment="1">
      <alignment horizontal="center"/>
    </xf>
    <xf numFmtId="37" fontId="1" fillId="6" borderId="0" xfId="101" applyNumberFormat="1" applyFont="1" applyFill="1" applyBorder="1" applyAlignment="1">
      <alignment horizontal="center"/>
    </xf>
    <xf numFmtId="168" fontId="24" fillId="6" borderId="0" xfId="0" applyNumberFormat="1" applyFont="1" applyFill="1" applyAlignment="1">
      <alignment horizontal="center"/>
    </xf>
    <xf numFmtId="0" fontId="24" fillId="6" borderId="0" xfId="0" applyFont="1" applyFill="1" applyAlignment="1">
      <alignment/>
    </xf>
    <xf numFmtId="44" fontId="34" fillId="6" borderId="10" xfId="101" applyFont="1" applyFill="1" applyBorder="1" applyAlignment="1">
      <alignment horizontal="center"/>
    </xf>
    <xf numFmtId="0" fontId="24" fillId="6" borderId="0" xfId="0" applyNumberFormat="1" applyFont="1" applyFill="1" applyBorder="1" applyAlignment="1">
      <alignment horizontal="center"/>
    </xf>
    <xf numFmtId="44" fontId="24" fillId="6" borderId="0" xfId="101" applyFont="1" applyFill="1" applyBorder="1" applyAlignment="1">
      <alignment horizontal="center"/>
    </xf>
    <xf numFmtId="44" fontId="0" fillId="6" borderId="0" xfId="101" applyFill="1" applyBorder="1" applyAlignment="1">
      <alignment horizontal="center"/>
    </xf>
    <xf numFmtId="44" fontId="1" fillId="6" borderId="0" xfId="101" applyFont="1" applyFill="1" applyAlignment="1">
      <alignment/>
    </xf>
    <xf numFmtId="171" fontId="27" fillId="6" borderId="0" xfId="0" applyNumberFormat="1" applyFont="1" applyFill="1" applyBorder="1" applyAlignment="1">
      <alignment horizontal="right"/>
    </xf>
    <xf numFmtId="0" fontId="4" fillId="6" borderId="0" xfId="0" applyFont="1" applyFill="1" applyBorder="1" applyAlignment="1">
      <alignment horizontal="center"/>
    </xf>
    <xf numFmtId="44" fontId="4" fillId="6" borderId="0" xfId="101" applyFont="1" applyFill="1" applyBorder="1" applyAlignment="1">
      <alignment horizontal="left"/>
    </xf>
    <xf numFmtId="172" fontId="4" fillId="6" borderId="0" xfId="0" applyNumberFormat="1" applyFont="1" applyFill="1" applyBorder="1" applyAlignment="1">
      <alignment horizontal="right"/>
    </xf>
    <xf numFmtId="44" fontId="4" fillId="6" borderId="0" xfId="101" applyFont="1" applyFill="1" applyBorder="1" applyAlignment="1">
      <alignment/>
    </xf>
    <xf numFmtId="171" fontId="4" fillId="6" borderId="0" xfId="0" applyNumberFormat="1" applyFont="1" applyFill="1" applyBorder="1" applyAlignment="1">
      <alignment horizontal="right"/>
    </xf>
    <xf numFmtId="0" fontId="4" fillId="6" borderId="0" xfId="0" applyNumberFormat="1" applyFont="1" applyFill="1" applyBorder="1" applyAlignment="1">
      <alignment horizontal="left"/>
    </xf>
    <xf numFmtId="44" fontId="0" fillId="6" borderId="0" xfId="101" applyFill="1" applyBorder="1" applyAlignment="1">
      <alignment/>
    </xf>
    <xf numFmtId="44" fontId="1" fillId="6" borderId="0" xfId="101" applyFont="1" applyFill="1" applyBorder="1" applyAlignment="1">
      <alignment/>
    </xf>
    <xf numFmtId="44" fontId="27" fillId="6" borderId="0" xfId="101" applyFont="1" applyFill="1" applyBorder="1" applyAlignment="1">
      <alignment horizontal="center"/>
    </xf>
    <xf numFmtId="172" fontId="27" fillId="6" borderId="0" xfId="0" applyNumberFormat="1" applyFont="1" applyFill="1" applyBorder="1" applyAlignment="1">
      <alignment horizontal="right"/>
    </xf>
    <xf numFmtId="2" fontId="27" fillId="6" borderId="0" xfId="0" applyNumberFormat="1" applyFont="1" applyFill="1" applyBorder="1" applyAlignment="1">
      <alignment horizontal="center"/>
    </xf>
    <xf numFmtId="173" fontId="4" fillId="6" borderId="0" xfId="0" applyNumberFormat="1" applyFont="1" applyFill="1" applyBorder="1" applyAlignment="1">
      <alignment horizontal="right"/>
    </xf>
    <xf numFmtId="44" fontId="4" fillId="6" borderId="0" xfId="101" applyFont="1" applyFill="1" applyBorder="1" applyAlignment="1">
      <alignment horizontal="center"/>
    </xf>
    <xf numFmtId="44" fontId="1" fillId="6" borderId="0" xfId="101" applyFont="1" applyFill="1" applyBorder="1" applyAlignment="1">
      <alignment horizontal="center"/>
    </xf>
    <xf numFmtId="0" fontId="4" fillId="6" borderId="0" xfId="0" applyFont="1" applyFill="1" applyBorder="1" applyAlignment="1">
      <alignment horizontal="left"/>
    </xf>
    <xf numFmtId="8" fontId="1" fillId="6" borderId="0" xfId="0" applyNumberFormat="1" applyFont="1" applyFill="1" applyBorder="1" applyAlignment="1">
      <alignment horizontal="center"/>
    </xf>
    <xf numFmtId="10" fontId="4" fillId="6" borderId="0" xfId="101" applyNumberFormat="1" applyFont="1" applyFill="1" applyBorder="1" applyAlignment="1">
      <alignment/>
    </xf>
    <xf numFmtId="1" fontId="0" fillId="6" borderId="0" xfId="0" applyNumberFormat="1" applyFill="1" applyBorder="1" applyAlignment="1">
      <alignment horizontal="center"/>
    </xf>
    <xf numFmtId="165" fontId="1" fillId="6" borderId="0" xfId="0" applyNumberFormat="1" applyFont="1" applyFill="1" applyAlignment="1">
      <alignment horizontal="center"/>
    </xf>
    <xf numFmtId="8" fontId="0" fillId="6" borderId="0" xfId="0" applyNumberFormat="1" applyFont="1" applyFill="1" applyBorder="1" applyAlignment="1">
      <alignment horizontal="right"/>
    </xf>
    <xf numFmtId="8" fontId="0" fillId="6" borderId="0" xfId="0" applyNumberFormat="1" applyFill="1" applyBorder="1" applyAlignment="1">
      <alignment horizontal="right"/>
    </xf>
    <xf numFmtId="176" fontId="0" fillId="6" borderId="0" xfId="0" applyNumberFormat="1" applyFill="1" applyBorder="1" applyAlignment="1">
      <alignment horizontal="right"/>
    </xf>
    <xf numFmtId="44" fontId="1" fillId="6" borderId="0" xfId="101" applyFont="1" applyFill="1" applyBorder="1" applyAlignment="1">
      <alignment horizontal="right"/>
    </xf>
    <xf numFmtId="1" fontId="1" fillId="6" borderId="0" xfId="0" applyNumberFormat="1" applyFont="1" applyFill="1" applyBorder="1" applyAlignment="1">
      <alignment horizontal="center"/>
    </xf>
    <xf numFmtId="2" fontId="0" fillId="6" borderId="14" xfId="0" applyNumberFormat="1" applyFill="1" applyBorder="1" applyAlignment="1">
      <alignment horizontal="center"/>
    </xf>
    <xf numFmtId="165" fontId="27" fillId="6" borderId="10" xfId="0" applyNumberFormat="1" applyFont="1" applyFill="1" applyBorder="1" applyAlignment="1">
      <alignment/>
    </xf>
    <xf numFmtId="2" fontId="27" fillId="6" borderId="10" xfId="0" applyNumberFormat="1" applyFont="1" applyFill="1" applyBorder="1" applyAlignment="1">
      <alignment horizontal="center" wrapText="1"/>
    </xf>
    <xf numFmtId="0" fontId="1" fillId="6" borderId="10" xfId="0" applyFont="1" applyFill="1" applyBorder="1" applyAlignment="1">
      <alignment horizontal="center" wrapText="1"/>
    </xf>
    <xf numFmtId="0" fontId="28" fillId="6" borderId="0" xfId="0" applyFont="1" applyFill="1" applyAlignment="1">
      <alignment/>
    </xf>
    <xf numFmtId="0" fontId="31" fillId="6" borderId="0" xfId="0" applyFont="1" applyFill="1" applyAlignment="1">
      <alignment/>
    </xf>
    <xf numFmtId="0" fontId="0" fillId="6" borderId="0" xfId="0" applyNumberFormat="1" applyFont="1" applyFill="1" applyBorder="1" applyAlignment="1">
      <alignment/>
    </xf>
    <xf numFmtId="0" fontId="0" fillId="6" borderId="0" xfId="0" applyNumberFormat="1" applyFont="1" applyFill="1" applyAlignment="1">
      <alignment/>
    </xf>
    <xf numFmtId="0" fontId="0" fillId="6" borderId="0" xfId="0" applyFont="1" applyFill="1" applyBorder="1" applyAlignment="1">
      <alignment horizontal="center" wrapText="1"/>
    </xf>
    <xf numFmtId="174" fontId="0" fillId="6" borderId="0" xfId="0" applyNumberFormat="1" applyFill="1" applyBorder="1" applyAlignment="1">
      <alignment horizontal="right"/>
    </xf>
    <xf numFmtId="0" fontId="29" fillId="6" borderId="0" xfId="0" applyFont="1" applyFill="1" applyAlignment="1">
      <alignment horizontal="left"/>
    </xf>
    <xf numFmtId="0" fontId="29" fillId="6" borderId="0" xfId="0" applyFont="1" applyFill="1" applyAlignment="1">
      <alignment horizontal="right"/>
    </xf>
    <xf numFmtId="175" fontId="1" fillId="6" borderId="0" xfId="0" applyNumberFormat="1" applyFont="1" applyFill="1" applyBorder="1" applyAlignment="1">
      <alignment horizontal="center"/>
    </xf>
    <xf numFmtId="0" fontId="30" fillId="6" borderId="0" xfId="0" applyFont="1" applyFill="1" applyAlignment="1">
      <alignment/>
    </xf>
    <xf numFmtId="0" fontId="0" fillId="16" borderId="0" xfId="0" applyFont="1" applyFill="1" applyAlignment="1">
      <alignment/>
    </xf>
    <xf numFmtId="0" fontId="1" fillId="16" borderId="0" xfId="0" applyFont="1" applyFill="1" applyAlignment="1">
      <alignment/>
    </xf>
    <xf numFmtId="0" fontId="1" fillId="16" borderId="0" xfId="0" applyFont="1" applyFill="1" applyAlignment="1">
      <alignment/>
    </xf>
    <xf numFmtId="0" fontId="0" fillId="16" borderId="0" xfId="0" applyFill="1" applyAlignment="1">
      <alignment/>
    </xf>
    <xf numFmtId="0" fontId="0" fillId="16" borderId="0" xfId="0" applyFill="1" applyBorder="1" applyAlignment="1">
      <alignment horizontal="left"/>
    </xf>
    <xf numFmtId="0" fontId="0" fillId="16" borderId="0" xfId="0" applyFill="1" applyBorder="1" applyAlignment="1">
      <alignment/>
    </xf>
    <xf numFmtId="0" fontId="0" fillId="16" borderId="0" xfId="0" applyFill="1" applyBorder="1" applyAlignment="1">
      <alignment horizontal="right"/>
    </xf>
    <xf numFmtId="0" fontId="0" fillId="16" borderId="11" xfId="0" applyFill="1" applyBorder="1" applyAlignment="1">
      <alignment horizontal="left"/>
    </xf>
    <xf numFmtId="0" fontId="0" fillId="16" borderId="11" xfId="0" applyFill="1" applyBorder="1" applyAlignment="1">
      <alignment/>
    </xf>
    <xf numFmtId="0" fontId="0" fillId="16" borderId="0" xfId="0" applyFill="1" applyAlignment="1">
      <alignment horizontal="center"/>
    </xf>
    <xf numFmtId="0" fontId="0" fillId="16" borderId="0" xfId="0" applyNumberFormat="1" applyFill="1" applyAlignment="1">
      <alignment horizontal="center"/>
    </xf>
    <xf numFmtId="168" fontId="0" fillId="16" borderId="0" xfId="0" applyNumberFormat="1" applyFill="1" applyAlignment="1">
      <alignment horizontal="center"/>
    </xf>
    <xf numFmtId="0" fontId="26" fillId="16" borderId="0" xfId="0" applyFont="1" applyFill="1" applyAlignment="1">
      <alignment/>
    </xf>
    <xf numFmtId="168" fontId="1" fillId="16" borderId="0" xfId="0" applyNumberFormat="1" applyFont="1" applyFill="1" applyAlignment="1">
      <alignment horizontal="center"/>
    </xf>
    <xf numFmtId="0" fontId="1" fillId="16" borderId="0" xfId="0" applyFont="1" applyFill="1" applyAlignment="1">
      <alignment horizontal="left"/>
    </xf>
    <xf numFmtId="0" fontId="1" fillId="16" borderId="0" xfId="0" applyFont="1" applyFill="1" applyAlignment="1">
      <alignment horizontal="center"/>
    </xf>
    <xf numFmtId="0" fontId="0" fillId="16" borderId="0" xfId="0" applyFill="1" applyAlignment="1">
      <alignment horizontal="left"/>
    </xf>
    <xf numFmtId="0" fontId="32" fillId="16" borderId="0" xfId="0" applyFont="1" applyFill="1" applyAlignment="1">
      <alignment horizontal="center"/>
    </xf>
    <xf numFmtId="0" fontId="32" fillId="16" borderId="0" xfId="0" applyNumberFormat="1" applyFont="1" applyFill="1" applyAlignment="1">
      <alignment horizontal="center"/>
    </xf>
    <xf numFmtId="168" fontId="32" fillId="16" borderId="0" xfId="0" applyNumberFormat="1" applyFont="1" applyFill="1" applyAlignment="1">
      <alignment horizontal="center"/>
    </xf>
    <xf numFmtId="0" fontId="0" fillId="16" borderId="10" xfId="0" applyFill="1" applyBorder="1" applyAlignment="1">
      <alignment horizontal="center"/>
    </xf>
    <xf numFmtId="0" fontId="24" fillId="16" borderId="10" xfId="0" applyFont="1" applyFill="1" applyBorder="1" applyAlignment="1">
      <alignment horizontal="center"/>
    </xf>
    <xf numFmtId="0" fontId="24" fillId="16" borderId="10" xfId="0" applyNumberFormat="1" applyFont="1" applyFill="1" applyBorder="1" applyAlignment="1">
      <alignment horizontal="center"/>
    </xf>
    <xf numFmtId="168" fontId="24" fillId="16" borderId="10" xfId="0" applyNumberFormat="1" applyFont="1" applyFill="1" applyBorder="1" applyAlignment="1">
      <alignment horizontal="center"/>
    </xf>
    <xf numFmtId="2" fontId="24" fillId="16" borderId="10" xfId="0" applyNumberFormat="1" applyFont="1" applyFill="1" applyBorder="1" applyAlignment="1">
      <alignment horizontal="center"/>
    </xf>
    <xf numFmtId="168" fontId="4" fillId="16" borderId="10" xfId="0" applyNumberFormat="1" applyFont="1" applyFill="1" applyBorder="1" applyAlignment="1">
      <alignment horizontal="left"/>
    </xf>
    <xf numFmtId="0" fontId="4" fillId="16" borderId="10" xfId="0" applyFont="1" applyFill="1" applyBorder="1" applyAlignment="1">
      <alignment horizontal="left"/>
    </xf>
    <xf numFmtId="8" fontId="4" fillId="16" borderId="10" xfId="0" applyNumberFormat="1" applyFont="1" applyFill="1" applyBorder="1" applyAlignment="1">
      <alignment horizontal="center"/>
    </xf>
    <xf numFmtId="1" fontId="24" fillId="16" borderId="10" xfId="0" applyNumberFormat="1" applyFont="1" applyFill="1" applyBorder="1" applyAlignment="1">
      <alignment horizontal="center"/>
    </xf>
    <xf numFmtId="168" fontId="24" fillId="16" borderId="0" xfId="0" applyNumberFormat="1" applyFont="1" applyFill="1" applyBorder="1" applyAlignment="1">
      <alignment horizontal="center"/>
    </xf>
    <xf numFmtId="0" fontId="24" fillId="16" borderId="0" xfId="0" applyFont="1" applyFill="1" applyBorder="1" applyAlignment="1">
      <alignment/>
    </xf>
    <xf numFmtId="0" fontId="36" fillId="16" borderId="0" xfId="0" applyFont="1" applyFill="1" applyBorder="1" applyAlignment="1">
      <alignment horizontal="center"/>
    </xf>
    <xf numFmtId="2" fontId="24" fillId="16" borderId="0" xfId="0" applyNumberFormat="1" applyFont="1" applyFill="1" applyBorder="1" applyAlignment="1">
      <alignment horizontal="center"/>
    </xf>
    <xf numFmtId="2" fontId="0" fillId="16" borderId="0" xfId="0" applyNumberFormat="1" applyFill="1" applyAlignment="1">
      <alignment horizontal="center"/>
    </xf>
    <xf numFmtId="168" fontId="4" fillId="16" borderId="0" xfId="0" applyNumberFormat="1" applyFont="1" applyFill="1" applyAlignment="1">
      <alignment horizontal="center"/>
    </xf>
    <xf numFmtId="0" fontId="33" fillId="16" borderId="0" xfId="0" applyFont="1" applyFill="1" applyAlignment="1">
      <alignment horizontal="center"/>
    </xf>
    <xf numFmtId="0" fontId="34" fillId="16" borderId="10" xfId="0" applyFont="1" applyFill="1" applyBorder="1" applyAlignment="1">
      <alignment horizontal="center"/>
    </xf>
    <xf numFmtId="0" fontId="34" fillId="16" borderId="10" xfId="0" applyNumberFormat="1" applyFont="1" applyFill="1" applyBorder="1" applyAlignment="1">
      <alignment horizontal="center"/>
    </xf>
    <xf numFmtId="168" fontId="34" fillId="16" borderId="10" xfId="0" applyNumberFormat="1" applyFont="1" applyFill="1" applyBorder="1" applyAlignment="1">
      <alignment horizontal="center"/>
    </xf>
    <xf numFmtId="2" fontId="34" fillId="16" borderId="10" xfId="0" applyNumberFormat="1" applyFont="1" applyFill="1" applyBorder="1" applyAlignment="1">
      <alignment horizontal="center"/>
    </xf>
    <xf numFmtId="0" fontId="35" fillId="16" borderId="0" xfId="0" applyFont="1" applyFill="1" applyAlignment="1">
      <alignment horizontal="center"/>
    </xf>
    <xf numFmtId="168" fontId="34" fillId="16" borderId="0" xfId="0" applyNumberFormat="1" applyFont="1" applyFill="1" applyBorder="1" applyAlignment="1">
      <alignment horizontal="center"/>
    </xf>
    <xf numFmtId="2" fontId="36" fillId="16" borderId="0" xfId="0" applyNumberFormat="1" applyFont="1" applyFill="1" applyBorder="1" applyAlignment="1">
      <alignment horizontal="center"/>
    </xf>
    <xf numFmtId="168" fontId="36" fillId="16" borderId="0" xfId="0" applyNumberFormat="1" applyFont="1" applyFill="1" applyBorder="1" applyAlignment="1">
      <alignment horizontal="center"/>
    </xf>
    <xf numFmtId="168" fontId="4" fillId="16" borderId="0" xfId="0" applyNumberFormat="1" applyFont="1" applyFill="1" applyBorder="1" applyAlignment="1">
      <alignment horizontal="center"/>
    </xf>
    <xf numFmtId="0" fontId="0" fillId="16" borderId="0" xfId="0" applyFill="1" applyBorder="1" applyAlignment="1">
      <alignment/>
    </xf>
    <xf numFmtId="0" fontId="0" fillId="16" borderId="0" xfId="0" applyFill="1" applyBorder="1" applyAlignment="1">
      <alignment horizontal="center"/>
    </xf>
    <xf numFmtId="0" fontId="0" fillId="16" borderId="0" xfId="0" applyNumberFormat="1" applyFill="1" applyBorder="1" applyAlignment="1">
      <alignment horizontal="center"/>
    </xf>
    <xf numFmtId="168" fontId="0" fillId="16" borderId="0" xfId="0" applyNumberFormat="1" applyFill="1" applyBorder="1" applyAlignment="1">
      <alignment horizontal="center"/>
    </xf>
    <xf numFmtId="2" fontId="0" fillId="16" borderId="0" xfId="0" applyNumberFormat="1" applyFill="1" applyBorder="1" applyAlignment="1">
      <alignment horizontal="center"/>
    </xf>
    <xf numFmtId="0" fontId="34" fillId="16" borderId="0" xfId="0" applyFont="1" applyFill="1" applyBorder="1" applyAlignment="1">
      <alignment horizontal="center"/>
    </xf>
    <xf numFmtId="0" fontId="34" fillId="16" borderId="0" xfId="0" applyNumberFormat="1" applyFont="1" applyFill="1" applyBorder="1" applyAlignment="1">
      <alignment horizontal="center"/>
    </xf>
    <xf numFmtId="0" fontId="1" fillId="16" borderId="0" xfId="0" applyFont="1" applyFill="1" applyAlignment="1">
      <alignment horizontal="right"/>
    </xf>
    <xf numFmtId="0" fontId="0" fillId="16" borderId="0" xfId="0" applyFont="1" applyFill="1" applyBorder="1" applyAlignment="1">
      <alignment/>
    </xf>
    <xf numFmtId="171" fontId="0" fillId="16" borderId="0" xfId="0" applyNumberFormat="1" applyFont="1" applyFill="1" applyBorder="1" applyAlignment="1">
      <alignment horizontal="right"/>
    </xf>
    <xf numFmtId="0" fontId="0" fillId="16" borderId="0" xfId="0" applyFont="1" applyFill="1" applyBorder="1" applyAlignment="1">
      <alignment horizontal="right"/>
    </xf>
    <xf numFmtId="0" fontId="0" fillId="16" borderId="0" xfId="0" applyFont="1" applyFill="1" applyBorder="1" applyAlignment="1">
      <alignment horizontal="left"/>
    </xf>
    <xf numFmtId="0" fontId="1" fillId="16" borderId="0" xfId="0" applyFont="1" applyFill="1" applyBorder="1" applyAlignment="1">
      <alignment/>
    </xf>
    <xf numFmtId="0" fontId="1" fillId="16" borderId="0" xfId="0" applyFont="1" applyFill="1" applyBorder="1" applyAlignment="1">
      <alignment horizontal="center"/>
    </xf>
    <xf numFmtId="0" fontId="0" fillId="16" borderId="0" xfId="0" applyFill="1" applyAlignment="1">
      <alignment/>
    </xf>
    <xf numFmtId="172" fontId="0" fillId="16" borderId="0" xfId="0" applyNumberFormat="1" applyFont="1" applyFill="1" applyBorder="1" applyAlignment="1">
      <alignment horizontal="right"/>
    </xf>
    <xf numFmtId="0" fontId="1" fillId="16" borderId="0" xfId="0" applyFont="1" applyFill="1" applyBorder="1" applyAlignment="1">
      <alignment horizontal="right"/>
    </xf>
    <xf numFmtId="171" fontId="1" fillId="16" borderId="0" xfId="0" applyNumberFormat="1" applyFont="1" applyFill="1" applyBorder="1" applyAlignment="1">
      <alignment horizontal="right"/>
    </xf>
    <xf numFmtId="0" fontId="0" fillId="16" borderId="0" xfId="0" applyFont="1" applyFill="1" applyBorder="1" applyAlignment="1">
      <alignment horizontal="center"/>
    </xf>
    <xf numFmtId="0" fontId="0" fillId="16" borderId="0" xfId="0" applyNumberFormat="1" applyFont="1" applyFill="1" applyBorder="1" applyAlignment="1">
      <alignment horizontal="left"/>
    </xf>
    <xf numFmtId="0" fontId="0" fillId="16" borderId="0" xfId="0" applyNumberFormat="1" applyFont="1" applyFill="1" applyAlignment="1">
      <alignment horizontal="left"/>
    </xf>
    <xf numFmtId="172" fontId="0" fillId="16" borderId="0" xfId="0" applyNumberFormat="1" applyFill="1" applyBorder="1" applyAlignment="1">
      <alignment horizontal="right"/>
    </xf>
    <xf numFmtId="0" fontId="27" fillId="16" borderId="0" xfId="0" applyFont="1" applyFill="1" applyBorder="1" applyAlignment="1">
      <alignment horizontal="right"/>
    </xf>
    <xf numFmtId="172" fontId="1" fillId="16" borderId="0" xfId="0" applyNumberFormat="1" applyFont="1" applyFill="1" applyBorder="1" applyAlignment="1">
      <alignment horizontal="right"/>
    </xf>
    <xf numFmtId="172" fontId="0" fillId="16" borderId="0" xfId="0" applyNumberFormat="1" applyFont="1" applyFill="1" applyBorder="1" applyAlignment="1">
      <alignment horizontal="center"/>
    </xf>
    <xf numFmtId="173" fontId="0" fillId="16" borderId="0" xfId="0" applyNumberFormat="1" applyFont="1" applyFill="1" applyBorder="1" applyAlignment="1">
      <alignment horizontal="right"/>
    </xf>
    <xf numFmtId="0" fontId="0" fillId="16" borderId="0" xfId="0" applyNumberFormat="1" applyFont="1" applyFill="1" applyBorder="1" applyAlignment="1">
      <alignment horizontal="right"/>
    </xf>
    <xf numFmtId="10" fontId="0" fillId="16" borderId="0" xfId="0" applyNumberFormat="1" applyFont="1" applyFill="1" applyBorder="1" applyAlignment="1">
      <alignment/>
    </xf>
    <xf numFmtId="0" fontId="4" fillId="16" borderId="0" xfId="0" applyFont="1" applyFill="1" applyAlignment="1">
      <alignment/>
    </xf>
    <xf numFmtId="10" fontId="0" fillId="16" borderId="0" xfId="0" applyNumberFormat="1" applyFill="1" applyBorder="1" applyAlignment="1">
      <alignment/>
    </xf>
    <xf numFmtId="0" fontId="31" fillId="16" borderId="0" xfId="0" applyFont="1" applyFill="1" applyBorder="1" applyAlignment="1">
      <alignment/>
    </xf>
    <xf numFmtId="0" fontId="0" fillId="16" borderId="0" xfId="0" applyFont="1" applyFill="1" applyBorder="1" applyAlignment="1">
      <alignment/>
    </xf>
    <xf numFmtId="0" fontId="24" fillId="16" borderId="0" xfId="0" applyFont="1" applyFill="1" applyBorder="1" applyAlignment="1">
      <alignment horizontal="center"/>
    </xf>
    <xf numFmtId="1" fontId="24" fillId="16" borderId="0" xfId="0" applyNumberFormat="1" applyFont="1" applyFill="1" applyBorder="1" applyAlignment="1">
      <alignment horizontal="center"/>
    </xf>
    <xf numFmtId="2" fontId="34" fillId="16" borderId="0" xfId="0" applyNumberFormat="1" applyFont="1" applyFill="1" applyBorder="1" applyAlignment="1">
      <alignment horizontal="center"/>
    </xf>
    <xf numFmtId="0" fontId="36" fillId="16" borderId="0" xfId="0" applyNumberFormat="1" applyFont="1" applyFill="1" applyBorder="1" applyAlignment="1">
      <alignment horizontal="center"/>
    </xf>
    <xf numFmtId="0" fontId="0" fillId="16" borderId="0" xfId="0" applyFont="1" applyFill="1" applyAlignment="1">
      <alignment/>
    </xf>
    <xf numFmtId="168" fontId="1" fillId="16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25" fillId="0" borderId="10" xfId="136" applyFont="1" applyFill="1" applyBorder="1" applyAlignment="1">
      <alignment horizontal="left"/>
      <protection/>
    </xf>
    <xf numFmtId="2" fontId="25" fillId="0" borderId="10" xfId="136" applyNumberFormat="1" applyFont="1" applyFill="1" applyBorder="1" applyAlignment="1">
      <alignment horizontal="center"/>
      <protection/>
    </xf>
    <xf numFmtId="0" fontId="1" fillId="0" borderId="10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/>
    </xf>
    <xf numFmtId="0" fontId="1" fillId="0" borderId="26" xfId="0" applyFont="1" applyFill="1" applyBorder="1" applyAlignment="1" quotePrefix="1">
      <alignment horizontal="center"/>
    </xf>
    <xf numFmtId="0" fontId="0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/>
    </xf>
    <xf numFmtId="180" fontId="4" fillId="0" borderId="17" xfId="0" applyNumberFormat="1" applyFont="1" applyBorder="1" applyAlignment="1">
      <alignment horizontal="center"/>
    </xf>
    <xf numFmtId="0" fontId="28" fillId="0" borderId="28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30" xfId="0" applyFont="1" applyFill="1" applyBorder="1" applyAlignment="1">
      <alignment horizontal="center" wrapText="1"/>
    </xf>
    <xf numFmtId="188" fontId="1" fillId="0" borderId="30" xfId="101" applyNumberFormat="1" applyFont="1" applyFill="1" applyBorder="1" applyAlignment="1">
      <alignment/>
    </xf>
    <xf numFmtId="180" fontId="4" fillId="0" borderId="19" xfId="0" applyNumberFormat="1" applyFont="1" applyBorder="1" applyAlignment="1">
      <alignment horizontal="center"/>
    </xf>
    <xf numFmtId="180" fontId="4" fillId="0" borderId="17" xfId="0" applyNumberFormat="1" applyFont="1" applyFill="1" applyBorder="1" applyAlignment="1">
      <alignment horizontal="center"/>
    </xf>
    <xf numFmtId="180" fontId="4" fillId="0" borderId="19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0" fillId="17" borderId="0" xfId="0" applyFill="1" applyAlignment="1">
      <alignment/>
    </xf>
    <xf numFmtId="0" fontId="1" fillId="17" borderId="24" xfId="0" applyFont="1" applyFill="1" applyBorder="1" applyAlignment="1">
      <alignment/>
    </xf>
    <xf numFmtId="0" fontId="1" fillId="17" borderId="0" xfId="0" applyFont="1" applyFill="1" applyAlignment="1">
      <alignment/>
    </xf>
    <xf numFmtId="0" fontId="1" fillId="17" borderId="24" xfId="0" applyFont="1" applyFill="1" applyBorder="1" applyAlignment="1">
      <alignment horizontal="center" wrapText="1"/>
    </xf>
    <xf numFmtId="0" fontId="0" fillId="17" borderId="0" xfId="0" applyFill="1" applyAlignment="1" quotePrefix="1">
      <alignment horizontal="center"/>
    </xf>
    <xf numFmtId="14" fontId="0" fillId="17" borderId="0" xfId="0" applyNumberFormat="1" applyFill="1" applyAlignment="1">
      <alignment horizontal="center"/>
    </xf>
    <xf numFmtId="14" fontId="0" fillId="17" borderId="0" xfId="0" applyNumberFormat="1" applyFill="1" applyAlignment="1" quotePrefix="1">
      <alignment horizontal="center"/>
    </xf>
    <xf numFmtId="0" fontId="0" fillId="17" borderId="0" xfId="0" applyFill="1" applyAlignment="1">
      <alignment horizontal="center"/>
    </xf>
    <xf numFmtId="0" fontId="25" fillId="17" borderId="0" xfId="0" applyFont="1" applyFill="1" applyAlignment="1">
      <alignment/>
    </xf>
    <xf numFmtId="0" fontId="23" fillId="17" borderId="0" xfId="0" applyFont="1" applyFill="1" applyAlignment="1">
      <alignment/>
    </xf>
    <xf numFmtId="0" fontId="25" fillId="17" borderId="0" xfId="0" applyFont="1" applyFill="1" applyAlignment="1">
      <alignment horizontal="center"/>
    </xf>
    <xf numFmtId="0" fontId="23" fillId="17" borderId="31" xfId="0" applyFont="1" applyFill="1" applyBorder="1" applyAlignment="1">
      <alignment horizontal="center"/>
    </xf>
    <xf numFmtId="0" fontId="23" fillId="17" borderId="32" xfId="0" applyFont="1" applyFill="1" applyBorder="1" applyAlignment="1">
      <alignment horizontal="center"/>
    </xf>
    <xf numFmtId="0" fontId="23" fillId="17" borderId="33" xfId="0" applyFont="1" applyFill="1" applyBorder="1" applyAlignment="1">
      <alignment horizontal="center"/>
    </xf>
    <xf numFmtId="0" fontId="25" fillId="17" borderId="34" xfId="0" applyFont="1" applyFill="1" applyBorder="1" applyAlignment="1">
      <alignment horizontal="left"/>
    </xf>
    <xf numFmtId="2" fontId="23" fillId="17" borderId="0" xfId="0" applyNumberFormat="1" applyFont="1" applyFill="1" applyBorder="1" applyAlignment="1">
      <alignment/>
    </xf>
    <xf numFmtId="0" fontId="25" fillId="17" borderId="28" xfId="0" applyFont="1" applyFill="1" applyBorder="1" applyAlignment="1">
      <alignment horizontal="left"/>
    </xf>
    <xf numFmtId="0" fontId="25" fillId="17" borderId="35" xfId="0" applyFont="1" applyFill="1" applyBorder="1" applyAlignment="1">
      <alignment/>
    </xf>
    <xf numFmtId="0" fontId="25" fillId="17" borderId="36" xfId="0" applyFont="1" applyFill="1" applyBorder="1" applyAlignment="1">
      <alignment/>
    </xf>
    <xf numFmtId="2" fontId="23" fillId="17" borderId="0" xfId="0" applyNumberFormat="1" applyFont="1" applyFill="1" applyAlignment="1">
      <alignment/>
    </xf>
    <xf numFmtId="2" fontId="23" fillId="17" borderId="0" xfId="0" applyNumberFormat="1" applyFont="1" applyFill="1" applyBorder="1" applyAlignment="1">
      <alignment horizontal="right"/>
    </xf>
    <xf numFmtId="0" fontId="25" fillId="17" borderId="29" xfId="0" applyFont="1" applyFill="1" applyBorder="1" applyAlignment="1">
      <alignment horizontal="left"/>
    </xf>
    <xf numFmtId="0" fontId="25" fillId="17" borderId="0" xfId="0" applyFont="1" applyFill="1" applyBorder="1" applyAlignment="1">
      <alignment horizontal="left"/>
    </xf>
    <xf numFmtId="2" fontId="25" fillId="17" borderId="0" xfId="96" applyNumberFormat="1" applyFont="1" applyFill="1" applyBorder="1" applyAlignment="1">
      <alignment/>
    </xf>
    <xf numFmtId="43" fontId="25" fillId="17" borderId="0" xfId="96" applyFont="1" applyFill="1" applyBorder="1" applyAlignment="1">
      <alignment/>
    </xf>
    <xf numFmtId="0" fontId="23" fillId="17" borderId="34" xfId="0" applyFont="1" applyFill="1" applyBorder="1" applyAlignment="1">
      <alignment horizontal="center"/>
    </xf>
    <xf numFmtId="43" fontId="23" fillId="17" borderId="25" xfId="96" applyFont="1" applyFill="1" applyBorder="1" applyAlignment="1">
      <alignment horizontal="center"/>
    </xf>
    <xf numFmtId="43" fontId="23" fillId="17" borderId="37" xfId="96" applyFont="1" applyFill="1" applyBorder="1" applyAlignment="1">
      <alignment horizontal="center"/>
    </xf>
    <xf numFmtId="0" fontId="25" fillId="17" borderId="29" xfId="0" applyFont="1" applyFill="1" applyBorder="1" applyAlignment="1">
      <alignment horizontal="center"/>
    </xf>
    <xf numFmtId="2" fontId="25" fillId="17" borderId="30" xfId="0" applyNumberFormat="1" applyFont="1" applyFill="1" applyBorder="1" applyAlignment="1">
      <alignment horizontal="center"/>
    </xf>
    <xf numFmtId="1" fontId="25" fillId="17" borderId="19" xfId="0" applyNumberFormat="1" applyFont="1" applyFill="1" applyBorder="1" applyAlignment="1">
      <alignment horizontal="center"/>
    </xf>
    <xf numFmtId="2" fontId="25" fillId="17" borderId="0" xfId="0" applyNumberFormat="1" applyFont="1" applyFill="1" applyBorder="1" applyAlignment="1">
      <alignment/>
    </xf>
    <xf numFmtId="0" fontId="25" fillId="17" borderId="0" xfId="0" applyFont="1" applyFill="1" applyAlignment="1">
      <alignment horizontal="left"/>
    </xf>
    <xf numFmtId="2" fontId="25" fillId="17" borderId="0" xfId="0" applyNumberFormat="1" applyFont="1" applyFill="1" applyAlignment="1">
      <alignment/>
    </xf>
    <xf numFmtId="0" fontId="25" fillId="17" borderId="31" xfId="0" applyFont="1" applyFill="1" applyBorder="1" applyAlignment="1">
      <alignment horizontal="left" wrapText="1"/>
    </xf>
    <xf numFmtId="2" fontId="25" fillId="17" borderId="32" xfId="0" applyNumberFormat="1" applyFont="1" applyFill="1" applyBorder="1" applyAlignment="1">
      <alignment horizontal="center" wrapText="1"/>
    </xf>
    <xf numFmtId="2" fontId="25" fillId="17" borderId="33" xfId="0" applyNumberFormat="1" applyFont="1" applyFill="1" applyBorder="1" applyAlignment="1">
      <alignment horizontal="center" wrapText="1"/>
    </xf>
    <xf numFmtId="0" fontId="23" fillId="17" borderId="38" xfId="0" applyFont="1" applyFill="1" applyBorder="1" applyAlignment="1">
      <alignment/>
    </xf>
    <xf numFmtId="0" fontId="23" fillId="17" borderId="0" xfId="0" applyFont="1" applyFill="1" applyBorder="1" applyAlignment="1">
      <alignment/>
    </xf>
    <xf numFmtId="0" fontId="23" fillId="17" borderId="39" xfId="0" applyFont="1" applyFill="1" applyBorder="1" applyAlignment="1">
      <alignment/>
    </xf>
    <xf numFmtId="0" fontId="25" fillId="17" borderId="38" xfId="0" applyFont="1" applyFill="1" applyBorder="1" applyAlignment="1">
      <alignment horizontal="left"/>
    </xf>
    <xf numFmtId="2" fontId="23" fillId="17" borderId="0" xfId="0" applyNumberFormat="1" applyFont="1" applyFill="1" applyBorder="1" applyAlignment="1">
      <alignment horizontal="center"/>
    </xf>
    <xf numFmtId="2" fontId="23" fillId="17" borderId="39" xfId="0" applyNumberFormat="1" applyFont="1" applyFill="1" applyBorder="1" applyAlignment="1">
      <alignment/>
    </xf>
    <xf numFmtId="0" fontId="23" fillId="17" borderId="0" xfId="0" applyFont="1" applyFill="1" applyBorder="1" applyAlignment="1">
      <alignment horizontal="right"/>
    </xf>
    <xf numFmtId="1" fontId="23" fillId="17" borderId="0" xfId="0" applyNumberFormat="1" applyFont="1" applyFill="1" applyBorder="1" applyAlignment="1">
      <alignment horizontal="center"/>
    </xf>
    <xf numFmtId="0" fontId="23" fillId="17" borderId="31" xfId="0" applyFont="1" applyFill="1" applyBorder="1" applyAlignment="1">
      <alignment horizontal="center"/>
    </xf>
    <xf numFmtId="0" fontId="23" fillId="17" borderId="32" xfId="0" applyFont="1" applyFill="1" applyBorder="1" applyAlignment="1">
      <alignment horizontal="center"/>
    </xf>
    <xf numFmtId="0" fontId="23" fillId="17" borderId="33" xfId="0" applyFont="1" applyFill="1" applyBorder="1" applyAlignment="1">
      <alignment horizontal="center"/>
    </xf>
    <xf numFmtId="2" fontId="25" fillId="17" borderId="10" xfId="0" applyNumberFormat="1" applyFont="1" applyFill="1" applyBorder="1" applyAlignment="1">
      <alignment horizontal="center"/>
    </xf>
    <xf numFmtId="0" fontId="23" fillId="17" borderId="10" xfId="0" applyFont="1" applyFill="1" applyBorder="1" applyAlignment="1">
      <alignment horizontal="center" wrapText="1"/>
    </xf>
    <xf numFmtId="0" fontId="23" fillId="17" borderId="10" xfId="0" applyFont="1" applyFill="1" applyBorder="1" applyAlignment="1">
      <alignment horizontal="center"/>
    </xf>
    <xf numFmtId="0" fontId="23" fillId="17" borderId="0" xfId="0" applyFont="1" applyFill="1" applyAlignment="1">
      <alignment/>
    </xf>
    <xf numFmtId="0" fontId="25" fillId="17" borderId="0" xfId="0" applyFont="1" applyFill="1" applyAlignment="1">
      <alignment/>
    </xf>
    <xf numFmtId="0" fontId="25" fillId="17" borderId="0" xfId="0" applyFont="1" applyFill="1" applyBorder="1" applyAlignment="1">
      <alignment horizontal="right"/>
    </xf>
    <xf numFmtId="0" fontId="25" fillId="17" borderId="0" xfId="0" applyFont="1" applyFill="1" applyBorder="1" applyAlignment="1">
      <alignment/>
    </xf>
    <xf numFmtId="0" fontId="23" fillId="17" borderId="0" xfId="0" applyFont="1" applyFill="1" applyBorder="1" applyAlignment="1">
      <alignment horizontal="center"/>
    </xf>
    <xf numFmtId="0" fontId="25" fillId="17" borderId="0" xfId="0" applyFont="1" applyFill="1" applyBorder="1" applyAlignment="1">
      <alignment horizontal="center"/>
    </xf>
    <xf numFmtId="0" fontId="23" fillId="17" borderId="0" xfId="0" applyFont="1" applyFill="1" applyBorder="1" applyAlignment="1">
      <alignment horizontal="left"/>
    </xf>
    <xf numFmtId="0" fontId="23" fillId="17" borderId="0" xfId="0" applyFont="1" applyFill="1" applyAlignment="1">
      <alignment horizontal="left"/>
    </xf>
    <xf numFmtId="0" fontId="25" fillId="17" borderId="0" xfId="0" applyFont="1" applyFill="1" applyBorder="1" applyAlignment="1">
      <alignment/>
    </xf>
    <xf numFmtId="174" fontId="25" fillId="17" borderId="0" xfId="0" applyNumberFormat="1" applyFont="1" applyFill="1" applyBorder="1" applyAlignment="1">
      <alignment horizontal="right"/>
    </xf>
    <xf numFmtId="165" fontId="23" fillId="17" borderId="0" xfId="0" applyNumberFormat="1" applyFont="1" applyFill="1" applyBorder="1" applyAlignment="1">
      <alignment horizontal="center"/>
    </xf>
    <xf numFmtId="0" fontId="25" fillId="17" borderId="0" xfId="0" applyFont="1" applyFill="1" applyBorder="1" applyAlignment="1">
      <alignment/>
    </xf>
    <xf numFmtId="0" fontId="25" fillId="17" borderId="0" xfId="0" applyNumberFormat="1" applyFont="1" applyFill="1" applyAlignment="1">
      <alignment horizontal="center"/>
    </xf>
    <xf numFmtId="168" fontId="25" fillId="17" borderId="0" xfId="0" applyNumberFormat="1" applyFont="1" applyFill="1" applyAlignment="1">
      <alignment horizontal="center"/>
    </xf>
    <xf numFmtId="2" fontId="25" fillId="17" borderId="0" xfId="0" applyNumberFormat="1" applyFont="1" applyFill="1" applyBorder="1" applyAlignment="1">
      <alignment horizontal="center"/>
    </xf>
    <xf numFmtId="1" fontId="25" fillId="17" borderId="0" xfId="0" applyNumberFormat="1" applyFont="1" applyFill="1" applyBorder="1" applyAlignment="1">
      <alignment horizontal="center"/>
    </xf>
    <xf numFmtId="0" fontId="25" fillId="17" borderId="10" xfId="0" applyFont="1" applyFill="1" applyBorder="1" applyAlignment="1">
      <alignment/>
    </xf>
    <xf numFmtId="0" fontId="25" fillId="17" borderId="37" xfId="0" applyFont="1" applyFill="1" applyBorder="1" applyAlignment="1">
      <alignment horizontal="center"/>
    </xf>
    <xf numFmtId="0" fontId="25" fillId="17" borderId="17" xfId="0" applyFont="1" applyFill="1" applyBorder="1" applyAlignment="1">
      <alignment horizontal="center"/>
    </xf>
    <xf numFmtId="172" fontId="25" fillId="17" borderId="17" xfId="0" applyNumberFormat="1" applyFont="1" applyFill="1" applyBorder="1" applyAlignment="1">
      <alignment horizontal="center"/>
    </xf>
    <xf numFmtId="0" fontId="25" fillId="17" borderId="19" xfId="0" applyNumberFormat="1" applyFont="1" applyFill="1" applyBorder="1" applyAlignment="1">
      <alignment horizontal="center"/>
    </xf>
    <xf numFmtId="0" fontId="25" fillId="17" borderId="28" xfId="0" applyFont="1" applyFill="1" applyBorder="1" applyAlignment="1">
      <alignment/>
    </xf>
    <xf numFmtId="171" fontId="23" fillId="17" borderId="17" xfId="0" applyNumberFormat="1" applyFont="1" applyFill="1" applyBorder="1" applyAlignment="1">
      <alignment horizontal="left"/>
    </xf>
    <xf numFmtId="172" fontId="23" fillId="17" borderId="17" xfId="0" applyNumberFormat="1" applyFont="1" applyFill="1" applyBorder="1" applyAlignment="1">
      <alignment horizontal="left"/>
    </xf>
    <xf numFmtId="173" fontId="23" fillId="17" borderId="17" xfId="0" applyNumberFormat="1" applyFont="1" applyFill="1" applyBorder="1" applyAlignment="1">
      <alignment horizontal="left"/>
    </xf>
    <xf numFmtId="0" fontId="25" fillId="17" borderId="29" xfId="0" applyFont="1" applyFill="1" applyBorder="1" applyAlignment="1">
      <alignment/>
    </xf>
    <xf numFmtId="0" fontId="23" fillId="17" borderId="19" xfId="0" applyNumberFormat="1" applyFont="1" applyFill="1" applyBorder="1" applyAlignment="1">
      <alignment horizontal="left"/>
    </xf>
    <xf numFmtId="0" fontId="25" fillId="17" borderId="34" xfId="0" applyFont="1" applyFill="1" applyBorder="1" applyAlignment="1">
      <alignment/>
    </xf>
    <xf numFmtId="171" fontId="23" fillId="17" borderId="37" xfId="0" applyNumberFormat="1" applyFont="1" applyFill="1" applyBorder="1" applyAlignment="1">
      <alignment horizontal="left"/>
    </xf>
    <xf numFmtId="14" fontId="0" fillId="17" borderId="0" xfId="0" applyNumberFormat="1" applyFill="1" applyBorder="1" applyAlignment="1" quotePrefix="1">
      <alignment horizontal="center"/>
    </xf>
    <xf numFmtId="0" fontId="0" fillId="17" borderId="0" xfId="0" applyFont="1" applyFill="1" applyAlignment="1">
      <alignment horizontal="center"/>
    </xf>
    <xf numFmtId="0" fontId="23" fillId="17" borderId="25" xfId="0" applyFont="1" applyFill="1" applyBorder="1" applyAlignment="1">
      <alignment horizontal="center"/>
    </xf>
    <xf numFmtId="2" fontId="25" fillId="17" borderId="10" xfId="0" applyNumberFormat="1" applyFont="1" applyFill="1" applyBorder="1" applyAlignment="1">
      <alignment/>
    </xf>
    <xf numFmtId="0" fontId="25" fillId="17" borderId="10" xfId="0" applyFont="1" applyFill="1" applyBorder="1" applyAlignment="1">
      <alignment horizontal="center" wrapText="1"/>
    </xf>
    <xf numFmtId="0" fontId="25" fillId="17" borderId="10" xfId="0" applyFont="1" applyFill="1" applyBorder="1" applyAlignment="1">
      <alignment horizontal="center"/>
    </xf>
    <xf numFmtId="0" fontId="25" fillId="17" borderId="10" xfId="0" applyFont="1" applyFill="1" applyBorder="1" applyAlignment="1">
      <alignment/>
    </xf>
    <xf numFmtId="2" fontId="25" fillId="17" borderId="28" xfId="0" applyNumberFormat="1" applyFont="1" applyFill="1" applyBorder="1" applyAlignment="1">
      <alignment horizontal="center"/>
    </xf>
    <xf numFmtId="165" fontId="25" fillId="17" borderId="17" xfId="0" applyNumberFormat="1" applyFont="1" applyFill="1" applyBorder="1" applyAlignment="1">
      <alignment/>
    </xf>
    <xf numFmtId="2" fontId="25" fillId="17" borderId="17" xfId="0" applyNumberFormat="1" applyFont="1" applyFill="1" applyBorder="1" applyAlignment="1">
      <alignment/>
    </xf>
    <xf numFmtId="0" fontId="25" fillId="17" borderId="28" xfId="0" applyFont="1" applyFill="1" applyBorder="1" applyAlignment="1">
      <alignment horizontal="center" wrapText="1"/>
    </xf>
    <xf numFmtId="0" fontId="25" fillId="17" borderId="17" xfId="0" applyFont="1" applyFill="1" applyBorder="1" applyAlignment="1">
      <alignment/>
    </xf>
    <xf numFmtId="2" fontId="25" fillId="17" borderId="29" xfId="0" applyNumberFormat="1" applyFont="1" applyFill="1" applyBorder="1" applyAlignment="1">
      <alignment horizontal="center"/>
    </xf>
    <xf numFmtId="0" fontId="25" fillId="17" borderId="30" xfId="0" applyFont="1" applyFill="1" applyBorder="1" applyAlignment="1">
      <alignment horizontal="center"/>
    </xf>
    <xf numFmtId="0" fontId="25" fillId="17" borderId="19" xfId="0" applyFont="1" applyFill="1" applyBorder="1" applyAlignment="1">
      <alignment/>
    </xf>
    <xf numFmtId="0" fontId="23" fillId="17" borderId="0" xfId="0" applyFont="1" applyFill="1" applyBorder="1" applyAlignment="1">
      <alignment/>
    </xf>
    <xf numFmtId="165" fontId="23" fillId="17" borderId="0" xfId="0" applyNumberFormat="1" applyFont="1" applyFill="1" applyBorder="1" applyAlignment="1">
      <alignment/>
    </xf>
    <xf numFmtId="0" fontId="23" fillId="17" borderId="0" xfId="0" applyFont="1" applyFill="1" applyBorder="1" applyAlignment="1">
      <alignment horizontal="center" wrapText="1"/>
    </xf>
    <xf numFmtId="0" fontId="25" fillId="17" borderId="28" xfId="0" applyFont="1" applyFill="1" applyBorder="1" applyAlignment="1">
      <alignment horizontal="center"/>
    </xf>
    <xf numFmtId="0" fontId="25" fillId="17" borderId="29" xfId="0" applyFont="1" applyFill="1" applyBorder="1" applyAlignment="1">
      <alignment horizontal="center" wrapText="1"/>
    </xf>
    <xf numFmtId="0" fontId="25" fillId="17" borderId="19" xfId="0" applyFont="1" applyFill="1" applyBorder="1" applyAlignment="1">
      <alignment horizontal="center"/>
    </xf>
    <xf numFmtId="0" fontId="25" fillId="17" borderId="34" xfId="0" applyFont="1" applyFill="1" applyBorder="1" applyAlignment="1">
      <alignment horizontal="center"/>
    </xf>
    <xf numFmtId="0" fontId="25" fillId="17" borderId="25" xfId="0" applyFont="1" applyFill="1" applyBorder="1" applyAlignment="1">
      <alignment horizontal="center"/>
    </xf>
    <xf numFmtId="2" fontId="25" fillId="17" borderId="34" xfId="0" applyNumberFormat="1" applyFont="1" applyFill="1" applyBorder="1" applyAlignment="1">
      <alignment horizontal="center"/>
    </xf>
    <xf numFmtId="2" fontId="25" fillId="17" borderId="25" xfId="0" applyNumberFormat="1" applyFont="1" applyFill="1" applyBorder="1" applyAlignment="1">
      <alignment horizontal="center"/>
    </xf>
    <xf numFmtId="165" fontId="25" fillId="17" borderId="37" xfId="0" applyNumberFormat="1" applyFont="1" applyFill="1" applyBorder="1" applyAlignment="1">
      <alignment/>
    </xf>
    <xf numFmtId="2" fontId="25" fillId="17" borderId="37" xfId="0" applyNumberFormat="1" applyFont="1" applyFill="1" applyBorder="1" applyAlignment="1">
      <alignment horizontal="center"/>
    </xf>
    <xf numFmtId="0" fontId="25" fillId="17" borderId="31" xfId="0" applyFont="1" applyFill="1" applyBorder="1" applyAlignment="1">
      <alignment horizontal="left"/>
    </xf>
    <xf numFmtId="2" fontId="23" fillId="17" borderId="32" xfId="0" applyNumberFormat="1" applyFont="1" applyFill="1" applyBorder="1" applyAlignment="1">
      <alignment horizontal="center"/>
    </xf>
    <xf numFmtId="2" fontId="23" fillId="17" borderId="33" xfId="0" applyNumberFormat="1" applyFont="1" applyFill="1" applyBorder="1" applyAlignment="1">
      <alignment horizontal="center"/>
    </xf>
    <xf numFmtId="0" fontId="25" fillId="17" borderId="40" xfId="0" applyFont="1" applyFill="1" applyBorder="1" applyAlignment="1">
      <alignment horizontal="center"/>
    </xf>
    <xf numFmtId="2" fontId="25" fillId="17" borderId="41" xfId="0" applyNumberFormat="1" applyFont="1" applyFill="1" applyBorder="1" applyAlignment="1">
      <alignment horizontal="center"/>
    </xf>
    <xf numFmtId="1" fontId="25" fillId="17" borderId="42" xfId="0" applyNumberFormat="1" applyFont="1" applyFill="1" applyBorder="1" applyAlignment="1">
      <alignment horizontal="center"/>
    </xf>
    <xf numFmtId="43" fontId="23" fillId="17" borderId="32" xfId="96" applyFont="1" applyFill="1" applyBorder="1" applyAlignment="1">
      <alignment horizontal="center"/>
    </xf>
    <xf numFmtId="43" fontId="23" fillId="17" borderId="33" xfId="96" applyFont="1" applyFill="1" applyBorder="1" applyAlignment="1">
      <alignment horizontal="center"/>
    </xf>
    <xf numFmtId="0" fontId="23" fillId="17" borderId="32" xfId="0" applyFont="1" applyFill="1" applyBorder="1" applyAlignment="1">
      <alignment horizontal="center" wrapText="1"/>
    </xf>
    <xf numFmtId="0" fontId="25" fillId="18" borderId="0" xfId="0" applyFont="1" applyFill="1" applyAlignment="1">
      <alignment horizontal="left"/>
    </xf>
    <xf numFmtId="2" fontId="25" fillId="18" borderId="0" xfId="0" applyNumberFormat="1" applyFont="1" applyFill="1" applyAlignment="1">
      <alignment/>
    </xf>
    <xf numFmtId="0" fontId="25" fillId="18" borderId="0" xfId="0" applyFont="1" applyFill="1" applyAlignment="1">
      <alignment/>
    </xf>
    <xf numFmtId="0" fontId="25" fillId="18" borderId="0" xfId="0" applyFont="1" applyFill="1" applyBorder="1" applyAlignment="1">
      <alignment horizontal="left"/>
    </xf>
    <xf numFmtId="2" fontId="23" fillId="18" borderId="0" xfId="0" applyNumberFormat="1" applyFont="1" applyFill="1" applyBorder="1" applyAlignment="1">
      <alignment/>
    </xf>
    <xf numFmtId="2" fontId="25" fillId="18" borderId="0" xfId="0" applyNumberFormat="1" applyFont="1" applyFill="1" applyBorder="1" applyAlignment="1">
      <alignment horizontal="center"/>
    </xf>
    <xf numFmtId="2" fontId="23" fillId="18" borderId="0" xfId="0" applyNumberFormat="1" applyFont="1" applyFill="1" applyBorder="1" applyAlignment="1">
      <alignment horizontal="center"/>
    </xf>
    <xf numFmtId="0" fontId="25" fillId="18" borderId="0" xfId="0" applyFont="1" applyFill="1" applyBorder="1" applyAlignment="1">
      <alignment horizontal="center"/>
    </xf>
    <xf numFmtId="1" fontId="25" fillId="18" borderId="0" xfId="0" applyNumberFormat="1" applyFont="1" applyFill="1" applyBorder="1" applyAlignment="1">
      <alignment horizontal="center"/>
    </xf>
    <xf numFmtId="2" fontId="25" fillId="18" borderId="0" xfId="0" applyNumberFormat="1" applyFont="1" applyFill="1" applyBorder="1" applyAlignment="1">
      <alignment/>
    </xf>
    <xf numFmtId="4" fontId="25" fillId="17" borderId="10" xfId="96" applyNumberFormat="1" applyFont="1" applyFill="1" applyBorder="1" applyAlignment="1">
      <alignment/>
    </xf>
    <xf numFmtId="4" fontId="25" fillId="17" borderId="10" xfId="96" applyNumberFormat="1" applyFont="1" applyFill="1" applyBorder="1" applyAlignment="1">
      <alignment horizontal="center"/>
    </xf>
    <xf numFmtId="4" fontId="25" fillId="17" borderId="17" xfId="96" applyNumberFormat="1" applyFont="1" applyFill="1" applyBorder="1" applyAlignment="1">
      <alignment/>
    </xf>
    <xf numFmtId="4" fontId="25" fillId="17" borderId="30" xfId="96" applyNumberFormat="1" applyFont="1" applyFill="1" applyBorder="1" applyAlignment="1">
      <alignment/>
    </xf>
    <xf numFmtId="4" fontId="25" fillId="17" borderId="19" xfId="96" applyNumberFormat="1" applyFont="1" applyFill="1" applyBorder="1" applyAlignment="1">
      <alignment/>
    </xf>
    <xf numFmtId="4" fontId="25" fillId="17" borderId="25" xfId="96" applyNumberFormat="1" applyFont="1" applyFill="1" applyBorder="1" applyAlignment="1">
      <alignment/>
    </xf>
    <xf numFmtId="4" fontId="25" fillId="17" borderId="25" xfId="96" applyNumberFormat="1" applyFont="1" applyFill="1" applyBorder="1" applyAlignment="1">
      <alignment/>
    </xf>
    <xf numFmtId="4" fontId="25" fillId="17" borderId="37" xfId="96" applyNumberFormat="1" applyFont="1" applyFill="1" applyBorder="1" applyAlignment="1">
      <alignment/>
    </xf>
    <xf numFmtId="4" fontId="25" fillId="17" borderId="10" xfId="96" applyNumberFormat="1" applyFont="1" applyFill="1" applyBorder="1" applyAlignment="1">
      <alignment horizontal="right"/>
    </xf>
    <xf numFmtId="4" fontId="25" fillId="17" borderId="17" xfId="96" applyNumberFormat="1" applyFont="1" applyFill="1" applyBorder="1" applyAlignment="1">
      <alignment horizontal="right"/>
    </xf>
    <xf numFmtId="4" fontId="25" fillId="17" borderId="10" xfId="0" applyNumberFormat="1" applyFont="1" applyFill="1" applyBorder="1" applyAlignment="1">
      <alignment horizontal="center"/>
    </xf>
    <xf numFmtId="4" fontId="25" fillId="17" borderId="25" xfId="0" applyNumberFormat="1" applyFont="1" applyFill="1" applyBorder="1" applyAlignment="1">
      <alignment/>
    </xf>
    <xf numFmtId="4" fontId="25" fillId="17" borderId="37" xfId="0" applyNumberFormat="1" applyFont="1" applyFill="1" applyBorder="1" applyAlignment="1">
      <alignment/>
    </xf>
    <xf numFmtId="4" fontId="25" fillId="17" borderId="10" xfId="0" applyNumberFormat="1" applyFont="1" applyFill="1" applyBorder="1" applyAlignment="1">
      <alignment/>
    </xf>
    <xf numFmtId="4" fontId="25" fillId="17" borderId="17" xfId="0" applyNumberFormat="1" applyFont="1" applyFill="1" applyBorder="1" applyAlignment="1">
      <alignment/>
    </xf>
    <xf numFmtId="172" fontId="23" fillId="17" borderId="37" xfId="0" applyNumberFormat="1" applyFont="1" applyFill="1" applyBorder="1" applyAlignment="1">
      <alignment horizontal="left"/>
    </xf>
    <xf numFmtId="172" fontId="23" fillId="17" borderId="19" xfId="0" applyNumberFormat="1" applyFont="1" applyFill="1" applyBorder="1" applyAlignment="1">
      <alignment horizontal="left"/>
    </xf>
    <xf numFmtId="0" fontId="25" fillId="17" borderId="43" xfId="0" applyFont="1" applyFill="1" applyBorder="1" applyAlignment="1">
      <alignment/>
    </xf>
    <xf numFmtId="0" fontId="25" fillId="17" borderId="44" xfId="0" applyFont="1" applyFill="1" applyBorder="1" applyAlignment="1">
      <alignment/>
    </xf>
    <xf numFmtId="165" fontId="25" fillId="17" borderId="0" xfId="0" applyNumberFormat="1" applyFont="1" applyFill="1" applyBorder="1" applyAlignment="1">
      <alignment horizontal="center"/>
    </xf>
    <xf numFmtId="0" fontId="25" fillId="17" borderId="10" xfId="0" applyFont="1" applyFill="1" applyBorder="1" applyAlignment="1">
      <alignment horizontal="right"/>
    </xf>
    <xf numFmtId="0" fontId="25" fillId="17" borderId="10" xfId="0" applyFont="1" applyFill="1" applyBorder="1" applyAlignment="1">
      <alignment horizontal="left"/>
    </xf>
    <xf numFmtId="0" fontId="25" fillId="17" borderId="10" xfId="0" applyNumberFormat="1" applyFont="1" applyFill="1" applyBorder="1" applyAlignment="1">
      <alignment horizontal="center"/>
    </xf>
    <xf numFmtId="165" fontId="25" fillId="17" borderId="30" xfId="0" applyNumberFormat="1" applyFont="1" applyFill="1" applyBorder="1" applyAlignment="1">
      <alignment horizontal="center"/>
    </xf>
    <xf numFmtId="0" fontId="25" fillId="17" borderId="15" xfId="0" applyFont="1" applyFill="1" applyBorder="1" applyAlignment="1">
      <alignment/>
    </xf>
    <xf numFmtId="10" fontId="25" fillId="17" borderId="10" xfId="0" applyNumberFormat="1" applyFont="1" applyFill="1" applyBorder="1" applyAlignment="1">
      <alignment/>
    </xf>
    <xf numFmtId="10" fontId="25" fillId="17" borderId="25" xfId="0" applyNumberFormat="1" applyFont="1" applyFill="1" applyBorder="1" applyAlignment="1">
      <alignment/>
    </xf>
    <xf numFmtId="0" fontId="25" fillId="17" borderId="37" xfId="0" applyFont="1" applyFill="1" applyBorder="1" applyAlignment="1">
      <alignment/>
    </xf>
    <xf numFmtId="0" fontId="25" fillId="17" borderId="17" xfId="0" applyFont="1" applyFill="1" applyBorder="1" applyAlignment="1">
      <alignment/>
    </xf>
    <xf numFmtId="10" fontId="25" fillId="17" borderId="30" xfId="0" applyNumberFormat="1" applyFont="1" applyFill="1" applyBorder="1" applyAlignment="1">
      <alignment/>
    </xf>
    <xf numFmtId="0" fontId="25" fillId="17" borderId="19" xfId="0" applyFont="1" applyFill="1" applyBorder="1" applyAlignment="1">
      <alignment/>
    </xf>
    <xf numFmtId="165" fontId="25" fillId="17" borderId="10" xfId="0" applyNumberFormat="1" applyFont="1" applyFill="1" applyBorder="1" applyAlignment="1">
      <alignment horizontal="left"/>
    </xf>
    <xf numFmtId="165" fontId="25" fillId="17" borderId="17" xfId="0" applyNumberFormat="1" applyFont="1" applyFill="1" applyBorder="1" applyAlignment="1">
      <alignment horizontal="left"/>
    </xf>
    <xf numFmtId="0" fontId="25" fillId="17" borderId="17" xfId="0" applyFont="1" applyFill="1" applyBorder="1" applyAlignment="1">
      <alignment horizontal="left"/>
    </xf>
    <xf numFmtId="165" fontId="25" fillId="17" borderId="30" xfId="0" applyNumberFormat="1" applyFont="1" applyFill="1" applyBorder="1" applyAlignment="1">
      <alignment horizontal="left"/>
    </xf>
    <xf numFmtId="165" fontId="25" fillId="17" borderId="19" xfId="0" applyNumberFormat="1" applyFont="1" applyFill="1" applyBorder="1" applyAlignment="1">
      <alignment horizontal="left"/>
    </xf>
    <xf numFmtId="0" fontId="25" fillId="17" borderId="28" xfId="0" applyFont="1" applyFill="1" applyBorder="1" applyAlignment="1">
      <alignment wrapText="1"/>
    </xf>
    <xf numFmtId="165" fontId="25" fillId="17" borderId="25" xfId="0" applyNumberFormat="1" applyFont="1" applyFill="1" applyBorder="1" applyAlignment="1">
      <alignment horizontal="right"/>
    </xf>
    <xf numFmtId="165" fontId="25" fillId="17" borderId="10" xfId="0" applyNumberFormat="1" applyFont="1" applyFill="1" applyBorder="1" applyAlignment="1">
      <alignment horizontal="right"/>
    </xf>
    <xf numFmtId="165" fontId="25" fillId="17" borderId="30" xfId="0" applyNumberFormat="1" applyFont="1" applyFill="1" applyBorder="1" applyAlignment="1">
      <alignment horizontal="right"/>
    </xf>
    <xf numFmtId="0" fontId="25" fillId="18" borderId="0" xfId="0" applyFont="1" applyFill="1" applyBorder="1" applyAlignment="1">
      <alignment/>
    </xf>
    <xf numFmtId="172" fontId="23" fillId="18" borderId="0" xfId="0" applyNumberFormat="1" applyFont="1" applyFill="1" applyBorder="1" applyAlignment="1">
      <alignment horizontal="left"/>
    </xf>
    <xf numFmtId="0" fontId="25" fillId="17" borderId="39" xfId="0" applyFont="1" applyFill="1" applyBorder="1" applyAlignment="1">
      <alignment/>
    </xf>
    <xf numFmtId="0" fontId="25" fillId="18" borderId="0" xfId="0" applyFont="1" applyFill="1" applyAlignment="1">
      <alignment/>
    </xf>
    <xf numFmtId="0" fontId="25" fillId="18" borderId="35" xfId="0" applyFont="1" applyFill="1" applyBorder="1" applyAlignment="1">
      <alignment/>
    </xf>
    <xf numFmtId="4" fontId="25" fillId="18" borderId="18" xfId="0" applyNumberFormat="1" applyFont="1" applyFill="1" applyBorder="1" applyAlignment="1">
      <alignment/>
    </xf>
    <xf numFmtId="4" fontId="25" fillId="18" borderId="36" xfId="0" applyNumberFormat="1" applyFont="1" applyFill="1" applyBorder="1" applyAlignment="1">
      <alignment/>
    </xf>
    <xf numFmtId="0" fontId="25" fillId="16" borderId="0" xfId="0" applyFont="1" applyFill="1" applyAlignment="1">
      <alignment horizontal="center"/>
    </xf>
    <xf numFmtId="4" fontId="25" fillId="17" borderId="10" xfId="96" applyNumberFormat="1" applyFont="1" applyFill="1" applyBorder="1" applyAlignment="1">
      <alignment/>
    </xf>
    <xf numFmtId="175" fontId="25" fillId="17" borderId="15" xfId="0" applyNumberFormat="1" applyFont="1" applyFill="1" applyBorder="1" applyAlignment="1">
      <alignment/>
    </xf>
    <xf numFmtId="175" fontId="25" fillId="17" borderId="36" xfId="0" applyNumberFormat="1" applyFont="1" applyFill="1" applyBorder="1" applyAlignment="1">
      <alignment/>
    </xf>
    <xf numFmtId="0" fontId="25" fillId="17" borderId="45" xfId="0" applyFont="1" applyFill="1" applyBorder="1" applyAlignment="1">
      <alignment/>
    </xf>
    <xf numFmtId="0" fontId="25" fillId="17" borderId="46" xfId="0" applyFont="1" applyFill="1" applyBorder="1" applyAlignment="1">
      <alignment/>
    </xf>
    <xf numFmtId="0" fontId="25" fillId="18" borderId="0" xfId="0" applyFont="1" applyFill="1" applyAlignment="1">
      <alignment horizontal="center"/>
    </xf>
    <xf numFmtId="0" fontId="23" fillId="17" borderId="47" xfId="0" applyFont="1" applyFill="1" applyBorder="1" applyAlignment="1">
      <alignment horizontal="center"/>
    </xf>
    <xf numFmtId="0" fontId="23" fillId="17" borderId="48" xfId="0" applyFont="1" applyFill="1" applyBorder="1" applyAlignment="1">
      <alignment horizontal="center"/>
    </xf>
    <xf numFmtId="0" fontId="25" fillId="17" borderId="49" xfId="0" applyFont="1" applyFill="1" applyBorder="1" applyAlignment="1">
      <alignment/>
    </xf>
    <xf numFmtId="172" fontId="23" fillId="18" borderId="11" xfId="0" applyNumberFormat="1" applyFont="1" applyFill="1" applyBorder="1" applyAlignment="1">
      <alignment/>
    </xf>
    <xf numFmtId="0" fontId="25" fillId="18" borderId="50" xfId="0" applyFont="1" applyFill="1" applyBorder="1" applyAlignment="1">
      <alignment/>
    </xf>
    <xf numFmtId="0" fontId="25" fillId="17" borderId="47" xfId="0" applyFont="1" applyFill="1" applyBorder="1" applyAlignment="1">
      <alignment/>
    </xf>
    <xf numFmtId="0" fontId="25" fillId="17" borderId="48" xfId="0" applyFont="1" applyFill="1" applyBorder="1" applyAlignment="1">
      <alignment/>
    </xf>
    <xf numFmtId="0" fontId="25" fillId="17" borderId="25" xfId="0" applyFont="1" applyFill="1" applyBorder="1" applyAlignment="1">
      <alignment horizontal="left"/>
    </xf>
    <xf numFmtId="175" fontId="25" fillId="17" borderId="18" xfId="0" applyNumberFormat="1" applyFont="1" applyFill="1" applyBorder="1" applyAlignment="1">
      <alignment/>
    </xf>
    <xf numFmtId="2" fontId="25" fillId="17" borderId="10" xfId="0" applyNumberFormat="1" applyFont="1" applyFill="1" applyBorder="1" applyAlignment="1">
      <alignment horizontal="right"/>
    </xf>
    <xf numFmtId="2" fontId="25" fillId="17" borderId="10" xfId="0" applyNumberFormat="1" applyFont="1" applyFill="1" applyBorder="1" applyAlignment="1">
      <alignment horizontal="left"/>
    </xf>
    <xf numFmtId="0" fontId="0" fillId="17" borderId="0" xfId="0" applyFont="1" applyFill="1" applyAlignment="1">
      <alignment/>
    </xf>
    <xf numFmtId="4" fontId="25" fillId="18" borderId="10" xfId="0" applyNumberFormat="1" applyFont="1" applyFill="1" applyBorder="1" applyAlignment="1">
      <alignment/>
    </xf>
    <xf numFmtId="0" fontId="25" fillId="18" borderId="28" xfId="0" applyFont="1" applyFill="1" applyBorder="1" applyAlignment="1">
      <alignment/>
    </xf>
    <xf numFmtId="4" fontId="25" fillId="18" borderId="17" xfId="0" applyNumberFormat="1" applyFont="1" applyFill="1" applyBorder="1" applyAlignment="1">
      <alignment/>
    </xf>
    <xf numFmtId="2" fontId="25" fillId="0" borderId="10" xfId="136" applyNumberFormat="1" applyFont="1" applyFill="1" applyBorder="1" applyAlignment="1">
      <alignment horizontal="right"/>
      <protection/>
    </xf>
    <xf numFmtId="4" fontId="25" fillId="0" borderId="10" xfId="136" applyNumberFormat="1" applyFont="1" applyFill="1" applyBorder="1" applyAlignment="1">
      <alignment/>
      <protection/>
    </xf>
    <xf numFmtId="4" fontId="25" fillId="0" borderId="10" xfId="136" applyNumberFormat="1" applyFont="1" applyFill="1" applyBorder="1" applyAlignment="1">
      <alignment horizontal="right"/>
      <protection/>
    </xf>
    <xf numFmtId="2" fontId="25" fillId="17" borderId="0" xfId="0" applyNumberFormat="1" applyFont="1" applyFill="1" applyBorder="1" applyAlignment="1">
      <alignment horizontal="center" wrapText="1"/>
    </xf>
    <xf numFmtId="4" fontId="25" fillId="17" borderId="0" xfId="96" applyNumberFormat="1" applyFont="1" applyFill="1" applyBorder="1" applyAlignment="1">
      <alignment/>
    </xf>
    <xf numFmtId="43" fontId="23" fillId="17" borderId="0" xfId="96" applyFont="1" applyFill="1" applyBorder="1" applyAlignment="1">
      <alignment horizontal="center"/>
    </xf>
    <xf numFmtId="4" fontId="25" fillId="0" borderId="10" xfId="136" applyNumberFormat="1" applyFont="1" applyFill="1" applyBorder="1">
      <alignment/>
      <protection/>
    </xf>
    <xf numFmtId="2" fontId="25" fillId="18" borderId="11" xfId="0" applyNumberFormat="1" applyFont="1" applyFill="1" applyBorder="1" applyAlignment="1">
      <alignment/>
    </xf>
    <xf numFmtId="4" fontId="25" fillId="0" borderId="17" xfId="136" applyNumberFormat="1" applyFont="1" applyFill="1" applyBorder="1">
      <alignment/>
      <protection/>
    </xf>
    <xf numFmtId="2" fontId="25" fillId="0" borderId="17" xfId="136" applyNumberFormat="1" applyFont="1" applyFill="1" applyBorder="1" applyAlignment="1">
      <alignment horizontal="center"/>
      <protection/>
    </xf>
    <xf numFmtId="4" fontId="25" fillId="0" borderId="30" xfId="136" applyNumberFormat="1" applyFont="1" applyFill="1" applyBorder="1">
      <alignment/>
      <protection/>
    </xf>
    <xf numFmtId="4" fontId="25" fillId="0" borderId="19" xfId="136" applyNumberFormat="1" applyFont="1" applyFill="1" applyBorder="1">
      <alignment/>
      <protection/>
    </xf>
    <xf numFmtId="4" fontId="25" fillId="17" borderId="0" xfId="0" applyNumberFormat="1" applyFont="1" applyFill="1" applyBorder="1" applyAlignment="1">
      <alignment/>
    </xf>
    <xf numFmtId="4" fontId="25" fillId="17" borderId="30" xfId="0" applyNumberFormat="1" applyFont="1" applyFill="1" applyBorder="1" applyAlignment="1">
      <alignment wrapText="1"/>
    </xf>
    <xf numFmtId="4" fontId="25" fillId="17" borderId="19" xfId="0" applyNumberFormat="1" applyFont="1" applyFill="1" applyBorder="1" applyAlignment="1">
      <alignment wrapText="1"/>
    </xf>
    <xf numFmtId="172" fontId="23" fillId="17" borderId="15" xfId="0" applyNumberFormat="1" applyFont="1" applyFill="1" applyBorder="1" applyAlignment="1">
      <alignment horizontal="left"/>
    </xf>
    <xf numFmtId="172" fontId="23" fillId="17" borderId="36" xfId="0" applyNumberFormat="1" applyFont="1" applyFill="1" applyBorder="1" applyAlignment="1">
      <alignment horizontal="left"/>
    </xf>
    <xf numFmtId="0" fontId="23" fillId="17" borderId="15" xfId="0" applyFont="1" applyFill="1" applyBorder="1" applyAlignment="1">
      <alignment horizontal="left"/>
    </xf>
    <xf numFmtId="0" fontId="23" fillId="17" borderId="36" xfId="0" applyFont="1" applyFill="1" applyBorder="1" applyAlignment="1">
      <alignment horizontal="left"/>
    </xf>
    <xf numFmtId="165" fontId="25" fillId="0" borderId="10" xfId="136" applyNumberFormat="1" applyFont="1" applyFill="1" applyBorder="1" applyAlignment="1">
      <alignment horizontal="left"/>
      <protection/>
    </xf>
    <xf numFmtId="165" fontId="25" fillId="0" borderId="25" xfId="136" applyNumberFormat="1" applyFont="1" applyFill="1" applyBorder="1" applyAlignment="1">
      <alignment horizontal="left"/>
      <protection/>
    </xf>
    <xf numFmtId="0" fontId="25" fillId="17" borderId="15" xfId="0" applyFont="1" applyFill="1" applyBorder="1" applyAlignment="1">
      <alignment horizontal="left"/>
    </xf>
    <xf numFmtId="0" fontId="25" fillId="17" borderId="36" xfId="0" applyFont="1" applyFill="1" applyBorder="1" applyAlignment="1">
      <alignment horizontal="left"/>
    </xf>
    <xf numFmtId="165" fontId="25" fillId="17" borderId="15" xfId="0" applyNumberFormat="1" applyFont="1" applyFill="1" applyBorder="1" applyAlignment="1">
      <alignment/>
    </xf>
    <xf numFmtId="165" fontId="25" fillId="17" borderId="36" xfId="0" applyNumberFormat="1" applyFont="1" applyFill="1" applyBorder="1" applyAlignment="1">
      <alignment/>
    </xf>
    <xf numFmtId="4" fontId="25" fillId="0" borderId="10" xfId="0" applyNumberFormat="1" applyFont="1" applyBorder="1" applyAlignment="1">
      <alignment/>
    </xf>
    <xf numFmtId="4" fontId="25" fillId="0" borderId="10" xfId="0" applyNumberFormat="1" applyFont="1" applyBorder="1" applyAlignment="1">
      <alignment/>
    </xf>
    <xf numFmtId="4" fontId="25" fillId="0" borderId="17" xfId="136" applyNumberFormat="1" applyFont="1" applyFill="1" applyBorder="1" applyAlignment="1">
      <alignment/>
      <protection/>
    </xf>
    <xf numFmtId="2" fontId="25" fillId="0" borderId="17" xfId="136" applyNumberFormat="1" applyFont="1" applyFill="1" applyBorder="1" applyAlignment="1">
      <alignment horizontal="right"/>
      <protection/>
    </xf>
    <xf numFmtId="4" fontId="25" fillId="0" borderId="17" xfId="136" applyNumberFormat="1" applyFont="1" applyFill="1" applyBorder="1" applyAlignment="1">
      <alignment horizontal="right"/>
      <protection/>
    </xf>
    <xf numFmtId="2" fontId="25" fillId="0" borderId="30" xfId="136" applyNumberFormat="1" applyFont="1" applyFill="1" applyBorder="1" applyAlignment="1">
      <alignment horizontal="right"/>
      <protection/>
    </xf>
    <xf numFmtId="4" fontId="25" fillId="0" borderId="30" xfId="136" applyNumberFormat="1" applyFont="1" applyFill="1" applyBorder="1" applyAlignment="1">
      <alignment horizontal="right"/>
      <protection/>
    </xf>
    <xf numFmtId="4" fontId="25" fillId="0" borderId="19" xfId="136" applyNumberFormat="1" applyFont="1" applyFill="1" applyBorder="1" applyAlignment="1">
      <alignment horizontal="right"/>
      <protection/>
    </xf>
    <xf numFmtId="0" fontId="25" fillId="17" borderId="16" xfId="0" applyFont="1" applyFill="1" applyBorder="1" applyAlignment="1">
      <alignment/>
    </xf>
    <xf numFmtId="0" fontId="25" fillId="17" borderId="51" xfId="0" applyFont="1" applyFill="1" applyBorder="1" applyAlignment="1">
      <alignment/>
    </xf>
    <xf numFmtId="4" fontId="25" fillId="17" borderId="10" xfId="0" applyNumberFormat="1" applyFont="1" applyFill="1" applyBorder="1" applyAlignment="1">
      <alignment horizontal="right"/>
    </xf>
    <xf numFmtId="165" fontId="25" fillId="0" borderId="10" xfId="136" applyNumberFormat="1" applyFont="1" applyFill="1" applyBorder="1" applyAlignment="1">
      <alignment horizontal="right"/>
      <protection/>
    </xf>
    <xf numFmtId="0" fontId="0" fillId="17" borderId="0" xfId="0" applyNumberFormat="1" applyFill="1" applyAlignment="1">
      <alignment horizontal="center"/>
    </xf>
    <xf numFmtId="168" fontId="0" fillId="17" borderId="0" xfId="0" applyNumberFormat="1" applyFill="1" applyAlignment="1">
      <alignment horizontal="center"/>
    </xf>
    <xf numFmtId="0" fontId="0" fillId="17" borderId="0" xfId="0" applyFill="1" applyAlignment="1">
      <alignment horizontal="left"/>
    </xf>
    <xf numFmtId="0" fontId="26" fillId="17" borderId="0" xfId="0" applyFont="1" applyFill="1" applyBorder="1" applyAlignment="1">
      <alignment/>
    </xf>
    <xf numFmtId="0" fontId="1" fillId="17" borderId="0" xfId="0" applyFont="1" applyFill="1" applyAlignment="1">
      <alignment horizontal="left"/>
    </xf>
    <xf numFmtId="0" fontId="32" fillId="17" borderId="0" xfId="0" applyFont="1" applyFill="1" applyAlignment="1">
      <alignment horizontal="center"/>
    </xf>
    <xf numFmtId="168" fontId="32" fillId="17" borderId="0" xfId="0" applyNumberFormat="1" applyFont="1" applyFill="1" applyAlignment="1">
      <alignment/>
    </xf>
    <xf numFmtId="0" fontId="1" fillId="17" borderId="0" xfId="0" applyFont="1" applyFill="1" applyAlignment="1">
      <alignment horizontal="center"/>
    </xf>
    <xf numFmtId="0" fontId="0" fillId="17" borderId="0" xfId="0" applyFill="1" applyBorder="1" applyAlignment="1">
      <alignment/>
    </xf>
    <xf numFmtId="0" fontId="24" fillId="17" borderId="10" xfId="0" applyFont="1" applyFill="1" applyBorder="1" applyAlignment="1">
      <alignment horizontal="center"/>
    </xf>
    <xf numFmtId="0" fontId="0" fillId="17" borderId="0" xfId="0" applyFont="1" applyFill="1" applyBorder="1" applyAlignment="1">
      <alignment/>
    </xf>
    <xf numFmtId="0" fontId="0" fillId="17" borderId="0" xfId="0" applyFont="1" applyFill="1" applyBorder="1" applyAlignment="1">
      <alignment horizontal="center"/>
    </xf>
    <xf numFmtId="2" fontId="0" fillId="17" borderId="0" xfId="0" applyNumberFormat="1" applyFont="1" applyFill="1" applyBorder="1" applyAlignment="1">
      <alignment horizontal="center"/>
    </xf>
    <xf numFmtId="0" fontId="0" fillId="17" borderId="0" xfId="0" applyNumberFormat="1" applyFont="1" applyFill="1" applyAlignment="1">
      <alignment horizontal="center"/>
    </xf>
    <xf numFmtId="168" fontId="0" fillId="17" borderId="0" xfId="0" applyNumberFormat="1" applyFont="1" applyFill="1" applyAlignment="1">
      <alignment horizontal="center"/>
    </xf>
    <xf numFmtId="0" fontId="33" fillId="17" borderId="0" xfId="0" applyFont="1" applyFill="1" applyAlignment="1">
      <alignment horizontal="center"/>
    </xf>
    <xf numFmtId="0" fontId="35" fillId="17" borderId="0" xfId="0" applyFont="1" applyFill="1" applyAlignment="1">
      <alignment horizontal="center"/>
    </xf>
    <xf numFmtId="0" fontId="0" fillId="17" borderId="0" xfId="0" applyFont="1" applyFill="1" applyBorder="1" applyAlignment="1">
      <alignment/>
    </xf>
    <xf numFmtId="0" fontId="0" fillId="17" borderId="0" xfId="0" applyFont="1" applyFill="1" applyBorder="1" applyAlignment="1">
      <alignment horizontal="right"/>
    </xf>
    <xf numFmtId="0" fontId="0" fillId="17" borderId="0" xfId="0" applyFont="1" applyFill="1" applyBorder="1" applyAlignment="1">
      <alignment horizontal="left"/>
    </xf>
    <xf numFmtId="0" fontId="0" fillId="17" borderId="0" xfId="0" applyFont="1" applyFill="1" applyAlignment="1">
      <alignment/>
    </xf>
    <xf numFmtId="0" fontId="1" fillId="17" borderId="0" xfId="0" applyFont="1" applyFill="1" applyBorder="1" applyAlignment="1">
      <alignment horizontal="center"/>
    </xf>
    <xf numFmtId="0" fontId="0" fillId="17" borderId="0" xfId="0" applyFill="1" applyAlignment="1">
      <alignment/>
    </xf>
    <xf numFmtId="0" fontId="1" fillId="17" borderId="0" xfId="0" applyFont="1" applyFill="1" applyBorder="1" applyAlignment="1">
      <alignment horizontal="right"/>
    </xf>
    <xf numFmtId="0" fontId="1" fillId="17" borderId="0" xfId="0" applyFont="1" applyFill="1" applyBorder="1" applyAlignment="1">
      <alignment/>
    </xf>
    <xf numFmtId="0" fontId="0" fillId="17" borderId="0" xfId="0" applyFill="1" applyBorder="1" applyAlignment="1">
      <alignment/>
    </xf>
    <xf numFmtId="0" fontId="4" fillId="17" borderId="0" xfId="0" applyFont="1" applyFill="1" applyAlignment="1">
      <alignment/>
    </xf>
    <xf numFmtId="2" fontId="1" fillId="17" borderId="0" xfId="0" applyNumberFormat="1" applyFont="1" applyFill="1" applyBorder="1" applyAlignment="1">
      <alignment horizontal="center"/>
    </xf>
    <xf numFmtId="0" fontId="23" fillId="17" borderId="0" xfId="0" applyFont="1" applyFill="1" applyAlignment="1">
      <alignment horizontal="center"/>
    </xf>
    <xf numFmtId="0" fontId="4" fillId="17" borderId="0" xfId="0" applyFont="1" applyFill="1" applyBorder="1" applyAlignment="1">
      <alignment/>
    </xf>
    <xf numFmtId="10" fontId="0" fillId="17" borderId="0" xfId="0" applyNumberFormat="1" applyFont="1" applyFill="1" applyBorder="1" applyAlignment="1">
      <alignment/>
    </xf>
    <xf numFmtId="0" fontId="1" fillId="17" borderId="0" xfId="0" applyFont="1" applyFill="1" applyBorder="1" applyAlignment="1">
      <alignment horizontal="left"/>
    </xf>
    <xf numFmtId="8" fontId="1" fillId="17" borderId="0" xfId="0" applyNumberFormat="1" applyFont="1" applyFill="1" applyBorder="1" applyAlignment="1">
      <alignment horizontal="right"/>
    </xf>
    <xf numFmtId="8" fontId="0" fillId="17" borderId="0" xfId="0" applyNumberFormat="1" applyFont="1" applyFill="1" applyBorder="1" applyAlignment="1">
      <alignment horizontal="right"/>
    </xf>
    <xf numFmtId="176" fontId="0" fillId="17" borderId="0" xfId="0" applyNumberFormat="1" applyFont="1" applyFill="1" applyBorder="1" applyAlignment="1">
      <alignment horizontal="right"/>
    </xf>
    <xf numFmtId="0" fontId="0" fillId="17" borderId="0" xfId="0" applyFill="1" applyBorder="1" applyAlignment="1">
      <alignment horizontal="left"/>
    </xf>
    <xf numFmtId="2" fontId="1" fillId="17" borderId="0" xfId="0" applyNumberFormat="1" applyFont="1" applyFill="1" applyBorder="1" applyAlignment="1">
      <alignment/>
    </xf>
    <xf numFmtId="175" fontId="0" fillId="17" borderId="0" xfId="0" applyNumberFormat="1" applyFont="1" applyFill="1" applyBorder="1" applyAlignment="1">
      <alignment horizontal="right"/>
    </xf>
    <xf numFmtId="44" fontId="1" fillId="17" borderId="0" xfId="101" applyFont="1" applyFill="1" applyBorder="1" applyAlignment="1">
      <alignment horizontal="right"/>
    </xf>
    <xf numFmtId="0" fontId="0" fillId="17" borderId="0" xfId="0" applyFont="1" applyFill="1" applyAlignment="1">
      <alignment horizontal="left"/>
    </xf>
    <xf numFmtId="0" fontId="23" fillId="17" borderId="10" xfId="0" applyNumberFormat="1" applyFont="1" applyFill="1" applyBorder="1" applyAlignment="1">
      <alignment horizontal="center"/>
    </xf>
    <xf numFmtId="168" fontId="23" fillId="17" borderId="10" xfId="0" applyNumberFormat="1" applyFont="1" applyFill="1" applyBorder="1" applyAlignment="1">
      <alignment horizontal="center"/>
    </xf>
    <xf numFmtId="168" fontId="25" fillId="17" borderId="10" xfId="0" applyNumberFormat="1" applyFont="1" applyFill="1" applyBorder="1" applyAlignment="1">
      <alignment horizontal="center"/>
    </xf>
    <xf numFmtId="1" fontId="25" fillId="17" borderId="10" xfId="0" applyNumberFormat="1" applyFont="1" applyFill="1" applyBorder="1" applyAlignment="1">
      <alignment horizontal="center"/>
    </xf>
    <xf numFmtId="0" fontId="0" fillId="17" borderId="10" xfId="0" applyFont="1" applyFill="1" applyBorder="1" applyAlignment="1">
      <alignment/>
    </xf>
    <xf numFmtId="0" fontId="0" fillId="19" borderId="0" xfId="0" applyFont="1" applyFill="1" applyBorder="1" applyAlignment="1">
      <alignment/>
    </xf>
    <xf numFmtId="172" fontId="0" fillId="19" borderId="0" xfId="0" applyNumberFormat="1" applyFont="1" applyFill="1" applyBorder="1" applyAlignment="1">
      <alignment horizontal="right"/>
    </xf>
    <xf numFmtId="172" fontId="23" fillId="17" borderId="47" xfId="0" applyNumberFormat="1" applyFont="1" applyFill="1" applyBorder="1" applyAlignment="1">
      <alignment horizontal="left"/>
    </xf>
    <xf numFmtId="172" fontId="23" fillId="17" borderId="48" xfId="0" applyNumberFormat="1" applyFont="1" applyFill="1" applyBorder="1" applyAlignment="1">
      <alignment horizontal="left"/>
    </xf>
    <xf numFmtId="171" fontId="23" fillId="17" borderId="15" xfId="0" applyNumberFormat="1" applyFont="1" applyFill="1" applyBorder="1" applyAlignment="1">
      <alignment horizontal="left"/>
    </xf>
    <xf numFmtId="171" fontId="23" fillId="17" borderId="36" xfId="0" applyNumberFormat="1" applyFont="1" applyFill="1" applyBorder="1" applyAlignment="1">
      <alignment horizontal="left"/>
    </xf>
    <xf numFmtId="173" fontId="23" fillId="17" borderId="15" xfId="0" applyNumberFormat="1" applyFont="1" applyFill="1" applyBorder="1" applyAlignment="1">
      <alignment horizontal="left"/>
    </xf>
    <xf numFmtId="173" fontId="23" fillId="17" borderId="36" xfId="0" applyNumberFormat="1" applyFont="1" applyFill="1" applyBorder="1" applyAlignment="1">
      <alignment horizontal="left"/>
    </xf>
    <xf numFmtId="0" fontId="23" fillId="17" borderId="45" xfId="0" applyNumberFormat="1" applyFont="1" applyFill="1" applyBorder="1" applyAlignment="1" quotePrefix="1">
      <alignment horizontal="left" wrapText="1"/>
    </xf>
    <xf numFmtId="0" fontId="23" fillId="17" borderId="46" xfId="0" applyNumberFormat="1" applyFont="1" applyFill="1" applyBorder="1" applyAlignment="1">
      <alignment horizontal="left" wrapText="1"/>
    </xf>
    <xf numFmtId="171" fontId="1" fillId="17" borderId="10" xfId="0" applyNumberFormat="1" applyFont="1" applyFill="1" applyBorder="1" applyAlignment="1">
      <alignment horizontal="left"/>
    </xf>
    <xf numFmtId="172" fontId="1" fillId="17" borderId="10" xfId="0" applyNumberFormat="1" applyFont="1" applyFill="1" applyBorder="1" applyAlignment="1">
      <alignment horizontal="left"/>
    </xf>
    <xf numFmtId="0" fontId="0" fillId="17" borderId="10" xfId="0" applyFont="1" applyFill="1" applyBorder="1" applyAlignment="1">
      <alignment horizontal="left"/>
    </xf>
    <xf numFmtId="0" fontId="1" fillId="17" borderId="10" xfId="0" applyFont="1" applyFill="1" applyBorder="1" applyAlignment="1">
      <alignment horizontal="left"/>
    </xf>
    <xf numFmtId="0" fontId="1" fillId="17" borderId="10" xfId="0" applyNumberFormat="1" applyFont="1" applyFill="1" applyBorder="1" applyAlignment="1">
      <alignment horizontal="left"/>
    </xf>
    <xf numFmtId="173" fontId="1" fillId="17" borderId="10" xfId="0" applyNumberFormat="1" applyFont="1" applyFill="1" applyBorder="1" applyAlignment="1">
      <alignment horizontal="left"/>
    </xf>
    <xf numFmtId="0" fontId="26" fillId="17" borderId="0" xfId="0" applyFont="1" applyFill="1" applyAlignment="1">
      <alignment/>
    </xf>
    <xf numFmtId="0" fontId="24" fillId="17" borderId="0" xfId="0" applyFont="1" applyFill="1" applyAlignment="1">
      <alignment/>
    </xf>
    <xf numFmtId="0" fontId="24" fillId="17" borderId="0" xfId="0" applyFont="1" applyFill="1" applyAlignment="1">
      <alignment/>
    </xf>
    <xf numFmtId="0" fontId="24" fillId="17" borderId="30" xfId="0" applyFont="1" applyFill="1" applyBorder="1" applyAlignment="1">
      <alignment horizontal="center"/>
    </xf>
    <xf numFmtId="0" fontId="25" fillId="17" borderId="17" xfId="0" applyFont="1" applyFill="1" applyBorder="1" applyAlignment="1">
      <alignment horizontal="right"/>
    </xf>
    <xf numFmtId="0" fontId="25" fillId="17" borderId="19" xfId="0" applyFont="1" applyFill="1" applyBorder="1" applyAlignment="1">
      <alignment horizontal="right"/>
    </xf>
    <xf numFmtId="168" fontId="23" fillId="17" borderId="10" xfId="0" applyNumberFormat="1" applyFont="1" applyFill="1" applyBorder="1" applyAlignment="1">
      <alignment horizontal="center" wrapText="1"/>
    </xf>
    <xf numFmtId="0" fontId="23" fillId="17" borderId="37" xfId="0" applyFont="1" applyFill="1" applyBorder="1" applyAlignment="1">
      <alignment horizontal="right"/>
    </xf>
    <xf numFmtId="4" fontId="62" fillId="17" borderId="10" xfId="0" applyNumberFormat="1" applyFont="1" applyFill="1" applyBorder="1" applyAlignment="1">
      <alignment horizontal="center"/>
    </xf>
    <xf numFmtId="4" fontId="25" fillId="17" borderId="30" xfId="0" applyNumberFormat="1" applyFont="1" applyFill="1" applyBorder="1" applyAlignment="1">
      <alignment horizontal="center"/>
    </xf>
    <xf numFmtId="165" fontId="25" fillId="0" borderId="0" xfId="136" applyNumberFormat="1" applyFont="1" applyFill="1" applyBorder="1" applyAlignment="1">
      <alignment horizontal="right"/>
      <protection/>
    </xf>
    <xf numFmtId="0" fontId="23" fillId="17" borderId="28" xfId="0" applyFont="1" applyFill="1" applyBorder="1" applyAlignment="1">
      <alignment/>
    </xf>
    <xf numFmtId="165" fontId="25" fillId="0" borderId="30" xfId="136" applyNumberFormat="1" applyFont="1" applyFill="1" applyBorder="1" applyAlignment="1">
      <alignment horizontal="right"/>
      <protection/>
    </xf>
    <xf numFmtId="0" fontId="1" fillId="17" borderId="10" xfId="0" applyNumberFormat="1" applyFont="1" applyFill="1" applyBorder="1" applyAlignment="1">
      <alignment horizontal="left" wrapText="1"/>
    </xf>
    <xf numFmtId="0" fontId="1" fillId="17" borderId="10" xfId="0" applyNumberFormat="1" applyFont="1" applyFill="1" applyBorder="1" applyAlignment="1" quotePrefix="1">
      <alignment horizontal="left"/>
    </xf>
    <xf numFmtId="168" fontId="25" fillId="17" borderId="10" xfId="0" applyNumberFormat="1" applyFont="1" applyFill="1" applyBorder="1" applyAlignment="1">
      <alignment horizontal="center" wrapText="1"/>
    </xf>
    <xf numFmtId="0" fontId="0" fillId="17" borderId="15" xfId="0" applyFont="1" applyFill="1" applyBorder="1" applyAlignment="1">
      <alignment/>
    </xf>
    <xf numFmtId="0" fontId="0" fillId="17" borderId="36" xfId="0" applyFont="1" applyFill="1" applyBorder="1" applyAlignment="1">
      <alignment/>
    </xf>
    <xf numFmtId="0" fontId="0" fillId="17" borderId="45" xfId="0" applyFont="1" applyFill="1" applyBorder="1" applyAlignment="1">
      <alignment/>
    </xf>
    <xf numFmtId="0" fontId="0" fillId="17" borderId="46" xfId="0" applyFont="1" applyFill="1" applyBorder="1" applyAlignment="1">
      <alignment/>
    </xf>
    <xf numFmtId="43" fontId="23" fillId="17" borderId="16" xfId="96" applyFont="1" applyFill="1" applyBorder="1" applyAlignment="1">
      <alignment horizontal="center"/>
    </xf>
    <xf numFmtId="2" fontId="25" fillId="17" borderId="45" xfId="0" applyNumberFormat="1" applyFont="1" applyFill="1" applyBorder="1" applyAlignment="1">
      <alignment horizontal="center"/>
    </xf>
    <xf numFmtId="2" fontId="25" fillId="17" borderId="19" xfId="0" applyNumberFormat="1" applyFont="1" applyFill="1" applyBorder="1" applyAlignment="1">
      <alignment horizontal="center"/>
    </xf>
    <xf numFmtId="0" fontId="25" fillId="17" borderId="0" xfId="0" applyNumberFormat="1" applyFont="1" applyFill="1" applyBorder="1" applyAlignment="1">
      <alignment horizontal="center"/>
    </xf>
    <xf numFmtId="168" fontId="25" fillId="17" borderId="0" xfId="0" applyNumberFormat="1" applyFont="1" applyFill="1" applyBorder="1" applyAlignment="1">
      <alignment horizontal="center"/>
    </xf>
    <xf numFmtId="10" fontId="25" fillId="17" borderId="12" xfId="0" applyNumberFormat="1" applyFont="1" applyFill="1" applyBorder="1" applyAlignment="1">
      <alignment/>
    </xf>
    <xf numFmtId="10" fontId="25" fillId="17" borderId="13" xfId="0" applyNumberFormat="1" applyFont="1" applyFill="1" applyBorder="1" applyAlignment="1">
      <alignment/>
    </xf>
    <xf numFmtId="10" fontId="25" fillId="17" borderId="52" xfId="0" applyNumberFormat="1" applyFont="1" applyFill="1" applyBorder="1" applyAlignment="1">
      <alignment/>
    </xf>
    <xf numFmtId="0" fontId="20" fillId="17" borderId="0" xfId="0" applyFont="1" applyFill="1" applyAlignment="1">
      <alignment/>
    </xf>
    <xf numFmtId="14" fontId="20" fillId="17" borderId="0" xfId="0" applyNumberFormat="1" applyFont="1" applyFill="1" applyAlignment="1">
      <alignment/>
    </xf>
    <xf numFmtId="14" fontId="20" fillId="17" borderId="0" xfId="0" applyNumberFormat="1" applyFont="1" applyFill="1" applyAlignment="1">
      <alignment horizontal="center"/>
    </xf>
    <xf numFmtId="14" fontId="1" fillId="17" borderId="0" xfId="0" applyNumberFormat="1" applyFont="1" applyFill="1" applyAlignment="1">
      <alignment horizontal="center"/>
    </xf>
    <xf numFmtId="9" fontId="1" fillId="17" borderId="0" xfId="0" applyNumberFormat="1" applyFont="1" applyFill="1" applyAlignment="1">
      <alignment/>
    </xf>
    <xf numFmtId="14" fontId="1" fillId="17" borderId="0" xfId="0" applyNumberFormat="1" applyFont="1" applyFill="1" applyAlignment="1">
      <alignment horizontal="left"/>
    </xf>
    <xf numFmtId="0" fontId="23" fillId="17" borderId="15" xfId="0" applyFont="1" applyFill="1" applyBorder="1" applyAlignment="1">
      <alignment horizontal="left" vertical="center"/>
    </xf>
    <xf numFmtId="0" fontId="23" fillId="17" borderId="18" xfId="0" applyFont="1" applyFill="1" applyBorder="1" applyAlignment="1">
      <alignment/>
    </xf>
    <xf numFmtId="0" fontId="45" fillId="17" borderId="18" xfId="0" applyFont="1" applyFill="1" applyBorder="1" applyAlignment="1">
      <alignment horizontal="left" vertical="center"/>
    </xf>
    <xf numFmtId="0" fontId="23" fillId="17" borderId="13" xfId="0" applyFont="1" applyFill="1" applyBorder="1" applyAlignment="1">
      <alignment/>
    </xf>
    <xf numFmtId="14" fontId="23" fillId="17" borderId="0" xfId="0" applyNumberFormat="1" applyFont="1" applyFill="1" applyAlignment="1">
      <alignment horizontal="left"/>
    </xf>
    <xf numFmtId="9" fontId="23" fillId="17" borderId="0" xfId="0" applyNumberFormat="1" applyFont="1" applyFill="1" applyAlignment="1">
      <alignment/>
    </xf>
    <xf numFmtId="0" fontId="45" fillId="17" borderId="0" xfId="0" applyFont="1" applyFill="1" applyAlignment="1">
      <alignment horizontal="left" vertical="center"/>
    </xf>
    <xf numFmtId="0" fontId="45" fillId="17" borderId="0" xfId="0" applyFont="1" applyFill="1" applyAlignment="1">
      <alignment horizontal="left"/>
    </xf>
    <xf numFmtId="14" fontId="25" fillId="17" borderId="0" xfId="0" applyNumberFormat="1" applyFont="1" applyFill="1" applyBorder="1" applyAlignment="1">
      <alignment/>
    </xf>
    <xf numFmtId="10" fontId="23" fillId="17" borderId="0" xfId="0" applyNumberFormat="1" applyFont="1" applyFill="1" applyBorder="1" applyAlignment="1">
      <alignment horizontal="center"/>
    </xf>
    <xf numFmtId="10" fontId="23" fillId="17" borderId="0" xfId="0" applyNumberFormat="1" applyFont="1" applyFill="1" applyBorder="1" applyAlignment="1">
      <alignment horizontal="left"/>
    </xf>
    <xf numFmtId="2" fontId="23" fillId="17" borderId="0" xfId="0" applyNumberFormat="1" applyFont="1" applyFill="1" applyBorder="1" applyAlignment="1">
      <alignment horizontal="left"/>
    </xf>
    <xf numFmtId="0" fontId="46" fillId="17" borderId="0" xfId="0" applyFont="1" applyFill="1" applyAlignment="1">
      <alignment horizontal="left"/>
    </xf>
    <xf numFmtId="0" fontId="25" fillId="20" borderId="10" xfId="0" applyFont="1" applyFill="1" applyBorder="1" applyAlignment="1">
      <alignment horizontal="center"/>
    </xf>
    <xf numFmtId="10" fontId="25" fillId="20" borderId="10" xfId="0" applyNumberFormat="1" applyFont="1" applyFill="1" applyBorder="1" applyAlignment="1">
      <alignment horizontal="center"/>
    </xf>
    <xf numFmtId="4" fontId="25" fillId="17" borderId="15" xfId="96" applyNumberFormat="1" applyFont="1" applyFill="1" applyBorder="1" applyAlignment="1">
      <alignment horizontal="center"/>
    </xf>
    <xf numFmtId="4" fontId="25" fillId="17" borderId="0" xfId="96" applyNumberFormat="1" applyFont="1" applyFill="1" applyBorder="1" applyAlignment="1">
      <alignment horizontal="center"/>
    </xf>
    <xf numFmtId="0" fontId="23" fillId="17" borderId="49" xfId="0" applyFont="1" applyFill="1" applyBorder="1" applyAlignment="1">
      <alignment/>
    </xf>
    <xf numFmtId="0" fontId="23" fillId="17" borderId="35" xfId="0" applyFont="1" applyFill="1" applyBorder="1" applyAlignment="1">
      <alignment/>
    </xf>
    <xf numFmtId="0" fontId="23" fillId="17" borderId="44" xfId="0" applyFont="1" applyFill="1" applyBorder="1" applyAlignment="1">
      <alignment/>
    </xf>
    <xf numFmtId="2" fontId="25" fillId="17" borderId="25" xfId="0" applyNumberFormat="1" applyFont="1" applyFill="1" applyBorder="1" applyAlignment="1">
      <alignment horizontal="right"/>
    </xf>
    <xf numFmtId="0" fontId="23" fillId="17" borderId="25" xfId="0" applyFont="1" applyFill="1" applyBorder="1" applyAlignment="1">
      <alignment horizontal="center" wrapText="1"/>
    </xf>
    <xf numFmtId="0" fontId="23" fillId="17" borderId="34" xfId="0" applyFont="1" applyFill="1" applyBorder="1" applyAlignment="1">
      <alignment horizontal="center" wrapText="1"/>
    </xf>
    <xf numFmtId="0" fontId="23" fillId="17" borderId="28" xfId="0" applyFont="1" applyFill="1" applyBorder="1" applyAlignment="1">
      <alignment/>
    </xf>
    <xf numFmtId="0" fontId="23" fillId="17" borderId="29" xfId="0" applyFont="1" applyFill="1" applyBorder="1" applyAlignment="1">
      <alignment/>
    </xf>
    <xf numFmtId="0" fontId="0" fillId="17" borderId="0" xfId="0" applyFill="1" applyBorder="1" applyAlignment="1" applyProtection="1">
      <alignment horizontal="center" vertical="center"/>
      <protection/>
    </xf>
    <xf numFmtId="43" fontId="44" fillId="17" borderId="0" xfId="96" applyFont="1" applyFill="1" applyBorder="1" applyAlignment="1" applyProtection="1">
      <alignment horizontal="center" vertical="center"/>
      <protection locked="0"/>
    </xf>
    <xf numFmtId="4" fontId="0" fillId="17" borderId="0" xfId="0" applyNumberFormat="1" applyFill="1" applyAlignment="1">
      <alignment/>
    </xf>
    <xf numFmtId="2" fontId="0" fillId="17" borderId="0" xfId="0" applyNumberFormat="1" applyFont="1" applyFill="1" applyBorder="1" applyAlignment="1">
      <alignment/>
    </xf>
    <xf numFmtId="2" fontId="0" fillId="17" borderId="0" xfId="0" applyNumberFormat="1" applyFont="1" applyFill="1" applyAlignment="1">
      <alignment/>
    </xf>
    <xf numFmtId="0" fontId="27" fillId="17" borderId="0" xfId="0" applyFont="1" applyFill="1" applyAlignment="1">
      <alignment horizontal="left"/>
    </xf>
    <xf numFmtId="0" fontId="27" fillId="17" borderId="0" xfId="0" applyFont="1" applyFill="1" applyAlignment="1">
      <alignment/>
    </xf>
    <xf numFmtId="0" fontId="4" fillId="17" borderId="0" xfId="0" applyFont="1" applyFill="1" applyAlignment="1">
      <alignment/>
    </xf>
    <xf numFmtId="0" fontId="38" fillId="17" borderId="0" xfId="0" applyFont="1" applyFill="1" applyAlignment="1">
      <alignment horizontal="left"/>
    </xf>
    <xf numFmtId="165" fontId="1" fillId="17" borderId="0" xfId="0" applyNumberFormat="1" applyFont="1" applyFill="1" applyBorder="1" applyAlignment="1">
      <alignment horizontal="center"/>
    </xf>
    <xf numFmtId="0" fontId="26" fillId="17" borderId="15" xfId="0" applyFont="1" applyFill="1" applyBorder="1" applyAlignment="1">
      <alignment horizontal="left" vertical="center"/>
    </xf>
    <xf numFmtId="0" fontId="26" fillId="17" borderId="18" xfId="0" applyFont="1" applyFill="1" applyBorder="1" applyAlignment="1">
      <alignment/>
    </xf>
    <xf numFmtId="0" fontId="47" fillId="17" borderId="18" xfId="0" applyFont="1" applyFill="1" applyBorder="1" applyAlignment="1">
      <alignment horizontal="left" vertical="center"/>
    </xf>
    <xf numFmtId="0" fontId="26" fillId="17" borderId="0" xfId="0" applyFont="1" applyFill="1" applyAlignment="1">
      <alignment/>
    </xf>
    <xf numFmtId="0" fontId="47" fillId="17" borderId="0" xfId="0" applyFont="1" applyFill="1" applyAlignment="1">
      <alignment horizontal="left" vertical="center"/>
    </xf>
    <xf numFmtId="0" fontId="47" fillId="17" borderId="0" xfId="0" applyFont="1" applyFill="1" applyAlignment="1">
      <alignment horizontal="left"/>
    </xf>
    <xf numFmtId="0" fontId="26" fillId="17" borderId="0" xfId="0" applyFont="1" applyFill="1" applyAlignment="1">
      <alignment horizontal="left"/>
    </xf>
    <xf numFmtId="0" fontId="24" fillId="17" borderId="0" xfId="0" applyFont="1" applyFill="1" applyBorder="1" applyAlignment="1">
      <alignment horizontal="center"/>
    </xf>
    <xf numFmtId="0" fontId="24" fillId="17" borderId="10" xfId="0" applyFont="1" applyFill="1" applyBorder="1" applyAlignment="1">
      <alignment/>
    </xf>
    <xf numFmtId="0" fontId="24" fillId="17" borderId="0" xfId="0" applyFont="1" applyFill="1" applyBorder="1" applyAlignment="1">
      <alignment/>
    </xf>
    <xf numFmtId="10" fontId="24" fillId="17" borderId="0" xfId="0" applyNumberFormat="1" applyFont="1" applyFill="1" applyBorder="1" applyAlignment="1">
      <alignment horizontal="center"/>
    </xf>
    <xf numFmtId="0" fontId="24" fillId="17" borderId="15" xfId="0" applyFont="1" applyFill="1" applyBorder="1" applyAlignment="1">
      <alignment horizontal="left"/>
    </xf>
    <xf numFmtId="2" fontId="26" fillId="17" borderId="10" xfId="0" applyNumberFormat="1" applyFont="1" applyFill="1" applyBorder="1" applyAlignment="1">
      <alignment horizontal="center"/>
    </xf>
    <xf numFmtId="2" fontId="26" fillId="17" borderId="0" xfId="0" applyNumberFormat="1" applyFont="1" applyFill="1" applyBorder="1" applyAlignment="1">
      <alignment horizontal="center"/>
    </xf>
    <xf numFmtId="0" fontId="24" fillId="17" borderId="0" xfId="0" applyFont="1" applyFill="1" applyBorder="1" applyAlignment="1">
      <alignment horizontal="left"/>
    </xf>
    <xf numFmtId="2" fontId="26" fillId="17" borderId="0" xfId="0" applyNumberFormat="1" applyFont="1" applyFill="1" applyBorder="1" applyAlignment="1">
      <alignment/>
    </xf>
    <xf numFmtId="165" fontId="24" fillId="17" borderId="0" xfId="0" applyNumberFormat="1" applyFont="1" applyFill="1" applyBorder="1" applyAlignment="1">
      <alignment horizontal="center"/>
    </xf>
    <xf numFmtId="0" fontId="26" fillId="17" borderId="0" xfId="0" applyFont="1" applyFill="1" applyBorder="1" applyAlignment="1">
      <alignment/>
    </xf>
    <xf numFmtId="2" fontId="26" fillId="17" borderId="0" xfId="0" applyNumberFormat="1" applyFont="1" applyFill="1" applyBorder="1" applyAlignment="1">
      <alignment horizontal="left"/>
    </xf>
    <xf numFmtId="0" fontId="24" fillId="17" borderId="0" xfId="0" applyFont="1" applyFill="1" applyBorder="1" applyAlignment="1">
      <alignment/>
    </xf>
    <xf numFmtId="0" fontId="26" fillId="17" borderId="10" xfId="0" applyFont="1" applyFill="1" applyBorder="1" applyAlignment="1">
      <alignment/>
    </xf>
    <xf numFmtId="2" fontId="26" fillId="17" borderId="10" xfId="0" applyNumberFormat="1" applyFont="1" applyFill="1" applyBorder="1" applyAlignment="1">
      <alignment horizontal="left"/>
    </xf>
    <xf numFmtId="0" fontId="24" fillId="17" borderId="10" xfId="0" applyFont="1" applyFill="1" applyBorder="1" applyAlignment="1">
      <alignment/>
    </xf>
    <xf numFmtId="14" fontId="24" fillId="17" borderId="0" xfId="0" applyNumberFormat="1" applyFont="1" applyFill="1" applyBorder="1" applyAlignment="1">
      <alignment/>
    </xf>
    <xf numFmtId="165" fontId="26" fillId="17" borderId="0" xfId="0" applyNumberFormat="1" applyFont="1" applyFill="1" applyBorder="1" applyAlignment="1">
      <alignment horizontal="left"/>
    </xf>
    <xf numFmtId="10" fontId="26" fillId="17" borderId="0" xfId="0" applyNumberFormat="1" applyFont="1" applyFill="1" applyBorder="1" applyAlignment="1">
      <alignment horizontal="left"/>
    </xf>
    <xf numFmtId="0" fontId="24" fillId="17" borderId="0" xfId="0" applyFont="1" applyFill="1" applyAlignment="1">
      <alignment horizontal="left"/>
    </xf>
    <xf numFmtId="0" fontId="48" fillId="17" borderId="0" xfId="0" applyFont="1" applyFill="1" applyAlignment="1">
      <alignment horizontal="left"/>
    </xf>
    <xf numFmtId="0" fontId="24" fillId="20" borderId="10" xfId="0" applyFont="1" applyFill="1" applyBorder="1" applyAlignment="1">
      <alignment horizontal="center"/>
    </xf>
    <xf numFmtId="4" fontId="24" fillId="17" borderId="10" xfId="0" applyNumberFormat="1" applyFont="1" applyFill="1" applyBorder="1" applyAlignment="1">
      <alignment horizontal="center"/>
    </xf>
    <xf numFmtId="4" fontId="24" fillId="17" borderId="10" xfId="0" applyNumberFormat="1" applyFont="1" applyFill="1" applyBorder="1" applyAlignment="1">
      <alignment/>
    </xf>
    <xf numFmtId="0" fontId="24" fillId="17" borderId="28" xfId="0" applyFont="1" applyFill="1" applyBorder="1" applyAlignment="1">
      <alignment/>
    </xf>
    <xf numFmtId="0" fontId="24" fillId="17" borderId="29" xfId="0" applyFont="1" applyFill="1" applyBorder="1" applyAlignment="1">
      <alignment/>
    </xf>
    <xf numFmtId="0" fontId="26" fillId="17" borderId="34" xfId="0" applyFont="1" applyFill="1" applyBorder="1" applyAlignment="1">
      <alignment horizontal="center" wrapText="1"/>
    </xf>
    <xf numFmtId="0" fontId="26" fillId="17" borderId="25" xfId="0" applyFont="1" applyFill="1" applyBorder="1" applyAlignment="1">
      <alignment horizontal="center" wrapText="1"/>
    </xf>
    <xf numFmtId="0" fontId="24" fillId="17" borderId="28" xfId="0" applyFont="1" applyFill="1" applyBorder="1" applyAlignment="1">
      <alignment/>
    </xf>
    <xf numFmtId="2" fontId="24" fillId="17" borderId="10" xfId="0" applyNumberFormat="1" applyFont="1" applyFill="1" applyBorder="1" applyAlignment="1">
      <alignment horizontal="left"/>
    </xf>
    <xf numFmtId="0" fontId="24" fillId="17" borderId="29" xfId="0" applyFont="1" applyFill="1" applyBorder="1" applyAlignment="1">
      <alignment/>
    </xf>
    <xf numFmtId="2" fontId="24" fillId="17" borderId="30" xfId="0" applyNumberFormat="1" applyFont="1" applyFill="1" applyBorder="1" applyAlignment="1">
      <alignment horizontal="left"/>
    </xf>
    <xf numFmtId="0" fontId="37" fillId="17" borderId="0" xfId="0" applyFont="1" applyFill="1" applyAlignment="1">
      <alignment/>
    </xf>
    <xf numFmtId="0" fontId="26" fillId="17" borderId="34" xfId="0" applyFont="1" applyFill="1" applyBorder="1" applyAlignment="1">
      <alignment horizontal="center"/>
    </xf>
    <xf numFmtId="0" fontId="26" fillId="17" borderId="25" xfId="0" applyFont="1" applyFill="1" applyBorder="1" applyAlignment="1">
      <alignment horizontal="center"/>
    </xf>
    <xf numFmtId="0" fontId="26" fillId="17" borderId="37" xfId="0" applyFont="1" applyFill="1" applyBorder="1" applyAlignment="1">
      <alignment horizontal="center" wrapText="1"/>
    </xf>
    <xf numFmtId="0" fontId="24" fillId="17" borderId="28" xfId="0" applyFont="1" applyFill="1" applyBorder="1" applyAlignment="1">
      <alignment horizontal="left"/>
    </xf>
    <xf numFmtId="0" fontId="24" fillId="17" borderId="17" xfId="0" applyFont="1" applyFill="1" applyBorder="1" applyAlignment="1">
      <alignment horizontal="center"/>
    </xf>
    <xf numFmtId="0" fontId="49" fillId="17" borderId="0" xfId="0" applyFont="1" applyFill="1" applyBorder="1" applyAlignment="1">
      <alignment/>
    </xf>
    <xf numFmtId="0" fontId="49" fillId="17" borderId="11" xfId="0" applyFont="1" applyFill="1" applyBorder="1" applyAlignment="1">
      <alignment/>
    </xf>
    <xf numFmtId="0" fontId="50" fillId="17" borderId="0" xfId="0" applyFont="1" applyFill="1" applyBorder="1" applyAlignment="1">
      <alignment vertical="center"/>
    </xf>
    <xf numFmtId="0" fontId="51" fillId="17" borderId="0" xfId="0" applyFont="1" applyFill="1" applyBorder="1" applyAlignment="1">
      <alignment horizontal="centerContinuous" vertical="center"/>
    </xf>
    <xf numFmtId="0" fontId="52" fillId="17" borderId="0" xfId="0" applyFont="1" applyFill="1" applyBorder="1" applyAlignment="1">
      <alignment horizontal="centerContinuous" vertical="center"/>
    </xf>
    <xf numFmtId="0" fontId="4" fillId="17" borderId="0" xfId="0" applyFont="1" applyFill="1" applyAlignment="1">
      <alignment vertical="center"/>
    </xf>
    <xf numFmtId="0" fontId="53" fillId="17" borderId="0" xfId="0" applyFont="1" applyFill="1" applyAlignment="1">
      <alignment horizontal="center" vertical="center"/>
    </xf>
    <xf numFmtId="0" fontId="0" fillId="17" borderId="0" xfId="0" applyFont="1" applyFill="1" applyAlignment="1">
      <alignment vertical="center"/>
    </xf>
    <xf numFmtId="0" fontId="31" fillId="17" borderId="0" xfId="0" applyFont="1" applyFill="1" applyAlignment="1">
      <alignment vertical="center"/>
    </xf>
    <xf numFmtId="0" fontId="54" fillId="17" borderId="38" xfId="0" applyFont="1" applyFill="1" applyBorder="1" applyAlignment="1">
      <alignment horizontal="center" vertical="center"/>
    </xf>
    <xf numFmtId="0" fontId="54" fillId="17" borderId="0" xfId="0" applyFont="1" applyFill="1" applyBorder="1" applyAlignment="1">
      <alignment horizontal="center" vertical="center"/>
    </xf>
    <xf numFmtId="0" fontId="54" fillId="17" borderId="39" xfId="0" applyFont="1" applyFill="1" applyBorder="1" applyAlignment="1">
      <alignment horizontal="center" vertical="center"/>
    </xf>
    <xf numFmtId="0" fontId="31" fillId="17" borderId="53" xfId="0" applyFont="1" applyFill="1" applyBorder="1" applyAlignment="1">
      <alignment horizontal="center" vertical="center"/>
    </xf>
    <xf numFmtId="0" fontId="31" fillId="17" borderId="54" xfId="0" applyFont="1" applyFill="1" applyBorder="1" applyAlignment="1">
      <alignment horizontal="center" vertical="center"/>
    </xf>
    <xf numFmtId="0" fontId="31" fillId="17" borderId="55" xfId="0" applyFont="1" applyFill="1" applyBorder="1" applyAlignment="1">
      <alignment horizontal="center" vertical="center"/>
    </xf>
    <xf numFmtId="0" fontId="31" fillId="17" borderId="38" xfId="0" applyFont="1" applyFill="1" applyBorder="1" applyAlignment="1">
      <alignment horizontal="left" vertical="center" indent="1"/>
    </xf>
    <xf numFmtId="0" fontId="24" fillId="17" borderId="0" xfId="0" applyFont="1" applyFill="1" applyBorder="1" applyAlignment="1">
      <alignment horizontal="left" vertical="center" indent="1"/>
    </xf>
    <xf numFmtId="0" fontId="24" fillId="17" borderId="0" xfId="0" applyFont="1" applyFill="1" applyBorder="1" applyAlignment="1">
      <alignment horizontal="left" vertical="center"/>
    </xf>
    <xf numFmtId="0" fontId="54" fillId="17" borderId="0" xfId="0" applyFont="1" applyFill="1" applyBorder="1" applyAlignment="1">
      <alignment horizontal="left" vertical="center" wrapText="1" indent="1"/>
    </xf>
    <xf numFmtId="0" fontId="54" fillId="17" borderId="39" xfId="0" applyFont="1" applyFill="1" applyBorder="1" applyAlignment="1">
      <alignment horizontal="left" vertical="center" wrapText="1" indent="1"/>
    </xf>
    <xf numFmtId="0" fontId="31" fillId="17" borderId="38" xfId="0" applyFont="1" applyFill="1" applyBorder="1" applyAlignment="1">
      <alignment horizontal="left" vertical="center"/>
    </xf>
    <xf numFmtId="0" fontId="31" fillId="17" borderId="0" xfId="0" applyFont="1" applyFill="1" applyBorder="1" applyAlignment="1">
      <alignment horizontal="left" vertical="center"/>
    </xf>
    <xf numFmtId="0" fontId="31" fillId="17" borderId="39" xfId="0" applyFont="1" applyFill="1" applyBorder="1" applyAlignment="1">
      <alignment horizontal="left" vertical="center"/>
    </xf>
    <xf numFmtId="0" fontId="54" fillId="17" borderId="38" xfId="0" applyFont="1" applyFill="1" applyBorder="1" applyAlignment="1">
      <alignment horizontal="left" vertical="center" wrapText="1" indent="1"/>
    </xf>
    <xf numFmtId="0" fontId="24" fillId="0" borderId="0" xfId="0" applyFont="1" applyFill="1" applyBorder="1" applyAlignment="1">
      <alignment horizontal="left" vertical="center"/>
    </xf>
    <xf numFmtId="0" fontId="24" fillId="17" borderId="0" xfId="0" applyFont="1" applyFill="1" applyBorder="1" applyAlignment="1">
      <alignment vertical="center"/>
    </xf>
    <xf numFmtId="0" fontId="31" fillId="17" borderId="0" xfId="0" applyFont="1" applyFill="1" applyBorder="1" applyAlignment="1">
      <alignment horizontal="left" vertical="center" indent="1"/>
    </xf>
    <xf numFmtId="0" fontId="54" fillId="17" borderId="56" xfId="0" applyFont="1" applyFill="1" applyBorder="1" applyAlignment="1">
      <alignment horizontal="left" vertical="center" wrapText="1" indent="1"/>
    </xf>
    <xf numFmtId="0" fontId="54" fillId="17" borderId="11" xfId="0" applyFont="1" applyFill="1" applyBorder="1" applyAlignment="1">
      <alignment horizontal="left" vertical="center" wrapText="1" indent="1"/>
    </xf>
    <xf numFmtId="0" fontId="54" fillId="17" borderId="57" xfId="0" applyFont="1" applyFill="1" applyBorder="1" applyAlignment="1">
      <alignment horizontal="left" vertical="center" wrapText="1" indent="1"/>
    </xf>
    <xf numFmtId="0" fontId="31" fillId="17" borderId="56" xfId="0" applyFont="1" applyFill="1" applyBorder="1" applyAlignment="1">
      <alignment horizontal="left" vertical="center"/>
    </xf>
    <xf numFmtId="0" fontId="31" fillId="17" borderId="11" xfId="0" applyFont="1" applyFill="1" applyBorder="1" applyAlignment="1">
      <alignment horizontal="left" vertical="center"/>
    </xf>
    <xf numFmtId="0" fontId="31" fillId="17" borderId="57" xfId="0" applyFont="1" applyFill="1" applyBorder="1" applyAlignment="1">
      <alignment horizontal="left" vertical="center"/>
    </xf>
    <xf numFmtId="0" fontId="55" fillId="17" borderId="0" xfId="0" applyFont="1" applyFill="1" applyAlignment="1">
      <alignment vertical="center"/>
    </xf>
    <xf numFmtId="165" fontId="25" fillId="0" borderId="58" xfId="0" applyNumberFormat="1" applyFont="1" applyFill="1" applyBorder="1" applyAlignment="1">
      <alignment horizontal="right"/>
    </xf>
    <xf numFmtId="165" fontId="25" fillId="0" borderId="10" xfId="0" applyNumberFormat="1" applyFont="1" applyFill="1" applyBorder="1" applyAlignment="1">
      <alignment horizontal="right"/>
    </xf>
    <xf numFmtId="165" fontId="25" fillId="0" borderId="30" xfId="0" applyNumberFormat="1" applyFont="1" applyFill="1" applyBorder="1" applyAlignment="1">
      <alignment horizontal="right"/>
    </xf>
    <xf numFmtId="0" fontId="25" fillId="0" borderId="28" xfId="0" applyFont="1" applyFill="1" applyBorder="1" applyAlignment="1">
      <alignment horizontal="center" wrapText="1"/>
    </xf>
    <xf numFmtId="0" fontId="25" fillId="0" borderId="17" xfId="0" applyFont="1" applyFill="1" applyBorder="1" applyAlignment="1">
      <alignment/>
    </xf>
    <xf numFmtId="165" fontId="25" fillId="0" borderId="10" xfId="0" applyNumberFormat="1" applyFont="1" applyFill="1" applyBorder="1" applyAlignment="1">
      <alignment horizontal="center"/>
    </xf>
    <xf numFmtId="0" fontId="25" fillId="0" borderId="0" xfId="0" applyFont="1" applyFill="1" applyAlignment="1">
      <alignment/>
    </xf>
    <xf numFmtId="0" fontId="25" fillId="0" borderId="28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165" fontId="25" fillId="0" borderId="10" xfId="0" applyNumberFormat="1" applyFont="1" applyFill="1" applyBorder="1" applyAlignment="1">
      <alignment horizontal="left"/>
    </xf>
    <xf numFmtId="0" fontId="23" fillId="17" borderId="53" xfId="0" applyFont="1" applyFill="1" applyBorder="1" applyAlignment="1">
      <alignment/>
    </xf>
    <xf numFmtId="0" fontId="23" fillId="17" borderId="54" xfId="0" applyFont="1" applyFill="1" applyBorder="1" applyAlignment="1">
      <alignment/>
    </xf>
    <xf numFmtId="0" fontId="23" fillId="17" borderId="55" xfId="0" applyFont="1" applyFill="1" applyBorder="1" applyAlignment="1">
      <alignment/>
    </xf>
    <xf numFmtId="0" fontId="25" fillId="0" borderId="29" xfId="0" applyFont="1" applyFill="1" applyBorder="1" applyAlignment="1">
      <alignment horizontal="center"/>
    </xf>
    <xf numFmtId="0" fontId="25" fillId="0" borderId="30" xfId="0" applyFont="1" applyFill="1" applyBorder="1" applyAlignment="1">
      <alignment horizontal="center"/>
    </xf>
    <xf numFmtId="165" fontId="25" fillId="0" borderId="3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horizontal="left"/>
    </xf>
    <xf numFmtId="0" fontId="25" fillId="0" borderId="34" xfId="0" applyFont="1" applyFill="1" applyBorder="1" applyAlignment="1">
      <alignment horizontal="center"/>
    </xf>
    <xf numFmtId="0" fontId="25" fillId="0" borderId="25" xfId="0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left"/>
    </xf>
    <xf numFmtId="0" fontId="25" fillId="17" borderId="40" xfId="0" applyFont="1" applyFill="1" applyBorder="1" applyAlignment="1">
      <alignment horizontal="left" wrapText="1"/>
    </xf>
    <xf numFmtId="2" fontId="25" fillId="17" borderId="41" xfId="0" applyNumberFormat="1" applyFont="1" applyFill="1" applyBorder="1" applyAlignment="1">
      <alignment horizontal="center" wrapText="1"/>
    </xf>
    <xf numFmtId="2" fontId="25" fillId="17" borderId="42" xfId="0" applyNumberFormat="1" applyFont="1" applyFill="1" applyBorder="1" applyAlignment="1">
      <alignment horizontal="center" wrapText="1"/>
    </xf>
    <xf numFmtId="175" fontId="25" fillId="0" borderId="15" xfId="0" applyNumberFormat="1" applyFont="1" applyFill="1" applyBorder="1" applyAlignment="1">
      <alignment/>
    </xf>
    <xf numFmtId="175" fontId="25" fillId="0" borderId="18" xfId="0" applyNumberFormat="1" applyFont="1" applyFill="1" applyBorder="1" applyAlignment="1">
      <alignment/>
    </xf>
    <xf numFmtId="175" fontId="25" fillId="0" borderId="36" xfId="0" applyNumberFormat="1" applyFont="1" applyFill="1" applyBorder="1" applyAlignment="1">
      <alignment/>
    </xf>
    <xf numFmtId="0" fontId="26" fillId="17" borderId="0" xfId="0" applyFont="1" applyFill="1" applyAlignment="1">
      <alignment horizontal="center"/>
    </xf>
    <xf numFmtId="0" fontId="25" fillId="17" borderId="0" xfId="0" applyFont="1" applyFill="1" applyAlignment="1">
      <alignment horizontal="center"/>
    </xf>
    <xf numFmtId="0" fontId="25" fillId="17" borderId="0" xfId="0" applyFont="1" applyFill="1" applyAlignment="1">
      <alignment horizontal="center"/>
    </xf>
    <xf numFmtId="0" fontId="23" fillId="17" borderId="32" xfId="0" applyFont="1" applyFill="1" applyBorder="1" applyAlignment="1">
      <alignment horizontal="center"/>
    </xf>
    <xf numFmtId="0" fontId="23" fillId="17" borderId="33" xfId="0" applyFont="1" applyFill="1" applyBorder="1" applyAlignment="1">
      <alignment horizontal="center"/>
    </xf>
    <xf numFmtId="0" fontId="23" fillId="17" borderId="10" xfId="0" applyFont="1" applyFill="1" applyBorder="1" applyAlignment="1">
      <alignment horizontal="center"/>
    </xf>
    <xf numFmtId="0" fontId="25" fillId="17" borderId="0" xfId="0" applyFont="1" applyFill="1" applyAlignment="1">
      <alignment/>
    </xf>
    <xf numFmtId="0" fontId="25" fillId="18" borderId="0" xfId="0" applyFont="1" applyFill="1" applyAlignment="1">
      <alignment horizontal="center"/>
    </xf>
    <xf numFmtId="0" fontId="25" fillId="17" borderId="0" xfId="0" applyFont="1" applyFill="1" applyAlignment="1">
      <alignment horizontal="center"/>
    </xf>
    <xf numFmtId="0" fontId="25" fillId="17" borderId="0" xfId="0" applyFont="1" applyFill="1" applyBorder="1" applyAlignment="1">
      <alignment horizontal="center"/>
    </xf>
    <xf numFmtId="0" fontId="23" fillId="17" borderId="0" xfId="0" applyFont="1" applyFill="1" applyBorder="1" applyAlignment="1">
      <alignment horizontal="left"/>
    </xf>
    <xf numFmtId="0" fontId="25" fillId="17" borderId="19" xfId="0" applyFont="1" applyFill="1" applyBorder="1" applyAlignment="1">
      <alignment/>
    </xf>
    <xf numFmtId="0" fontId="25" fillId="17" borderId="17" xfId="0" applyFont="1" applyFill="1" applyBorder="1" applyAlignment="1">
      <alignment/>
    </xf>
    <xf numFmtId="0" fontId="23" fillId="17" borderId="32" xfId="0" applyFont="1" applyFill="1" applyBorder="1" applyAlignment="1">
      <alignment horizontal="center"/>
    </xf>
    <xf numFmtId="0" fontId="23" fillId="17" borderId="33" xfId="0" applyFont="1" applyFill="1" applyBorder="1" applyAlignment="1">
      <alignment horizontal="center"/>
    </xf>
    <xf numFmtId="171" fontId="23" fillId="17" borderId="17" xfId="0" applyNumberFormat="1" applyFont="1" applyFill="1" applyBorder="1" applyAlignment="1">
      <alignment horizontal="left"/>
    </xf>
    <xf numFmtId="172" fontId="23" fillId="17" borderId="17" xfId="0" applyNumberFormat="1" applyFont="1" applyFill="1" applyBorder="1" applyAlignment="1">
      <alignment horizontal="left"/>
    </xf>
    <xf numFmtId="0" fontId="25" fillId="17" borderId="0" xfId="0" applyFont="1" applyFill="1" applyAlignment="1">
      <alignment horizontal="left"/>
    </xf>
    <xf numFmtId="0" fontId="25" fillId="17" borderId="0" xfId="0" applyFont="1" applyFill="1" applyBorder="1" applyAlignment="1">
      <alignment horizontal="left"/>
    </xf>
    <xf numFmtId="0" fontId="25" fillId="17" borderId="35" xfId="0" applyFont="1" applyFill="1" applyBorder="1" applyAlignment="1">
      <alignment/>
    </xf>
    <xf numFmtId="0" fontId="25" fillId="17" borderId="49" xfId="0" applyFont="1" applyFill="1" applyBorder="1" applyAlignment="1">
      <alignment/>
    </xf>
    <xf numFmtId="0" fontId="25" fillId="17" borderId="34" xfId="0" applyFont="1" applyFill="1" applyBorder="1" applyAlignment="1">
      <alignment/>
    </xf>
    <xf numFmtId="0" fontId="25" fillId="17" borderId="28" xfId="0" applyFont="1" applyFill="1" applyBorder="1" applyAlignment="1">
      <alignment/>
    </xf>
    <xf numFmtId="0" fontId="25" fillId="17" borderId="29" xfId="0" applyFont="1" applyFill="1" applyBorder="1" applyAlignment="1">
      <alignment/>
    </xf>
    <xf numFmtId="0" fontId="0" fillId="17" borderId="0" xfId="0" applyFont="1" applyFill="1" applyBorder="1" applyAlignment="1">
      <alignment horizontal="center"/>
    </xf>
    <xf numFmtId="0" fontId="0" fillId="17" borderId="0" xfId="0" applyFont="1" applyFill="1" applyAlignment="1">
      <alignment horizontal="center"/>
    </xf>
    <xf numFmtId="0" fontId="23" fillId="17" borderId="10" xfId="0" applyFont="1" applyFill="1" applyBorder="1" applyAlignment="1">
      <alignment horizontal="center"/>
    </xf>
    <xf numFmtId="0" fontId="0" fillId="17" borderId="10" xfId="0" applyFont="1" applyFill="1" applyBorder="1" applyAlignment="1">
      <alignment/>
    </xf>
    <xf numFmtId="0" fontId="23" fillId="17" borderId="34" xfId="0" applyFont="1" applyFill="1" applyBorder="1" applyAlignment="1">
      <alignment horizontal="center"/>
    </xf>
    <xf numFmtId="0" fontId="23" fillId="17" borderId="25" xfId="0" applyFont="1" applyFill="1" applyBorder="1" applyAlignment="1">
      <alignment horizontal="center"/>
    </xf>
    <xf numFmtId="0" fontId="25" fillId="17" borderId="43" xfId="0" applyFont="1" applyFill="1" applyBorder="1" applyAlignment="1">
      <alignment/>
    </xf>
    <xf numFmtId="0" fontId="0" fillId="17" borderId="0" xfId="0" applyFont="1" applyFill="1" applyBorder="1" applyAlignment="1">
      <alignment/>
    </xf>
    <xf numFmtId="0" fontId="25" fillId="17" borderId="0" xfId="0" applyFont="1" applyFill="1" applyAlignment="1">
      <alignment/>
    </xf>
    <xf numFmtId="0" fontId="23" fillId="17" borderId="59" xfId="135" applyFont="1" applyFill="1" applyBorder="1" applyAlignment="1">
      <alignment horizontal="left" vertical="center"/>
      <protection/>
    </xf>
    <xf numFmtId="0" fontId="23" fillId="17" borderId="50" xfId="135" applyFont="1" applyFill="1" applyBorder="1">
      <alignment/>
      <protection/>
    </xf>
    <xf numFmtId="0" fontId="23" fillId="17" borderId="60" xfId="135" applyFont="1" applyFill="1" applyBorder="1">
      <alignment/>
      <protection/>
    </xf>
    <xf numFmtId="0" fontId="25" fillId="17" borderId="0" xfId="0" applyFont="1" applyFill="1" applyAlignment="1">
      <alignment horizontal="center"/>
    </xf>
    <xf numFmtId="0" fontId="25" fillId="17" borderId="0" xfId="0" applyFont="1" applyFill="1" applyBorder="1" applyAlignment="1">
      <alignment horizontal="center"/>
    </xf>
    <xf numFmtId="0" fontId="25" fillId="17" borderId="17" xfId="0" applyFont="1" applyFill="1" applyBorder="1" applyAlignment="1">
      <alignment/>
    </xf>
    <xf numFmtId="0" fontId="25" fillId="17" borderId="0" xfId="0" applyFont="1" applyFill="1" applyBorder="1" applyAlignment="1">
      <alignment horizontal="left"/>
    </xf>
    <xf numFmtId="0" fontId="23" fillId="17" borderId="10" xfId="0" applyFont="1" applyFill="1" applyBorder="1" applyAlignment="1">
      <alignment horizontal="center"/>
    </xf>
    <xf numFmtId="0" fontId="0" fillId="17" borderId="0" xfId="0" applyFont="1" applyFill="1" applyBorder="1" applyAlignment="1">
      <alignment horizontal="center"/>
    </xf>
    <xf numFmtId="0" fontId="0" fillId="17" borderId="0" xfId="0" applyFont="1" applyFill="1" applyAlignment="1">
      <alignment horizontal="center"/>
    </xf>
    <xf numFmtId="0" fontId="0" fillId="17" borderId="10" xfId="0" applyFont="1" applyFill="1" applyBorder="1" applyAlignment="1">
      <alignment/>
    </xf>
    <xf numFmtId="0" fontId="23" fillId="17" borderId="25" xfId="0" applyFont="1" applyFill="1" applyBorder="1" applyAlignment="1">
      <alignment horizontal="center"/>
    </xf>
    <xf numFmtId="0" fontId="23" fillId="17" borderId="34" xfId="0" applyFont="1" applyFill="1" applyBorder="1" applyAlignment="1">
      <alignment horizontal="center"/>
    </xf>
    <xf numFmtId="0" fontId="0" fillId="17" borderId="0" xfId="0" applyFont="1" applyFill="1" applyBorder="1" applyAlignment="1">
      <alignment/>
    </xf>
    <xf numFmtId="0" fontId="25" fillId="17" borderId="0" xfId="0" applyFont="1" applyFill="1" applyAlignment="1">
      <alignment/>
    </xf>
    <xf numFmtId="0" fontId="25" fillId="0" borderId="25" xfId="0" applyFont="1" applyFill="1" applyBorder="1" applyAlignment="1">
      <alignment horizontal="left"/>
    </xf>
    <xf numFmtId="172" fontId="1" fillId="17" borderId="10" xfId="0" applyNumberFormat="1" applyFont="1" applyFill="1" applyBorder="1" applyAlignment="1" quotePrefix="1">
      <alignment horizontal="left"/>
    </xf>
    <xf numFmtId="172" fontId="0" fillId="17" borderId="0" xfId="0" applyNumberFormat="1" applyFont="1" applyFill="1" applyBorder="1" applyAlignment="1">
      <alignment horizontal="right"/>
    </xf>
    <xf numFmtId="0" fontId="23" fillId="17" borderId="61" xfId="0" applyFont="1" applyFill="1" applyBorder="1" applyAlignment="1">
      <alignment horizontal="center"/>
    </xf>
    <xf numFmtId="0" fontId="23" fillId="17" borderId="26" xfId="0" applyFont="1" applyFill="1" applyBorder="1" applyAlignment="1">
      <alignment horizontal="center"/>
    </xf>
    <xf numFmtId="0" fontId="25" fillId="17" borderId="0" xfId="0" applyFont="1" applyFill="1" applyAlignment="1">
      <alignment horizontal="center"/>
    </xf>
    <xf numFmtId="0" fontId="25" fillId="17" borderId="0" xfId="0" applyFont="1" applyFill="1" applyAlignment="1">
      <alignment/>
    </xf>
    <xf numFmtId="0" fontId="25" fillId="17" borderId="15" xfId="0" applyFont="1" applyFill="1" applyBorder="1" applyAlignment="1">
      <alignment/>
    </xf>
    <xf numFmtId="0" fontId="25" fillId="17" borderId="36" xfId="0" applyFont="1" applyFill="1" applyBorder="1" applyAlignment="1">
      <alignment/>
    </xf>
    <xf numFmtId="0" fontId="25" fillId="17" borderId="0" xfId="0" applyFont="1" applyFill="1" applyAlignment="1">
      <alignment horizontal="center"/>
    </xf>
    <xf numFmtId="0" fontId="25" fillId="17" borderId="0" xfId="0" applyFont="1" applyFill="1" applyBorder="1" applyAlignment="1">
      <alignment horizontal="center"/>
    </xf>
    <xf numFmtId="0" fontId="23" fillId="17" borderId="0" xfId="0" applyFont="1" applyFill="1" applyBorder="1" applyAlignment="1">
      <alignment horizontal="left"/>
    </xf>
    <xf numFmtId="0" fontId="25" fillId="17" borderId="10" xfId="0" applyFont="1" applyFill="1" applyBorder="1" applyAlignment="1">
      <alignment/>
    </xf>
    <xf numFmtId="0" fontId="25" fillId="17" borderId="17" xfId="0" applyFont="1" applyFill="1" applyBorder="1" applyAlignment="1">
      <alignment/>
    </xf>
    <xf numFmtId="0" fontId="23" fillId="17" borderId="32" xfId="0" applyFont="1" applyFill="1" applyBorder="1" applyAlignment="1">
      <alignment horizontal="center"/>
    </xf>
    <xf numFmtId="0" fontId="23" fillId="17" borderId="33" xfId="0" applyFont="1" applyFill="1" applyBorder="1" applyAlignment="1">
      <alignment horizontal="center"/>
    </xf>
    <xf numFmtId="171" fontId="23" fillId="17" borderId="17" xfId="0" applyNumberFormat="1" applyFont="1" applyFill="1" applyBorder="1" applyAlignment="1">
      <alignment horizontal="left"/>
    </xf>
    <xf numFmtId="172" fontId="23" fillId="17" borderId="17" xfId="0" applyNumberFormat="1" applyFont="1" applyFill="1" applyBorder="1" applyAlignment="1">
      <alignment horizontal="left"/>
    </xf>
    <xf numFmtId="0" fontId="25" fillId="17" borderId="10" xfId="0" applyFont="1" applyFill="1" applyBorder="1" applyAlignment="1">
      <alignment horizontal="left"/>
    </xf>
    <xf numFmtId="0" fontId="25" fillId="17" borderId="15" xfId="0" applyFont="1" applyFill="1" applyBorder="1" applyAlignment="1">
      <alignment horizontal="left"/>
    </xf>
    <xf numFmtId="0" fontId="25" fillId="17" borderId="36" xfId="0" applyFont="1" applyFill="1" applyBorder="1" applyAlignment="1">
      <alignment horizontal="left"/>
    </xf>
    <xf numFmtId="165" fontId="25" fillId="17" borderId="15" xfId="0" applyNumberFormat="1" applyFont="1" applyFill="1" applyBorder="1" applyAlignment="1">
      <alignment horizontal="left"/>
    </xf>
    <xf numFmtId="165" fontId="25" fillId="17" borderId="10" xfId="0" applyNumberFormat="1" applyFont="1" applyFill="1" applyBorder="1" applyAlignment="1">
      <alignment horizontal="right"/>
    </xf>
    <xf numFmtId="0" fontId="25" fillId="17" borderId="10" xfId="0" applyFont="1" applyFill="1" applyBorder="1" applyAlignment="1">
      <alignment horizontal="right"/>
    </xf>
    <xf numFmtId="0" fontId="25" fillId="17" borderId="0" xfId="0" applyFont="1" applyFill="1" applyAlignment="1">
      <alignment horizontal="left"/>
    </xf>
    <xf numFmtId="0" fontId="25" fillId="17" borderId="0" xfId="0" applyFont="1" applyFill="1" applyBorder="1" applyAlignment="1">
      <alignment horizontal="left"/>
    </xf>
    <xf numFmtId="0" fontId="25" fillId="17" borderId="34" xfId="0" applyFont="1" applyFill="1" applyBorder="1" applyAlignment="1">
      <alignment/>
    </xf>
    <xf numFmtId="0" fontId="0" fillId="17" borderId="45" xfId="0" applyFont="1" applyFill="1" applyBorder="1" applyAlignment="1">
      <alignment/>
    </xf>
    <xf numFmtId="0" fontId="0" fillId="17" borderId="46" xfId="0" applyFont="1" applyFill="1" applyBorder="1" applyAlignment="1">
      <alignment/>
    </xf>
    <xf numFmtId="0" fontId="25" fillId="17" borderId="28" xfId="0" applyFont="1" applyFill="1" applyBorder="1" applyAlignment="1">
      <alignment/>
    </xf>
    <xf numFmtId="0" fontId="25" fillId="17" borderId="29" xfId="0" applyFont="1" applyFill="1" applyBorder="1" applyAlignment="1">
      <alignment/>
    </xf>
    <xf numFmtId="0" fontId="0" fillId="17" borderId="0" xfId="0" applyFont="1" applyFill="1" applyBorder="1" applyAlignment="1">
      <alignment horizontal="center"/>
    </xf>
    <xf numFmtId="0" fontId="0" fillId="17" borderId="0" xfId="0" applyFont="1" applyFill="1" applyAlignment="1">
      <alignment horizontal="center"/>
    </xf>
    <xf numFmtId="0" fontId="0" fillId="17" borderId="15" xfId="0" applyFont="1" applyFill="1" applyBorder="1" applyAlignment="1">
      <alignment/>
    </xf>
    <xf numFmtId="0" fontId="0" fillId="17" borderId="36" xfId="0" applyFont="1" applyFill="1" applyBorder="1" applyAlignment="1">
      <alignment/>
    </xf>
    <xf numFmtId="0" fontId="23" fillId="17" borderId="10" xfId="0" applyFont="1" applyFill="1" applyBorder="1" applyAlignment="1">
      <alignment horizontal="center"/>
    </xf>
    <xf numFmtId="0" fontId="0" fillId="17" borderId="10" xfId="0" applyFont="1" applyFill="1" applyBorder="1" applyAlignment="1">
      <alignment/>
    </xf>
    <xf numFmtId="0" fontId="23" fillId="17" borderId="34" xfId="0" applyFont="1" applyFill="1" applyBorder="1" applyAlignment="1">
      <alignment horizontal="center"/>
    </xf>
    <xf numFmtId="0" fontId="23" fillId="17" borderId="25" xfId="0" applyFont="1" applyFill="1" applyBorder="1" applyAlignment="1">
      <alignment horizontal="center"/>
    </xf>
    <xf numFmtId="0" fontId="25" fillId="17" borderId="44" xfId="0" applyFont="1" applyFill="1" applyBorder="1" applyAlignment="1">
      <alignment/>
    </xf>
    <xf numFmtId="0" fontId="25" fillId="17" borderId="35" xfId="0" applyFont="1" applyFill="1" applyBorder="1" applyAlignment="1">
      <alignment/>
    </xf>
    <xf numFmtId="0" fontId="0" fillId="17" borderId="0" xfId="0" applyFont="1" applyFill="1" applyBorder="1" applyAlignment="1">
      <alignment/>
    </xf>
    <xf numFmtId="0" fontId="23" fillId="17" borderId="31" xfId="0" applyFont="1" applyFill="1" applyBorder="1" applyAlignment="1">
      <alignment horizontal="center"/>
    </xf>
    <xf numFmtId="0" fontId="25" fillId="17" borderId="0" xfId="0" applyFont="1" applyFill="1" applyAlignment="1">
      <alignment/>
    </xf>
    <xf numFmtId="0" fontId="25" fillId="17" borderId="61" xfId="0" applyFont="1" applyFill="1" applyBorder="1" applyAlignment="1">
      <alignment horizontal="left"/>
    </xf>
    <xf numFmtId="4" fontId="25" fillId="17" borderId="26" xfId="96" applyNumberFormat="1" applyFont="1" applyFill="1" applyBorder="1" applyAlignment="1">
      <alignment/>
    </xf>
    <xf numFmtId="4" fontId="25" fillId="17" borderId="26" xfId="96" applyNumberFormat="1" applyFont="1" applyFill="1" applyBorder="1" applyAlignment="1">
      <alignment/>
    </xf>
    <xf numFmtId="4" fontId="25" fillId="17" borderId="27" xfId="96" applyNumberFormat="1" applyFont="1" applyFill="1" applyBorder="1" applyAlignment="1">
      <alignment/>
    </xf>
    <xf numFmtId="4" fontId="25" fillId="17" borderId="18" xfId="0" applyNumberFormat="1" applyFont="1" applyFill="1" applyBorder="1" applyAlignment="1">
      <alignment/>
    </xf>
    <xf numFmtId="4" fontId="25" fillId="17" borderId="36" xfId="0" applyNumberFormat="1" applyFont="1" applyFill="1" applyBorder="1" applyAlignment="1">
      <alignment/>
    </xf>
    <xf numFmtId="2" fontId="25" fillId="17" borderId="10" xfId="136" applyNumberFormat="1" applyFont="1" applyFill="1" applyBorder="1" applyAlignment="1">
      <alignment horizontal="right"/>
      <protection/>
    </xf>
    <xf numFmtId="2" fontId="25" fillId="17" borderId="17" xfId="136" applyNumberFormat="1" applyFont="1" applyFill="1" applyBorder="1" applyAlignment="1">
      <alignment horizontal="right"/>
      <protection/>
    </xf>
    <xf numFmtId="2" fontId="25" fillId="17" borderId="30" xfId="136" applyNumberFormat="1" applyFont="1" applyFill="1" applyBorder="1" applyAlignment="1">
      <alignment horizontal="right"/>
      <protection/>
    </xf>
    <xf numFmtId="4" fontId="25" fillId="17" borderId="10" xfId="136" applyNumberFormat="1" applyFont="1" applyFill="1" applyBorder="1">
      <alignment/>
      <protection/>
    </xf>
    <xf numFmtId="4" fontId="25" fillId="17" borderId="17" xfId="136" applyNumberFormat="1" applyFont="1" applyFill="1" applyBorder="1">
      <alignment/>
      <protection/>
    </xf>
    <xf numFmtId="2" fontId="25" fillId="17" borderId="10" xfId="136" applyNumberFormat="1" applyFont="1" applyFill="1" applyBorder="1" applyAlignment="1">
      <alignment horizontal="center"/>
      <protection/>
    </xf>
    <xf numFmtId="2" fontId="25" fillId="17" borderId="17" xfId="136" applyNumberFormat="1" applyFont="1" applyFill="1" applyBorder="1" applyAlignment="1">
      <alignment horizontal="center"/>
      <protection/>
    </xf>
    <xf numFmtId="4" fontId="25" fillId="17" borderId="30" xfId="136" applyNumberFormat="1" applyFont="1" applyFill="1" applyBorder="1">
      <alignment/>
      <protection/>
    </xf>
    <xf numFmtId="4" fontId="25" fillId="17" borderId="19" xfId="136" applyNumberFormat="1" applyFont="1" applyFill="1" applyBorder="1">
      <alignment/>
      <protection/>
    </xf>
    <xf numFmtId="0" fontId="25" fillId="17" borderId="40" xfId="0" applyFont="1" applyFill="1" applyBorder="1" applyAlignment="1">
      <alignment horizontal="left"/>
    </xf>
    <xf numFmtId="2" fontId="23" fillId="17" borderId="41" xfId="0" applyNumberFormat="1" applyFont="1" applyFill="1" applyBorder="1" applyAlignment="1">
      <alignment horizontal="center"/>
    </xf>
    <xf numFmtId="2" fontId="23" fillId="17" borderId="42" xfId="0" applyNumberFormat="1" applyFont="1" applyFill="1" applyBorder="1" applyAlignment="1">
      <alignment horizontal="center"/>
    </xf>
    <xf numFmtId="172" fontId="23" fillId="17" borderId="11" xfId="0" applyNumberFormat="1" applyFont="1" applyFill="1" applyBorder="1" applyAlignment="1">
      <alignment/>
    </xf>
    <xf numFmtId="0" fontId="25" fillId="17" borderId="50" xfId="0" applyFont="1" applyFill="1" applyBorder="1" applyAlignment="1">
      <alignment/>
    </xf>
    <xf numFmtId="0" fontId="25" fillId="17" borderId="60" xfId="0" applyFont="1" applyFill="1" applyBorder="1" applyAlignment="1">
      <alignment/>
    </xf>
    <xf numFmtId="0" fontId="23" fillId="17" borderId="38" xfId="0" applyFont="1" applyFill="1" applyBorder="1" applyAlignment="1">
      <alignment horizontal="center"/>
    </xf>
    <xf numFmtId="0" fontId="23" fillId="17" borderId="39" xfId="0" applyFont="1" applyFill="1" applyBorder="1" applyAlignment="1">
      <alignment horizontal="center"/>
    </xf>
    <xf numFmtId="165" fontId="25" fillId="17" borderId="18" xfId="0" applyNumberFormat="1" applyFont="1" applyFill="1" applyBorder="1" applyAlignment="1">
      <alignment horizontal="left"/>
    </xf>
    <xf numFmtId="0" fontId="0" fillId="17" borderId="13" xfId="0" applyFill="1" applyBorder="1" applyAlignment="1">
      <alignment/>
    </xf>
    <xf numFmtId="0" fontId="25" fillId="17" borderId="10" xfId="0" applyFont="1" applyFill="1" applyBorder="1" applyAlignment="1">
      <alignment wrapText="1"/>
    </xf>
    <xf numFmtId="165" fontId="25" fillId="17" borderId="25" xfId="0" applyNumberFormat="1" applyFont="1" applyFill="1" applyBorder="1" applyAlignment="1">
      <alignment horizontal="center"/>
    </xf>
    <xf numFmtId="165" fontId="25" fillId="17" borderId="10" xfId="0" applyNumberFormat="1" applyFont="1" applyFill="1" applyBorder="1" applyAlignment="1">
      <alignment horizontal="center"/>
    </xf>
    <xf numFmtId="0" fontId="25" fillId="17" borderId="18" xfId="0" applyFont="1" applyFill="1" applyBorder="1" applyAlignment="1">
      <alignment horizontal="left"/>
    </xf>
    <xf numFmtId="175" fontId="25" fillId="17" borderId="15" xfId="0" applyNumberFormat="1" applyFont="1" applyFill="1" applyBorder="1" applyAlignment="1">
      <alignment horizontal="left"/>
    </xf>
    <xf numFmtId="175" fontId="25" fillId="17" borderId="18" xfId="0" applyNumberFormat="1" applyFont="1" applyFill="1" applyBorder="1" applyAlignment="1">
      <alignment horizontal="left"/>
    </xf>
    <xf numFmtId="175" fontId="25" fillId="17" borderId="36" xfId="0" applyNumberFormat="1" applyFont="1" applyFill="1" applyBorder="1" applyAlignment="1">
      <alignment horizontal="left"/>
    </xf>
    <xf numFmtId="165" fontId="25" fillId="17" borderId="10" xfId="136" applyNumberFormat="1" applyFont="1" applyFill="1" applyBorder="1" applyAlignment="1">
      <alignment horizontal="center"/>
      <protection/>
    </xf>
    <xf numFmtId="165" fontId="25" fillId="17" borderId="30" xfId="136" applyNumberFormat="1" applyFont="1" applyFill="1" applyBorder="1" applyAlignment="1">
      <alignment horizontal="center"/>
      <protection/>
    </xf>
    <xf numFmtId="0" fontId="23" fillId="17" borderId="15" xfId="0" applyFont="1" applyFill="1" applyBorder="1" applyAlignment="1">
      <alignment/>
    </xf>
    <xf numFmtId="0" fontId="23" fillId="17" borderId="28" xfId="0" applyFont="1" applyFill="1" applyBorder="1" applyAlignment="1">
      <alignment horizontal="center"/>
    </xf>
    <xf numFmtId="0" fontId="23" fillId="17" borderId="36" xfId="0" applyFont="1" applyFill="1" applyBorder="1" applyAlignment="1">
      <alignment/>
    </xf>
    <xf numFmtId="0" fontId="20" fillId="17" borderId="31" xfId="0" applyFont="1" applyFill="1" applyBorder="1" applyAlignment="1">
      <alignment horizontal="center" vertical="center"/>
    </xf>
    <xf numFmtId="0" fontId="20" fillId="17" borderId="32" xfId="0" applyFont="1" applyFill="1" applyBorder="1" applyAlignment="1">
      <alignment horizontal="center" vertical="center"/>
    </xf>
    <xf numFmtId="0" fontId="20" fillId="17" borderId="33" xfId="0" applyFont="1" applyFill="1" applyBorder="1" applyAlignment="1">
      <alignment horizontal="center" vertical="center"/>
    </xf>
    <xf numFmtId="0" fontId="20" fillId="17" borderId="62" xfId="0" applyFont="1" applyFill="1" applyBorder="1" applyAlignment="1">
      <alignment horizontal="center" vertical="center"/>
    </xf>
    <xf numFmtId="0" fontId="20" fillId="17" borderId="63" xfId="0" applyFont="1" applyFill="1" applyBorder="1" applyAlignment="1">
      <alignment horizontal="center" vertical="center"/>
    </xf>
    <xf numFmtId="0" fontId="20" fillId="17" borderId="64" xfId="0" applyFont="1" applyFill="1" applyBorder="1" applyAlignment="1">
      <alignment horizontal="center" vertical="center"/>
    </xf>
    <xf numFmtId="0" fontId="20" fillId="17" borderId="0" xfId="0" applyFont="1" applyFill="1" applyAlignment="1">
      <alignment horizontal="center"/>
    </xf>
    <xf numFmtId="0" fontId="23" fillId="16" borderId="59" xfId="0" applyFont="1" applyFill="1" applyBorder="1" applyAlignment="1">
      <alignment horizontal="center"/>
    </xf>
    <xf numFmtId="0" fontId="23" fillId="16" borderId="60" xfId="0" applyFont="1" applyFill="1" applyBorder="1" applyAlignment="1">
      <alignment horizontal="center"/>
    </xf>
    <xf numFmtId="0" fontId="23" fillId="16" borderId="50" xfId="0" applyFont="1" applyFill="1" applyBorder="1" applyAlignment="1">
      <alignment horizontal="center"/>
    </xf>
    <xf numFmtId="0" fontId="25" fillId="17" borderId="15" xfId="0" applyFont="1" applyFill="1" applyBorder="1" applyAlignment="1">
      <alignment/>
    </xf>
    <xf numFmtId="0" fontId="25" fillId="17" borderId="36" xfId="0" applyFont="1" applyFill="1" applyBorder="1" applyAlignment="1">
      <alignment/>
    </xf>
    <xf numFmtId="0" fontId="23" fillId="16" borderId="53" xfId="0" applyFont="1" applyFill="1" applyBorder="1" applyAlignment="1">
      <alignment horizontal="center"/>
    </xf>
    <xf numFmtId="0" fontId="23" fillId="16" borderId="54" xfId="0" applyFont="1" applyFill="1" applyBorder="1" applyAlignment="1">
      <alignment horizontal="center"/>
    </xf>
    <xf numFmtId="0" fontId="23" fillId="16" borderId="55" xfId="0" applyFont="1" applyFill="1" applyBorder="1" applyAlignment="1">
      <alignment horizontal="center"/>
    </xf>
    <xf numFmtId="0" fontId="25" fillId="18" borderId="0" xfId="0" applyFont="1" applyFill="1" applyAlignment="1">
      <alignment horizontal="center"/>
    </xf>
    <xf numFmtId="0" fontId="25" fillId="16" borderId="38" xfId="0" applyFont="1" applyFill="1" applyBorder="1" applyAlignment="1">
      <alignment horizontal="left" indent="1"/>
    </xf>
    <xf numFmtId="0" fontId="25" fillId="16" borderId="0" xfId="0" applyFont="1" applyFill="1" applyBorder="1" applyAlignment="1">
      <alignment horizontal="left" indent="1"/>
    </xf>
    <xf numFmtId="0" fontId="25" fillId="16" borderId="39" xfId="0" applyFont="1" applyFill="1" applyBorder="1" applyAlignment="1">
      <alignment horizontal="left" indent="1"/>
    </xf>
    <xf numFmtId="0" fontId="23" fillId="16" borderId="31" xfId="0" applyFont="1" applyFill="1" applyBorder="1" applyAlignment="1">
      <alignment horizontal="center"/>
    </xf>
    <xf numFmtId="0" fontId="23" fillId="16" borderId="32" xfId="0" applyFont="1" applyFill="1" applyBorder="1" applyAlignment="1">
      <alignment horizontal="center"/>
    </xf>
    <xf numFmtId="0" fontId="23" fillId="16" borderId="33" xfId="0" applyFont="1" applyFill="1" applyBorder="1" applyAlignment="1">
      <alignment horizontal="center"/>
    </xf>
    <xf numFmtId="0" fontId="63" fillId="17" borderId="0" xfId="0" applyFont="1" applyFill="1" applyAlignment="1">
      <alignment horizontal="center"/>
    </xf>
    <xf numFmtId="0" fontId="26" fillId="17" borderId="0" xfId="0" applyFont="1" applyFill="1" applyAlignment="1">
      <alignment horizontal="center"/>
    </xf>
    <xf numFmtId="0" fontId="25" fillId="17" borderId="0" xfId="0" applyFont="1" applyFill="1" applyAlignment="1">
      <alignment horizontal="center"/>
    </xf>
    <xf numFmtId="0" fontId="25" fillId="17" borderId="11" xfId="0" applyFont="1" applyFill="1" applyBorder="1" applyAlignment="1">
      <alignment horizontal="center"/>
    </xf>
    <xf numFmtId="0" fontId="25" fillId="17" borderId="0" xfId="0" applyFont="1" applyFill="1" applyBorder="1" applyAlignment="1">
      <alignment horizontal="center"/>
    </xf>
    <xf numFmtId="0" fontId="23" fillId="17" borderId="59" xfId="0" applyFont="1" applyFill="1" applyBorder="1" applyAlignment="1">
      <alignment horizontal="center"/>
    </xf>
    <xf numFmtId="0" fontId="23" fillId="17" borderId="50" xfId="0" applyFont="1" applyFill="1" applyBorder="1" applyAlignment="1">
      <alignment horizontal="center"/>
    </xf>
    <xf numFmtId="0" fontId="23" fillId="17" borderId="60" xfId="0" applyFont="1" applyFill="1" applyBorder="1" applyAlignment="1">
      <alignment horizontal="center"/>
    </xf>
    <xf numFmtId="2" fontId="23" fillId="16" borderId="59" xfId="0" applyNumberFormat="1" applyFont="1" applyFill="1" applyBorder="1" applyAlignment="1">
      <alignment horizontal="center"/>
    </xf>
    <xf numFmtId="2" fontId="23" fillId="16" borderId="50" xfId="0" applyNumberFormat="1" applyFont="1" applyFill="1" applyBorder="1" applyAlignment="1">
      <alignment horizontal="center"/>
    </xf>
    <xf numFmtId="2" fontId="23" fillId="16" borderId="60" xfId="0" applyNumberFormat="1" applyFont="1" applyFill="1" applyBorder="1" applyAlignment="1">
      <alignment horizontal="center"/>
    </xf>
    <xf numFmtId="0" fontId="23" fillId="17" borderId="0" xfId="0" applyFont="1" applyFill="1" applyBorder="1" applyAlignment="1">
      <alignment horizontal="left"/>
    </xf>
    <xf numFmtId="175" fontId="25" fillId="17" borderId="15" xfId="0" applyNumberFormat="1" applyFont="1" applyFill="1" applyBorder="1" applyAlignment="1">
      <alignment/>
    </xf>
    <xf numFmtId="175" fontId="25" fillId="17" borderId="36" xfId="0" applyNumberFormat="1" applyFont="1" applyFill="1" applyBorder="1" applyAlignment="1">
      <alignment/>
    </xf>
    <xf numFmtId="0" fontId="23" fillId="17" borderId="47" xfId="0" applyFont="1" applyFill="1" applyBorder="1" applyAlignment="1">
      <alignment/>
    </xf>
    <xf numFmtId="0" fontId="23" fillId="17" borderId="48" xfId="0" applyFont="1" applyFill="1" applyBorder="1" applyAlignment="1">
      <alignment/>
    </xf>
    <xf numFmtId="0" fontId="25" fillId="17" borderId="45" xfId="0" applyFont="1" applyFill="1" applyBorder="1" applyAlignment="1">
      <alignment/>
    </xf>
    <xf numFmtId="0" fontId="25" fillId="17" borderId="46" xfId="0" applyFont="1" applyFill="1" applyBorder="1" applyAlignment="1">
      <alignment/>
    </xf>
    <xf numFmtId="0" fontId="29" fillId="6" borderId="0" xfId="0" applyFont="1" applyFill="1" applyBorder="1" applyAlignment="1">
      <alignment horizontal="left"/>
    </xf>
    <xf numFmtId="0" fontId="29" fillId="6" borderId="0" xfId="0" applyFont="1" applyFill="1" applyAlignment="1">
      <alignment horizontal="left"/>
    </xf>
    <xf numFmtId="0" fontId="0" fillId="16" borderId="0" xfId="0" applyNumberFormat="1" applyFont="1" applyFill="1" applyBorder="1" applyAlignment="1">
      <alignment horizontal="left"/>
    </xf>
    <xf numFmtId="0" fontId="0" fillId="16" borderId="0" xfId="0" applyNumberFormat="1" applyFont="1" applyFill="1" applyAlignment="1">
      <alignment horizontal="left"/>
    </xf>
    <xf numFmtId="0" fontId="30" fillId="6" borderId="0" xfId="0" applyFont="1" applyFill="1" applyBorder="1" applyAlignment="1">
      <alignment horizontal="left"/>
    </xf>
    <xf numFmtId="0" fontId="30" fillId="6" borderId="0" xfId="0" applyFont="1" applyFill="1" applyAlignment="1">
      <alignment horizontal="left"/>
    </xf>
    <xf numFmtId="0" fontId="4" fillId="16" borderId="0" xfId="0" applyFont="1" applyFill="1" applyBorder="1" applyAlignment="1">
      <alignment/>
    </xf>
    <xf numFmtId="0" fontId="25" fillId="17" borderId="30" xfId="0" applyFont="1" applyFill="1" applyBorder="1" applyAlignment="1">
      <alignment/>
    </xf>
    <xf numFmtId="0" fontId="25" fillId="17" borderId="19" xfId="0" applyFont="1" applyFill="1" applyBorder="1" applyAlignment="1">
      <alignment/>
    </xf>
    <xf numFmtId="0" fontId="25" fillId="17" borderId="10" xfId="0" applyFont="1" applyFill="1" applyBorder="1" applyAlignment="1">
      <alignment/>
    </xf>
    <xf numFmtId="0" fontId="25" fillId="17" borderId="17" xfId="0" applyFont="1" applyFill="1" applyBorder="1" applyAlignment="1">
      <alignment/>
    </xf>
    <xf numFmtId="0" fontId="25" fillId="17" borderId="25" xfId="0" applyFont="1" applyFill="1" applyBorder="1" applyAlignment="1">
      <alignment/>
    </xf>
    <xf numFmtId="0" fontId="25" fillId="17" borderId="37" xfId="0" applyFont="1" applyFill="1" applyBorder="1" applyAlignment="1">
      <alignment/>
    </xf>
    <xf numFmtId="0" fontId="25" fillId="17" borderId="25" xfId="0" applyFont="1" applyFill="1" applyBorder="1" applyAlignment="1">
      <alignment horizontal="left"/>
    </xf>
    <xf numFmtId="0" fontId="25" fillId="17" borderId="37" xfId="0" applyFont="1" applyFill="1" applyBorder="1" applyAlignment="1">
      <alignment horizontal="left"/>
    </xf>
    <xf numFmtId="0" fontId="23" fillId="17" borderId="32" xfId="0" applyFont="1" applyFill="1" applyBorder="1" applyAlignment="1">
      <alignment horizontal="center"/>
    </xf>
    <xf numFmtId="0" fontId="23" fillId="17" borderId="33" xfId="0" applyFont="1" applyFill="1" applyBorder="1" applyAlignment="1">
      <alignment horizontal="center"/>
    </xf>
    <xf numFmtId="0" fontId="23" fillId="17" borderId="30" xfId="0" applyNumberFormat="1" applyFont="1" applyFill="1" applyBorder="1" applyAlignment="1">
      <alignment horizontal="left" wrapText="1"/>
    </xf>
    <xf numFmtId="0" fontId="23" fillId="17" borderId="19" xfId="0" applyNumberFormat="1" applyFont="1" applyFill="1" applyBorder="1" applyAlignment="1">
      <alignment horizontal="left" wrapText="1"/>
    </xf>
    <xf numFmtId="173" fontId="23" fillId="17" borderId="10" xfId="0" applyNumberFormat="1" applyFont="1" applyFill="1" applyBorder="1" applyAlignment="1">
      <alignment horizontal="left"/>
    </xf>
    <xf numFmtId="173" fontId="23" fillId="17" borderId="17" xfId="0" applyNumberFormat="1" applyFont="1" applyFill="1" applyBorder="1" applyAlignment="1">
      <alignment horizontal="left"/>
    </xf>
    <xf numFmtId="171" fontId="23" fillId="17" borderId="10" xfId="0" applyNumberFormat="1" applyFont="1" applyFill="1" applyBorder="1" applyAlignment="1">
      <alignment horizontal="left"/>
    </xf>
    <xf numFmtId="171" fontId="23" fillId="17" borderId="17" xfId="0" applyNumberFormat="1" applyFont="1" applyFill="1" applyBorder="1" applyAlignment="1">
      <alignment horizontal="left"/>
    </xf>
    <xf numFmtId="172" fontId="23" fillId="17" borderId="10" xfId="0" applyNumberFormat="1" applyFont="1" applyFill="1" applyBorder="1" applyAlignment="1">
      <alignment horizontal="left"/>
    </xf>
    <xf numFmtId="172" fontId="23" fillId="17" borderId="17" xfId="0" applyNumberFormat="1" applyFont="1" applyFill="1" applyBorder="1" applyAlignment="1">
      <alignment horizontal="left"/>
    </xf>
    <xf numFmtId="172" fontId="23" fillId="17" borderId="25" xfId="0" applyNumberFormat="1" applyFont="1" applyFill="1" applyBorder="1" applyAlignment="1">
      <alignment horizontal="left"/>
    </xf>
    <xf numFmtId="172" fontId="23" fillId="17" borderId="37" xfId="0" applyNumberFormat="1" applyFont="1" applyFill="1" applyBorder="1" applyAlignment="1">
      <alignment horizontal="left"/>
    </xf>
    <xf numFmtId="0" fontId="23" fillId="17" borderId="10" xfId="0" applyFont="1" applyFill="1" applyBorder="1" applyAlignment="1">
      <alignment horizontal="left"/>
    </xf>
    <xf numFmtId="0" fontId="23" fillId="17" borderId="17" xfId="0" applyFont="1" applyFill="1" applyBorder="1" applyAlignment="1">
      <alignment horizontal="left"/>
    </xf>
    <xf numFmtId="0" fontId="23" fillId="17" borderId="25" xfId="0" applyFont="1" applyFill="1" applyBorder="1" applyAlignment="1">
      <alignment horizontal="left"/>
    </xf>
    <xf numFmtId="0" fontId="23" fillId="17" borderId="37" xfId="0" applyFont="1" applyFill="1" applyBorder="1" applyAlignment="1">
      <alignment horizontal="left"/>
    </xf>
    <xf numFmtId="0" fontId="25" fillId="17" borderId="10" xfId="0" applyFont="1" applyFill="1" applyBorder="1" applyAlignment="1">
      <alignment horizontal="left"/>
    </xf>
    <xf numFmtId="0" fontId="25" fillId="17" borderId="17" xfId="0" applyFont="1" applyFill="1" applyBorder="1" applyAlignment="1">
      <alignment horizontal="left"/>
    </xf>
    <xf numFmtId="175" fontId="25" fillId="17" borderId="10" xfId="0" applyNumberFormat="1" applyFont="1" applyFill="1" applyBorder="1" applyAlignment="1">
      <alignment/>
    </xf>
    <xf numFmtId="175" fontId="25" fillId="17" borderId="17" xfId="0" applyNumberFormat="1" applyFont="1" applyFill="1" applyBorder="1" applyAlignment="1">
      <alignment/>
    </xf>
    <xf numFmtId="165" fontId="25" fillId="17" borderId="10" xfId="0" applyNumberFormat="1" applyFont="1" applyFill="1" applyBorder="1" applyAlignment="1">
      <alignment horizontal="left"/>
    </xf>
    <xf numFmtId="165" fontId="25" fillId="17" borderId="17" xfId="0" applyNumberFormat="1" applyFont="1" applyFill="1" applyBorder="1" applyAlignment="1">
      <alignment horizontal="left"/>
    </xf>
    <xf numFmtId="0" fontId="23" fillId="17" borderId="25" xfId="0" applyFont="1" applyFill="1" applyBorder="1" applyAlignment="1">
      <alignment/>
    </xf>
    <xf numFmtId="0" fontId="23" fillId="17" borderId="37" xfId="0" applyFont="1" applyFill="1" applyBorder="1" applyAlignment="1">
      <alignment/>
    </xf>
    <xf numFmtId="165" fontId="25" fillId="17" borderId="30" xfId="0" applyNumberFormat="1" applyFont="1" applyFill="1" applyBorder="1" applyAlignment="1">
      <alignment horizontal="left"/>
    </xf>
    <xf numFmtId="165" fontId="25" fillId="17" borderId="19" xfId="0" applyNumberFormat="1" applyFont="1" applyFill="1" applyBorder="1" applyAlignment="1">
      <alignment horizontal="left"/>
    </xf>
    <xf numFmtId="0" fontId="25" fillId="17" borderId="65" xfId="0" applyFont="1" applyFill="1" applyBorder="1" applyAlignment="1">
      <alignment/>
    </xf>
    <xf numFmtId="0" fontId="25" fillId="17" borderId="18" xfId="0" applyFont="1" applyFill="1" applyBorder="1" applyAlignment="1">
      <alignment/>
    </xf>
    <xf numFmtId="0" fontId="23" fillId="17" borderId="66" xfId="0" applyFont="1" applyFill="1" applyBorder="1" applyAlignment="1">
      <alignment horizontal="center"/>
    </xf>
    <xf numFmtId="0" fontId="25" fillId="17" borderId="47" xfId="0" applyFont="1" applyFill="1" applyBorder="1" applyAlignment="1">
      <alignment horizontal="left"/>
    </xf>
    <xf numFmtId="0" fontId="25" fillId="17" borderId="48" xfId="0" applyFont="1" applyFill="1" applyBorder="1" applyAlignment="1">
      <alignment horizontal="left"/>
    </xf>
    <xf numFmtId="0" fontId="25" fillId="17" borderId="47" xfId="0" applyFont="1" applyFill="1" applyBorder="1" applyAlignment="1">
      <alignment/>
    </xf>
    <xf numFmtId="0" fontId="25" fillId="17" borderId="67" xfId="0" applyFont="1" applyFill="1" applyBorder="1" applyAlignment="1">
      <alignment/>
    </xf>
    <xf numFmtId="0" fontId="25" fillId="17" borderId="48" xfId="0" applyFont="1" applyFill="1" applyBorder="1" applyAlignment="1">
      <alignment/>
    </xf>
    <xf numFmtId="0" fontId="25" fillId="17" borderId="15" xfId="0" applyFont="1" applyFill="1" applyBorder="1" applyAlignment="1">
      <alignment horizontal="left"/>
    </xf>
    <xf numFmtId="0" fontId="25" fillId="17" borderId="36" xfId="0" applyFont="1" applyFill="1" applyBorder="1" applyAlignment="1">
      <alignment horizontal="left"/>
    </xf>
    <xf numFmtId="165" fontId="25" fillId="17" borderId="15" xfId="0" applyNumberFormat="1" applyFont="1" applyFill="1" applyBorder="1" applyAlignment="1">
      <alignment horizontal="left"/>
    </xf>
    <xf numFmtId="165" fontId="25" fillId="17" borderId="36" xfId="0" applyNumberFormat="1" applyFont="1" applyFill="1" applyBorder="1" applyAlignment="1">
      <alignment horizontal="left"/>
    </xf>
    <xf numFmtId="0" fontId="23" fillId="17" borderId="30" xfId="0" applyNumberFormat="1" applyFont="1" applyFill="1" applyBorder="1" applyAlignment="1" quotePrefix="1">
      <alignment horizontal="left" wrapText="1"/>
    </xf>
    <xf numFmtId="175" fontId="25" fillId="17" borderId="18" xfId="0" applyNumberFormat="1" applyFont="1" applyFill="1" applyBorder="1" applyAlignment="1">
      <alignment/>
    </xf>
    <xf numFmtId="0" fontId="23" fillId="17" borderId="32" xfId="0" applyFont="1" applyFill="1" applyBorder="1" applyAlignment="1">
      <alignment/>
    </xf>
    <xf numFmtId="0" fontId="23" fillId="17" borderId="33" xfId="0" applyFont="1" applyFill="1" applyBorder="1" applyAlignment="1">
      <alignment/>
    </xf>
    <xf numFmtId="165" fontId="25" fillId="17" borderId="10" xfId="0" applyNumberFormat="1" applyFont="1" applyFill="1" applyBorder="1" applyAlignment="1">
      <alignment/>
    </xf>
    <xf numFmtId="0" fontId="23" fillId="17" borderId="31" xfId="0" applyFont="1" applyFill="1" applyBorder="1" applyAlignment="1">
      <alignment horizontal="center"/>
    </xf>
    <xf numFmtId="0" fontId="25" fillId="17" borderId="18" xfId="0" applyFont="1" applyFill="1" applyBorder="1" applyAlignment="1">
      <alignment horizontal="left"/>
    </xf>
    <xf numFmtId="0" fontId="0" fillId="17" borderId="13" xfId="0" applyFill="1" applyBorder="1" applyAlignment="1">
      <alignment/>
    </xf>
    <xf numFmtId="0" fontId="23" fillId="17" borderId="38" xfId="0" applyFont="1" applyFill="1" applyBorder="1" applyAlignment="1">
      <alignment horizontal="left"/>
    </xf>
    <xf numFmtId="0" fontId="23" fillId="17" borderId="0" xfId="0" applyFont="1" applyFill="1" applyBorder="1" applyAlignment="1">
      <alignment horizontal="center"/>
    </xf>
    <xf numFmtId="0" fontId="25" fillId="17" borderId="30" xfId="0" applyFont="1" applyFill="1" applyBorder="1" applyAlignment="1">
      <alignment horizontal="left"/>
    </xf>
    <xf numFmtId="0" fontId="25" fillId="17" borderId="19" xfId="0" applyFont="1" applyFill="1" applyBorder="1" applyAlignment="1">
      <alignment horizontal="left"/>
    </xf>
    <xf numFmtId="0" fontId="23" fillId="17" borderId="53" xfId="0" applyFont="1" applyFill="1" applyBorder="1" applyAlignment="1">
      <alignment horizontal="center"/>
    </xf>
    <xf numFmtId="0" fontId="0" fillId="17" borderId="54" xfId="0" applyFill="1" applyBorder="1" applyAlignment="1">
      <alignment horizontal="center"/>
    </xf>
    <xf numFmtId="0" fontId="0" fillId="17" borderId="55" xfId="0" applyFill="1" applyBorder="1" applyAlignment="1">
      <alignment horizontal="center"/>
    </xf>
    <xf numFmtId="0" fontId="25" fillId="17" borderId="56" xfId="0" applyFont="1" applyFill="1" applyBorder="1" applyAlignment="1">
      <alignment horizontal="center"/>
    </xf>
    <xf numFmtId="0" fontId="25" fillId="17" borderId="57" xfId="0" applyFont="1" applyFill="1" applyBorder="1" applyAlignment="1">
      <alignment horizontal="center"/>
    </xf>
    <xf numFmtId="0" fontId="0" fillId="17" borderId="50" xfId="0" applyFill="1" applyBorder="1" applyAlignment="1">
      <alignment horizontal="center"/>
    </xf>
    <xf numFmtId="0" fontId="0" fillId="17" borderId="60" xfId="0" applyFill="1" applyBorder="1" applyAlignment="1">
      <alignment horizontal="center"/>
    </xf>
    <xf numFmtId="2" fontId="23" fillId="17" borderId="59" xfId="0" applyNumberFormat="1" applyFont="1" applyFill="1" applyBorder="1" applyAlignment="1">
      <alignment horizontal="center"/>
    </xf>
    <xf numFmtId="2" fontId="23" fillId="17" borderId="50" xfId="0" applyNumberFormat="1" applyFont="1" applyFill="1" applyBorder="1" applyAlignment="1">
      <alignment horizontal="center"/>
    </xf>
    <xf numFmtId="2" fontId="23" fillId="17" borderId="60" xfId="0" applyNumberFormat="1" applyFont="1" applyFill="1" applyBorder="1" applyAlignment="1">
      <alignment horizontal="center"/>
    </xf>
    <xf numFmtId="165" fontId="25" fillId="17" borderId="18" xfId="0" applyNumberFormat="1" applyFont="1" applyFill="1" applyBorder="1" applyAlignment="1">
      <alignment horizontal="left"/>
    </xf>
    <xf numFmtId="0" fontId="0" fillId="17" borderId="18" xfId="0" applyFill="1" applyBorder="1" applyAlignment="1">
      <alignment/>
    </xf>
    <xf numFmtId="0" fontId="26" fillId="17" borderId="0" xfId="0" applyFont="1" applyFill="1" applyAlignment="1">
      <alignment horizontal="left"/>
    </xf>
    <xf numFmtId="0" fontId="25" fillId="17" borderId="0" xfId="0" applyFont="1" applyFill="1" applyAlignment="1">
      <alignment horizontal="left"/>
    </xf>
    <xf numFmtId="0" fontId="25" fillId="17" borderId="0" xfId="0" applyFont="1" applyFill="1" applyBorder="1" applyAlignment="1">
      <alignment horizontal="left"/>
    </xf>
    <xf numFmtId="0" fontId="25" fillId="17" borderId="11" xfId="0" applyFont="1" applyFill="1" applyBorder="1" applyAlignment="1">
      <alignment/>
    </xf>
    <xf numFmtId="0" fontId="0" fillId="17" borderId="11" xfId="0" applyFill="1" applyBorder="1" applyAlignment="1">
      <alignment/>
    </xf>
    <xf numFmtId="165" fontId="25" fillId="0" borderId="10" xfId="0" applyNumberFormat="1" applyFont="1" applyFill="1" applyBorder="1" applyAlignment="1">
      <alignment/>
    </xf>
    <xf numFmtId="165" fontId="25" fillId="0" borderId="17" xfId="0" applyNumberFormat="1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0" borderId="17" xfId="0" applyFont="1" applyFill="1" applyBorder="1" applyAlignment="1">
      <alignment/>
    </xf>
    <xf numFmtId="0" fontId="25" fillId="0" borderId="28" xfId="0" applyFont="1" applyFill="1" applyBorder="1" applyAlignment="1">
      <alignment/>
    </xf>
    <xf numFmtId="0" fontId="25" fillId="0" borderId="29" xfId="0" applyFont="1" applyFill="1" applyBorder="1" applyAlignment="1">
      <alignment/>
    </xf>
    <xf numFmtId="0" fontId="25" fillId="0" borderId="30" xfId="0" applyFont="1" applyFill="1" applyBorder="1" applyAlignment="1">
      <alignment/>
    </xf>
    <xf numFmtId="0" fontId="23" fillId="17" borderId="68" xfId="0" applyFont="1" applyFill="1" applyBorder="1" applyAlignment="1">
      <alignment horizontal="center"/>
    </xf>
    <xf numFmtId="165" fontId="25" fillId="0" borderId="30" xfId="0" applyNumberFormat="1" applyFont="1" applyFill="1" applyBorder="1" applyAlignment="1">
      <alignment/>
    </xf>
    <xf numFmtId="165" fontId="25" fillId="0" borderId="19" xfId="0" applyNumberFormat="1" applyFont="1" applyFill="1" applyBorder="1" applyAlignment="1">
      <alignment/>
    </xf>
    <xf numFmtId="0" fontId="23" fillId="17" borderId="45" xfId="0" applyNumberFormat="1" applyFont="1" applyFill="1" applyBorder="1" applyAlignment="1">
      <alignment horizontal="left"/>
    </xf>
    <xf numFmtId="0" fontId="23" fillId="17" borderId="46" xfId="0" applyNumberFormat="1" applyFont="1" applyFill="1" applyBorder="1" applyAlignment="1">
      <alignment horizontal="left"/>
    </xf>
    <xf numFmtId="0" fontId="23" fillId="17" borderId="26" xfId="0" applyFont="1" applyFill="1" applyBorder="1" applyAlignment="1">
      <alignment horizontal="left"/>
    </xf>
    <xf numFmtId="0" fontId="23" fillId="17" borderId="27" xfId="0" applyFont="1" applyFill="1" applyBorder="1" applyAlignment="1">
      <alignment horizontal="left"/>
    </xf>
    <xf numFmtId="0" fontId="25" fillId="0" borderId="25" xfId="0" applyFont="1" applyFill="1" applyBorder="1" applyAlignment="1">
      <alignment/>
    </xf>
    <xf numFmtId="0" fontId="25" fillId="0" borderId="37" xfId="0" applyFont="1" applyFill="1" applyBorder="1" applyAlignment="1">
      <alignment/>
    </xf>
    <xf numFmtId="0" fontId="25" fillId="0" borderId="34" xfId="0" applyFont="1" applyFill="1" applyBorder="1" applyAlignment="1">
      <alignment/>
    </xf>
    <xf numFmtId="0" fontId="25" fillId="0" borderId="19" xfId="0" applyFont="1" applyFill="1" applyBorder="1" applyAlignment="1">
      <alignment/>
    </xf>
    <xf numFmtId="0" fontId="25" fillId="0" borderId="15" xfId="0" applyFont="1" applyFill="1" applyBorder="1" applyAlignment="1">
      <alignment/>
    </xf>
    <xf numFmtId="0" fontId="25" fillId="0" borderId="18" xfId="0" applyFont="1" applyFill="1" applyBorder="1" applyAlignment="1">
      <alignment/>
    </xf>
    <xf numFmtId="0" fontId="25" fillId="0" borderId="36" xfId="0" applyFont="1" applyFill="1" applyBorder="1" applyAlignment="1">
      <alignment/>
    </xf>
    <xf numFmtId="0" fontId="25" fillId="16" borderId="56" xfId="0" applyFont="1" applyFill="1" applyBorder="1" applyAlignment="1">
      <alignment horizontal="center"/>
    </xf>
    <xf numFmtId="0" fontId="25" fillId="16" borderId="11" xfId="0" applyFont="1" applyFill="1" applyBorder="1" applyAlignment="1">
      <alignment horizontal="center"/>
    </xf>
    <xf numFmtId="0" fontId="25" fillId="16" borderId="57" xfId="0" applyFont="1" applyFill="1" applyBorder="1" applyAlignment="1">
      <alignment horizontal="center"/>
    </xf>
    <xf numFmtId="0" fontId="0" fillId="16" borderId="0" xfId="0" applyNumberFormat="1" applyFill="1" applyBorder="1" applyAlignment="1">
      <alignment horizontal="left"/>
    </xf>
    <xf numFmtId="0" fontId="27" fillId="16" borderId="0" xfId="0" applyFont="1" applyFill="1" applyBorder="1" applyAlignment="1">
      <alignment horizontal="left"/>
    </xf>
    <xf numFmtId="0" fontId="4" fillId="16" borderId="0" xfId="0" applyFont="1" applyFill="1" applyAlignment="1">
      <alignment horizontal="left"/>
    </xf>
    <xf numFmtId="165" fontId="25" fillId="17" borderId="30" xfId="0" applyNumberFormat="1" applyFont="1" applyFill="1" applyBorder="1" applyAlignment="1">
      <alignment horizontal="right"/>
    </xf>
    <xf numFmtId="165" fontId="25" fillId="17" borderId="45" xfId="0" applyNumberFormat="1" applyFont="1" applyFill="1" applyBorder="1" applyAlignment="1">
      <alignment horizontal="center"/>
    </xf>
    <xf numFmtId="165" fontId="25" fillId="17" borderId="46" xfId="0" applyNumberFormat="1" applyFont="1" applyFill="1" applyBorder="1" applyAlignment="1">
      <alignment horizontal="center"/>
    </xf>
    <xf numFmtId="165" fontId="25" fillId="17" borderId="10" xfId="0" applyNumberFormat="1" applyFont="1" applyFill="1" applyBorder="1" applyAlignment="1">
      <alignment horizontal="right"/>
    </xf>
    <xf numFmtId="165" fontId="25" fillId="17" borderId="25" xfId="0" applyNumberFormat="1" applyFont="1" applyFill="1" applyBorder="1" applyAlignment="1">
      <alignment horizontal="right"/>
    </xf>
    <xf numFmtId="0" fontId="25" fillId="17" borderId="10" xfId="0" applyFont="1" applyFill="1" applyBorder="1" applyAlignment="1">
      <alignment horizontal="right"/>
    </xf>
    <xf numFmtId="0" fontId="0" fillId="0" borderId="0" xfId="0" applyNumberFormat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1" fillId="17" borderId="10" xfId="0" applyFont="1" applyFill="1" applyBorder="1" applyAlignment="1">
      <alignment horizontal="center"/>
    </xf>
    <xf numFmtId="0" fontId="23" fillId="17" borderId="47" xfId="0" applyFont="1" applyFill="1" applyBorder="1" applyAlignment="1">
      <alignment horizontal="center"/>
    </xf>
    <xf numFmtId="0" fontId="23" fillId="17" borderId="48" xfId="0" applyFont="1" applyFill="1" applyBorder="1" applyAlignment="1">
      <alignment horizontal="center"/>
    </xf>
    <xf numFmtId="0" fontId="25" fillId="17" borderId="34" xfId="0" applyFont="1" applyFill="1" applyBorder="1" applyAlignment="1">
      <alignment/>
    </xf>
    <xf numFmtId="0" fontId="0" fillId="17" borderId="45" xfId="0" applyFont="1" applyFill="1" applyBorder="1" applyAlignment="1">
      <alignment/>
    </xf>
    <xf numFmtId="0" fontId="0" fillId="17" borderId="46" xfId="0" applyFont="1" applyFill="1" applyBorder="1" applyAlignment="1">
      <alignment/>
    </xf>
    <xf numFmtId="0" fontId="25" fillId="17" borderId="28" xfId="0" applyFont="1" applyFill="1" applyBorder="1" applyAlignment="1">
      <alignment/>
    </xf>
    <xf numFmtId="0" fontId="25" fillId="17" borderId="29" xfId="0" applyFont="1" applyFill="1" applyBorder="1" applyAlignment="1">
      <alignment/>
    </xf>
    <xf numFmtId="0" fontId="25" fillId="17" borderId="59" xfId="0" applyFont="1" applyFill="1" applyBorder="1" applyAlignment="1">
      <alignment horizontal="center"/>
    </xf>
    <xf numFmtId="0" fontId="25" fillId="17" borderId="50" xfId="0" applyFont="1" applyFill="1" applyBorder="1" applyAlignment="1">
      <alignment horizontal="center"/>
    </xf>
    <xf numFmtId="0" fontId="25" fillId="17" borderId="60" xfId="0" applyFont="1" applyFill="1" applyBorder="1" applyAlignment="1">
      <alignment horizontal="center"/>
    </xf>
    <xf numFmtId="0" fontId="0" fillId="17" borderId="0" xfId="0" applyFont="1" applyFill="1" applyBorder="1" applyAlignment="1">
      <alignment horizontal="center"/>
    </xf>
    <xf numFmtId="0" fontId="0" fillId="17" borderId="0" xfId="0" applyFont="1" applyFill="1" applyAlignment="1">
      <alignment horizontal="center"/>
    </xf>
    <xf numFmtId="0" fontId="0" fillId="17" borderId="15" xfId="0" applyFont="1" applyFill="1" applyBorder="1" applyAlignment="1">
      <alignment/>
    </xf>
    <xf numFmtId="0" fontId="0" fillId="17" borderId="36" xfId="0" applyFont="1" applyFill="1" applyBorder="1" applyAlignment="1">
      <alignment/>
    </xf>
    <xf numFmtId="0" fontId="23" fillId="17" borderId="10" xfId="0" applyFont="1" applyFill="1" applyBorder="1" applyAlignment="1">
      <alignment horizontal="center"/>
    </xf>
    <xf numFmtId="0" fontId="23" fillId="17" borderId="15" xfId="0" applyFont="1" applyFill="1" applyBorder="1" applyAlignment="1">
      <alignment horizontal="center"/>
    </xf>
    <xf numFmtId="0" fontId="23" fillId="17" borderId="18" xfId="0" applyFont="1" applyFill="1" applyBorder="1" applyAlignment="1">
      <alignment horizontal="center"/>
    </xf>
    <xf numFmtId="0" fontId="23" fillId="17" borderId="13" xfId="0" applyFont="1" applyFill="1" applyBorder="1" applyAlignment="1">
      <alignment horizontal="center"/>
    </xf>
    <xf numFmtId="0" fontId="0" fillId="16" borderId="0" xfId="0" applyFont="1" applyFill="1" applyBorder="1" applyAlignment="1">
      <alignment horizontal="left"/>
    </xf>
    <xf numFmtId="0" fontId="0" fillId="16" borderId="0" xfId="0" applyFill="1" applyAlignment="1">
      <alignment/>
    </xf>
    <xf numFmtId="0" fontId="23" fillId="17" borderId="61" xfId="0" applyFont="1" applyFill="1" applyBorder="1" applyAlignment="1">
      <alignment horizontal="center"/>
    </xf>
    <xf numFmtId="0" fontId="23" fillId="17" borderId="26" xfId="0" applyFont="1" applyFill="1" applyBorder="1" applyAlignment="1">
      <alignment horizontal="center"/>
    </xf>
    <xf numFmtId="0" fontId="23" fillId="17" borderId="27" xfId="0" applyFont="1" applyFill="1" applyBorder="1" applyAlignment="1">
      <alignment horizontal="center"/>
    </xf>
    <xf numFmtId="0" fontId="0" fillId="17" borderId="10" xfId="0" applyFont="1" applyFill="1" applyBorder="1" applyAlignment="1">
      <alignment/>
    </xf>
    <xf numFmtId="0" fontId="0" fillId="17" borderId="17" xfId="0" applyFont="1" applyFill="1" applyBorder="1" applyAlignment="1">
      <alignment/>
    </xf>
    <xf numFmtId="0" fontId="23" fillId="17" borderId="34" xfId="0" applyFont="1" applyFill="1" applyBorder="1" applyAlignment="1">
      <alignment horizontal="center"/>
    </xf>
    <xf numFmtId="0" fontId="23" fillId="17" borderId="25" xfId="0" applyFont="1" applyFill="1" applyBorder="1" applyAlignment="1">
      <alignment horizontal="center"/>
    </xf>
    <xf numFmtId="0" fontId="0" fillId="17" borderId="30" xfId="0" applyFont="1" applyFill="1" applyBorder="1" applyAlignment="1">
      <alignment/>
    </xf>
    <xf numFmtId="0" fontId="0" fillId="17" borderId="19" xfId="0" applyFont="1" applyFill="1" applyBorder="1" applyAlignment="1">
      <alignment/>
    </xf>
    <xf numFmtId="0" fontId="23" fillId="17" borderId="37" xfId="0" applyFont="1" applyFill="1" applyBorder="1" applyAlignment="1">
      <alignment horizontal="center"/>
    </xf>
    <xf numFmtId="0" fontId="1" fillId="17" borderId="15" xfId="0" applyFont="1" applyFill="1" applyBorder="1" applyAlignment="1">
      <alignment horizontal="center"/>
    </xf>
    <xf numFmtId="0" fontId="1" fillId="17" borderId="13" xfId="0" applyFont="1" applyFill="1" applyBorder="1" applyAlignment="1">
      <alignment horizontal="center"/>
    </xf>
    <xf numFmtId="168" fontId="32" fillId="16" borderId="0" xfId="0" applyNumberFormat="1" applyFont="1" applyFill="1" applyAlignment="1">
      <alignment horizontal="center"/>
    </xf>
    <xf numFmtId="0" fontId="0" fillId="16" borderId="0" xfId="0" applyFill="1" applyAlignment="1">
      <alignment horizontal="center"/>
    </xf>
    <xf numFmtId="168" fontId="24" fillId="16" borderId="0" xfId="0" applyNumberFormat="1" applyFont="1" applyFill="1" applyBorder="1" applyAlignment="1">
      <alignment horizontal="center"/>
    </xf>
    <xf numFmtId="0" fontId="24" fillId="16" borderId="0" xfId="0" applyFont="1" applyFill="1" applyBorder="1" applyAlignment="1">
      <alignment/>
    </xf>
    <xf numFmtId="0" fontId="25" fillId="17" borderId="44" xfId="0" applyFont="1" applyFill="1" applyBorder="1" applyAlignment="1">
      <alignment/>
    </xf>
    <xf numFmtId="0" fontId="25" fillId="17" borderId="52" xfId="0" applyFont="1" applyFill="1" applyBorder="1" applyAlignment="1">
      <alignment/>
    </xf>
    <xf numFmtId="0" fontId="25" fillId="17" borderId="43" xfId="0" applyFont="1" applyFill="1" applyBorder="1" applyAlignment="1">
      <alignment/>
    </xf>
    <xf numFmtId="0" fontId="25" fillId="17" borderId="69" xfId="0" applyFont="1" applyFill="1" applyBorder="1" applyAlignment="1">
      <alignment/>
    </xf>
    <xf numFmtId="0" fontId="25" fillId="17" borderId="35" xfId="0" applyFont="1" applyFill="1" applyBorder="1" applyAlignment="1">
      <alignment/>
    </xf>
    <xf numFmtId="0" fontId="25" fillId="17" borderId="13" xfId="0" applyFont="1" applyFill="1" applyBorder="1" applyAlignment="1">
      <alignment/>
    </xf>
    <xf numFmtId="0" fontId="4" fillId="6" borderId="0" xfId="0" applyNumberFormat="1" applyFont="1" applyFill="1" applyBorder="1" applyAlignment="1">
      <alignment horizontal="left"/>
    </xf>
    <xf numFmtId="0" fontId="4" fillId="6" borderId="0" xfId="0" applyNumberFormat="1" applyFont="1" applyFill="1" applyAlignment="1">
      <alignment horizontal="left"/>
    </xf>
    <xf numFmtId="168" fontId="23" fillId="6" borderId="15" xfId="0" applyNumberFormat="1" applyFont="1" applyFill="1" applyBorder="1" applyAlignment="1">
      <alignment horizontal="center"/>
    </xf>
    <xf numFmtId="0" fontId="23" fillId="6" borderId="18" xfId="0" applyFont="1" applyFill="1" applyBorder="1" applyAlignment="1">
      <alignment/>
    </xf>
    <xf numFmtId="0" fontId="23" fillId="6" borderId="13" xfId="0" applyFont="1" applyFill="1" applyBorder="1" applyAlignment="1">
      <alignment/>
    </xf>
    <xf numFmtId="0" fontId="0" fillId="17" borderId="0" xfId="0" applyFont="1" applyFill="1" applyBorder="1" applyAlignment="1">
      <alignment/>
    </xf>
    <xf numFmtId="0" fontId="1" fillId="21" borderId="10" xfId="0" applyFont="1" applyFill="1" applyBorder="1" applyAlignment="1">
      <alignment horizontal="center"/>
    </xf>
    <xf numFmtId="0" fontId="23" fillId="17" borderId="43" xfId="0" applyFont="1" applyFill="1" applyBorder="1" applyAlignment="1">
      <alignment horizontal="center"/>
    </xf>
    <xf numFmtId="0" fontId="23" fillId="17" borderId="67" xfId="0" applyFont="1" applyFill="1" applyBorder="1" applyAlignment="1">
      <alignment horizontal="center"/>
    </xf>
    <xf numFmtId="0" fontId="45" fillId="17" borderId="0" xfId="0" applyFont="1" applyFill="1" applyAlignment="1">
      <alignment horizontal="left"/>
    </xf>
    <xf numFmtId="0" fontId="0" fillId="0" borderId="0" xfId="0" applyAlignment="1">
      <alignment/>
    </xf>
    <xf numFmtId="0" fontId="23" fillId="17" borderId="16" xfId="0" applyFont="1" applyFill="1" applyBorder="1" applyAlignment="1">
      <alignment horizontal="center"/>
    </xf>
    <xf numFmtId="0" fontId="23" fillId="17" borderId="51" xfId="0" applyFont="1" applyFill="1" applyBorder="1" applyAlignment="1">
      <alignment horizontal="center"/>
    </xf>
    <xf numFmtId="0" fontId="25" fillId="17" borderId="0" xfId="0" applyFont="1" applyFill="1" applyAlignment="1">
      <alignment/>
    </xf>
    <xf numFmtId="0" fontId="26" fillId="17" borderId="43" xfId="0" applyFont="1" applyFill="1" applyBorder="1" applyAlignment="1">
      <alignment horizontal="center"/>
    </xf>
    <xf numFmtId="0" fontId="26" fillId="17" borderId="67" xfId="0" applyFont="1" applyFill="1" applyBorder="1" applyAlignment="1">
      <alignment horizontal="center"/>
    </xf>
    <xf numFmtId="0" fontId="26" fillId="17" borderId="48" xfId="0" applyFont="1" applyFill="1" applyBorder="1" applyAlignment="1">
      <alignment horizontal="center"/>
    </xf>
    <xf numFmtId="0" fontId="24" fillId="17" borderId="15" xfId="0" applyFont="1" applyFill="1" applyBorder="1" applyAlignment="1">
      <alignment/>
    </xf>
    <xf numFmtId="0" fontId="24" fillId="17" borderId="18" xfId="0" applyFont="1" applyFill="1" applyBorder="1" applyAlignment="1">
      <alignment/>
    </xf>
    <xf numFmtId="0" fontId="24" fillId="17" borderId="36" xfId="0" applyFont="1" applyFill="1" applyBorder="1" applyAlignment="1">
      <alignment/>
    </xf>
    <xf numFmtId="0" fontId="24" fillId="17" borderId="45" xfId="0" applyFont="1" applyFill="1" applyBorder="1" applyAlignment="1">
      <alignment/>
    </xf>
    <xf numFmtId="0" fontId="24" fillId="17" borderId="65" xfId="0" applyFont="1" applyFill="1" applyBorder="1" applyAlignment="1">
      <alignment/>
    </xf>
    <xf numFmtId="0" fontId="24" fillId="17" borderId="46" xfId="0" applyFont="1" applyFill="1" applyBorder="1" applyAlignment="1">
      <alignment/>
    </xf>
    <xf numFmtId="0" fontId="24" fillId="17" borderId="30" xfId="0" applyFont="1" applyFill="1" applyBorder="1" applyAlignment="1">
      <alignment horizontal="center"/>
    </xf>
    <xf numFmtId="0" fontId="24" fillId="17" borderId="19" xfId="0" applyFont="1" applyFill="1" applyBorder="1" applyAlignment="1">
      <alignment horizontal="center"/>
    </xf>
    <xf numFmtId="0" fontId="24" fillId="17" borderId="15" xfId="0" applyFont="1" applyFill="1" applyBorder="1" applyAlignment="1">
      <alignment horizontal="center"/>
    </xf>
    <xf numFmtId="0" fontId="24" fillId="17" borderId="36" xfId="0" applyFont="1" applyFill="1" applyBorder="1" applyAlignment="1">
      <alignment horizontal="center"/>
    </xf>
    <xf numFmtId="0" fontId="26" fillId="17" borderId="47" xfId="0" applyFont="1" applyFill="1" applyBorder="1" applyAlignment="1">
      <alignment horizontal="center"/>
    </xf>
    <xf numFmtId="0" fontId="24" fillId="17" borderId="0" xfId="0" applyFont="1" applyFill="1" applyAlignment="1">
      <alignment/>
    </xf>
    <xf numFmtId="0" fontId="26" fillId="17" borderId="0" xfId="0" applyFont="1" applyFill="1" applyBorder="1" applyAlignment="1">
      <alignment horizontal="center"/>
    </xf>
    <xf numFmtId="0" fontId="26" fillId="21" borderId="59" xfId="0" applyFont="1" applyFill="1" applyBorder="1" applyAlignment="1">
      <alignment horizontal="center"/>
    </xf>
    <xf numFmtId="0" fontId="26" fillId="21" borderId="50" xfId="0" applyFont="1" applyFill="1" applyBorder="1" applyAlignment="1">
      <alignment horizontal="center"/>
    </xf>
    <xf numFmtId="0" fontId="26" fillId="21" borderId="60" xfId="0" applyFont="1" applyFill="1" applyBorder="1" applyAlignment="1">
      <alignment horizontal="center"/>
    </xf>
    <xf numFmtId="0" fontId="26" fillId="21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 shrinkToFit="1"/>
    </xf>
    <xf numFmtId="0" fontId="1" fillId="0" borderId="61" xfId="0" applyFont="1" applyFill="1" applyBorder="1" applyAlignment="1">
      <alignment horizontal="center" shrinkToFit="1"/>
    </xf>
    <xf numFmtId="0" fontId="1" fillId="0" borderId="26" xfId="0" applyFont="1" applyFill="1" applyBorder="1" applyAlignment="1">
      <alignment horizontal="center" shrinkToFit="1"/>
    </xf>
    <xf numFmtId="168" fontId="1" fillId="0" borderId="0" xfId="0" applyNumberFormat="1" applyFont="1" applyFill="1" applyBorder="1" applyAlignment="1">
      <alignment horizontal="center"/>
    </xf>
    <xf numFmtId="168" fontId="1" fillId="0" borderId="0" xfId="0" applyNumberFormat="1" applyFont="1" applyFill="1" applyAlignment="1">
      <alignment horizontal="center"/>
    </xf>
  </cellXfs>
  <cellStyles count="142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alculation" xfId="90"/>
    <cellStyle name="Calculation 2" xfId="91"/>
    <cellStyle name="Calculation 3" xfId="92"/>
    <cellStyle name="Check Cell" xfId="93"/>
    <cellStyle name="Check Cell 2" xfId="94"/>
    <cellStyle name="Check Cell 3" xfId="95"/>
    <cellStyle name="Comma" xfId="96"/>
    <cellStyle name="Comma [0]" xfId="97"/>
    <cellStyle name="Comma 2" xfId="98"/>
    <cellStyle name="Comma 3" xfId="99"/>
    <cellStyle name="Comma 4" xfId="100"/>
    <cellStyle name="Currency" xfId="101"/>
    <cellStyle name="Currency [0]" xfId="102"/>
    <cellStyle name="Currency 2" xfId="103"/>
    <cellStyle name="Currency 3" xfId="104"/>
    <cellStyle name="Currency 4" xfId="105"/>
    <cellStyle name="Explanatory Text" xfId="106"/>
    <cellStyle name="Explanatory Text 2" xfId="107"/>
    <cellStyle name="Explanatory Text 3" xfId="108"/>
    <cellStyle name="Followed Hyperlink" xfId="109"/>
    <cellStyle name="Good" xfId="110"/>
    <cellStyle name="Good 2" xfId="111"/>
    <cellStyle name="Good 3" xfId="112"/>
    <cellStyle name="Heading 1" xfId="113"/>
    <cellStyle name="Heading 1 2" xfId="114"/>
    <cellStyle name="Heading 1 3" xfId="115"/>
    <cellStyle name="Heading 2" xfId="116"/>
    <cellStyle name="Heading 2 2" xfId="117"/>
    <cellStyle name="Heading 2 3" xfId="118"/>
    <cellStyle name="Heading 3" xfId="119"/>
    <cellStyle name="Heading 3 2" xfId="120"/>
    <cellStyle name="Heading 3 3" xfId="121"/>
    <cellStyle name="Heading 4" xfId="122"/>
    <cellStyle name="Heading 4 2" xfId="123"/>
    <cellStyle name="Heading 4 3" xfId="124"/>
    <cellStyle name="Hyperlink" xfId="125"/>
    <cellStyle name="Input" xfId="126"/>
    <cellStyle name="Input 2" xfId="127"/>
    <cellStyle name="Input 3" xfId="128"/>
    <cellStyle name="Linked Cell" xfId="129"/>
    <cellStyle name="Linked Cell 2" xfId="130"/>
    <cellStyle name="Linked Cell 3" xfId="131"/>
    <cellStyle name="Neutral" xfId="132"/>
    <cellStyle name="Neutral 2" xfId="133"/>
    <cellStyle name="Neutral 3" xfId="134"/>
    <cellStyle name="Normal 2" xfId="135"/>
    <cellStyle name="Normal 3" xfId="136"/>
    <cellStyle name="Normal 4" xfId="137"/>
    <cellStyle name="Normal 5" xfId="138"/>
    <cellStyle name="Normal 6" xfId="139"/>
    <cellStyle name="Note" xfId="140"/>
    <cellStyle name="Note 2" xfId="141"/>
    <cellStyle name="Note 3" xfId="142"/>
    <cellStyle name="Output" xfId="143"/>
    <cellStyle name="Output 2" xfId="144"/>
    <cellStyle name="Output 3" xfId="145"/>
    <cellStyle name="Percent" xfId="146"/>
    <cellStyle name="Title" xfId="147"/>
    <cellStyle name="Title 2" xfId="148"/>
    <cellStyle name="Title 3" xfId="149"/>
    <cellStyle name="Total" xfId="150"/>
    <cellStyle name="Total 2" xfId="151"/>
    <cellStyle name="Total 3" xfId="152"/>
    <cellStyle name="Warning Text" xfId="153"/>
    <cellStyle name="Warning Text 2" xfId="154"/>
    <cellStyle name="Warning Text 3" xfId="1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externalLink" Target="externalLinks/externalLink1.xml" /><Relationship Id="rId46" Type="http://schemas.openxmlformats.org/officeDocument/2006/relationships/externalLink" Target="externalLinks/externalLink2.xml" /><Relationship Id="rId4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" name="AutoShape 24"/>
        <xdr:cNvSpPr>
          <a:spLocks/>
        </xdr:cNvSpPr>
      </xdr:nvSpPr>
      <xdr:spPr>
        <a:xfrm>
          <a:off x="5829300" y="10572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2" name="AutoShape 25"/>
        <xdr:cNvSpPr>
          <a:spLocks/>
        </xdr:cNvSpPr>
      </xdr:nvSpPr>
      <xdr:spPr>
        <a:xfrm>
          <a:off x="5829300" y="10572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3" name="AutoShape 26"/>
        <xdr:cNvSpPr>
          <a:spLocks/>
        </xdr:cNvSpPr>
      </xdr:nvSpPr>
      <xdr:spPr>
        <a:xfrm>
          <a:off x="5829300" y="10572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4" name="AutoShape 44"/>
        <xdr:cNvSpPr>
          <a:spLocks/>
        </xdr:cNvSpPr>
      </xdr:nvSpPr>
      <xdr:spPr>
        <a:xfrm>
          <a:off x="5829300" y="10572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5" name="AutoShape 45"/>
        <xdr:cNvSpPr>
          <a:spLocks/>
        </xdr:cNvSpPr>
      </xdr:nvSpPr>
      <xdr:spPr>
        <a:xfrm>
          <a:off x="5829300" y="10572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6" name="AutoShape 46"/>
        <xdr:cNvSpPr>
          <a:spLocks/>
        </xdr:cNvSpPr>
      </xdr:nvSpPr>
      <xdr:spPr>
        <a:xfrm>
          <a:off x="5829300" y="10572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7" name="AutoShape 64"/>
        <xdr:cNvSpPr>
          <a:spLocks/>
        </xdr:cNvSpPr>
      </xdr:nvSpPr>
      <xdr:spPr>
        <a:xfrm>
          <a:off x="5829300" y="10572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8" name="AutoShape 65"/>
        <xdr:cNvSpPr>
          <a:spLocks/>
        </xdr:cNvSpPr>
      </xdr:nvSpPr>
      <xdr:spPr>
        <a:xfrm>
          <a:off x="5829300" y="10572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9" name="AutoShape 66"/>
        <xdr:cNvSpPr>
          <a:spLocks/>
        </xdr:cNvSpPr>
      </xdr:nvSpPr>
      <xdr:spPr>
        <a:xfrm>
          <a:off x="5829300" y="10572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" name="AutoShape 4"/>
        <xdr:cNvSpPr>
          <a:spLocks/>
        </xdr:cNvSpPr>
      </xdr:nvSpPr>
      <xdr:spPr>
        <a:xfrm>
          <a:off x="5667375" y="12192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2" name="AutoShape 5"/>
        <xdr:cNvSpPr>
          <a:spLocks/>
        </xdr:cNvSpPr>
      </xdr:nvSpPr>
      <xdr:spPr>
        <a:xfrm>
          <a:off x="5667375" y="12192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3" name="AutoShape 6"/>
        <xdr:cNvSpPr>
          <a:spLocks/>
        </xdr:cNvSpPr>
      </xdr:nvSpPr>
      <xdr:spPr>
        <a:xfrm>
          <a:off x="5667375" y="12192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4" name="AutoShape 24"/>
        <xdr:cNvSpPr>
          <a:spLocks/>
        </xdr:cNvSpPr>
      </xdr:nvSpPr>
      <xdr:spPr>
        <a:xfrm>
          <a:off x="5667375" y="12192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5" name="AutoShape 25"/>
        <xdr:cNvSpPr>
          <a:spLocks/>
        </xdr:cNvSpPr>
      </xdr:nvSpPr>
      <xdr:spPr>
        <a:xfrm>
          <a:off x="5667375" y="12192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6" name="AutoShape 26"/>
        <xdr:cNvSpPr>
          <a:spLocks/>
        </xdr:cNvSpPr>
      </xdr:nvSpPr>
      <xdr:spPr>
        <a:xfrm>
          <a:off x="5667375" y="12192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7" name="AutoShape 44"/>
        <xdr:cNvSpPr>
          <a:spLocks/>
        </xdr:cNvSpPr>
      </xdr:nvSpPr>
      <xdr:spPr>
        <a:xfrm>
          <a:off x="5667375" y="12192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" name="AutoShape 45"/>
        <xdr:cNvSpPr>
          <a:spLocks/>
        </xdr:cNvSpPr>
      </xdr:nvSpPr>
      <xdr:spPr>
        <a:xfrm>
          <a:off x="5667375" y="12192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" name="AutoShape 46"/>
        <xdr:cNvSpPr>
          <a:spLocks/>
        </xdr:cNvSpPr>
      </xdr:nvSpPr>
      <xdr:spPr>
        <a:xfrm>
          <a:off x="5667375" y="12192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" name="AutoShape 64"/>
        <xdr:cNvSpPr>
          <a:spLocks/>
        </xdr:cNvSpPr>
      </xdr:nvSpPr>
      <xdr:spPr>
        <a:xfrm>
          <a:off x="5667375" y="12192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1" name="AutoShape 65"/>
        <xdr:cNvSpPr>
          <a:spLocks/>
        </xdr:cNvSpPr>
      </xdr:nvSpPr>
      <xdr:spPr>
        <a:xfrm>
          <a:off x="5667375" y="12192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2" name="AutoShape 66"/>
        <xdr:cNvSpPr>
          <a:spLocks/>
        </xdr:cNvSpPr>
      </xdr:nvSpPr>
      <xdr:spPr>
        <a:xfrm>
          <a:off x="5667375" y="12192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AutoShape 4"/>
        <xdr:cNvSpPr>
          <a:spLocks/>
        </xdr:cNvSpPr>
      </xdr:nvSpPr>
      <xdr:spPr>
        <a:xfrm>
          <a:off x="5676900" y="5715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2" name="AutoShape 5"/>
        <xdr:cNvSpPr>
          <a:spLocks/>
        </xdr:cNvSpPr>
      </xdr:nvSpPr>
      <xdr:spPr>
        <a:xfrm>
          <a:off x="5676900" y="5715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3" name="AutoShape 6"/>
        <xdr:cNvSpPr>
          <a:spLocks/>
        </xdr:cNvSpPr>
      </xdr:nvSpPr>
      <xdr:spPr>
        <a:xfrm>
          <a:off x="5676900" y="5715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4" name="AutoShape 24"/>
        <xdr:cNvSpPr>
          <a:spLocks/>
        </xdr:cNvSpPr>
      </xdr:nvSpPr>
      <xdr:spPr>
        <a:xfrm>
          <a:off x="5676900" y="5715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5" name="AutoShape 25"/>
        <xdr:cNvSpPr>
          <a:spLocks/>
        </xdr:cNvSpPr>
      </xdr:nvSpPr>
      <xdr:spPr>
        <a:xfrm>
          <a:off x="5676900" y="5715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6" name="AutoShape 26"/>
        <xdr:cNvSpPr>
          <a:spLocks/>
        </xdr:cNvSpPr>
      </xdr:nvSpPr>
      <xdr:spPr>
        <a:xfrm>
          <a:off x="5676900" y="5715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7" name="AutoShape 44"/>
        <xdr:cNvSpPr>
          <a:spLocks/>
        </xdr:cNvSpPr>
      </xdr:nvSpPr>
      <xdr:spPr>
        <a:xfrm>
          <a:off x="5676900" y="5715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8" name="AutoShape 45"/>
        <xdr:cNvSpPr>
          <a:spLocks/>
        </xdr:cNvSpPr>
      </xdr:nvSpPr>
      <xdr:spPr>
        <a:xfrm>
          <a:off x="5676900" y="5715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9" name="AutoShape 46"/>
        <xdr:cNvSpPr>
          <a:spLocks/>
        </xdr:cNvSpPr>
      </xdr:nvSpPr>
      <xdr:spPr>
        <a:xfrm>
          <a:off x="5676900" y="5715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0" name="AutoShape 64"/>
        <xdr:cNvSpPr>
          <a:spLocks/>
        </xdr:cNvSpPr>
      </xdr:nvSpPr>
      <xdr:spPr>
        <a:xfrm>
          <a:off x="5676900" y="5715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1" name="AutoShape 65"/>
        <xdr:cNvSpPr>
          <a:spLocks/>
        </xdr:cNvSpPr>
      </xdr:nvSpPr>
      <xdr:spPr>
        <a:xfrm>
          <a:off x="5676900" y="5715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2" name="AutoShape 66"/>
        <xdr:cNvSpPr>
          <a:spLocks/>
        </xdr:cNvSpPr>
      </xdr:nvSpPr>
      <xdr:spPr>
        <a:xfrm>
          <a:off x="5676900" y="5715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-183-01\Share\Division\A%20Customer%20Service\Co.%20176%20&amp;%20183%20Recycle%20Rates%20comm\11_01_08%20RollOffSeattleDistrictPrici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-183-01\Share\Division\Cheryl\Rate%20Book\IR%20Recycle%20Pricing%20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 PRICING 175"/>
      <sheetName val="RO Pricing 172"/>
      <sheetName val="RO Pricing 197"/>
      <sheetName val="RO Pricing 183,176"/>
      <sheetName val="Disposal Fee's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rt"/>
      <sheetName val="YW"/>
      <sheetName val="Masonry"/>
      <sheetName val="Wood"/>
      <sheetName val="CDL"/>
      <sheetName val="RO Pricing 183,176"/>
    </sheetNames>
    <sheetDataSet>
      <sheetData sheetId="5">
        <row r="6">
          <cell r="B6">
            <v>98001</v>
          </cell>
          <cell r="C6">
            <v>165</v>
          </cell>
        </row>
        <row r="7">
          <cell r="B7">
            <v>98002</v>
          </cell>
          <cell r="C7">
            <v>176</v>
          </cell>
        </row>
        <row r="8">
          <cell r="B8">
            <v>98003</v>
          </cell>
          <cell r="C8">
            <v>165</v>
          </cell>
        </row>
        <row r="9">
          <cell r="B9">
            <v>98005</v>
          </cell>
          <cell r="C9">
            <v>165</v>
          </cell>
        </row>
        <row r="10">
          <cell r="B10">
            <v>98023</v>
          </cell>
          <cell r="C10">
            <v>159.5</v>
          </cell>
        </row>
        <row r="11">
          <cell r="B11">
            <v>98042</v>
          </cell>
          <cell r="C11">
            <v>154</v>
          </cell>
        </row>
        <row r="12">
          <cell r="B12">
            <v>98047</v>
          </cell>
          <cell r="C12">
            <v>154</v>
          </cell>
        </row>
        <row r="13">
          <cell r="B13">
            <v>98063</v>
          </cell>
          <cell r="C13">
            <v>159.5</v>
          </cell>
        </row>
        <row r="14">
          <cell r="B14">
            <v>98071</v>
          </cell>
          <cell r="C14">
            <v>159.5</v>
          </cell>
        </row>
        <row r="15">
          <cell r="B15">
            <v>98092</v>
          </cell>
          <cell r="C15">
            <v>159.5</v>
          </cell>
        </row>
        <row r="16">
          <cell r="B16">
            <v>98093</v>
          </cell>
          <cell r="C16">
            <v>159.5</v>
          </cell>
        </row>
        <row r="17">
          <cell r="B17">
            <v>98010</v>
          </cell>
          <cell r="C17">
            <v>220</v>
          </cell>
        </row>
        <row r="18">
          <cell r="B18">
            <v>98146</v>
          </cell>
          <cell r="C18">
            <v>143</v>
          </cell>
        </row>
        <row r="19">
          <cell r="B19">
            <v>98148</v>
          </cell>
          <cell r="C19">
            <v>143</v>
          </cell>
        </row>
        <row r="20">
          <cell r="B20">
            <v>98166</v>
          </cell>
          <cell r="C20">
            <v>143</v>
          </cell>
        </row>
        <row r="21">
          <cell r="B21">
            <v>98168</v>
          </cell>
          <cell r="C21">
            <v>143</v>
          </cell>
        </row>
        <row r="22">
          <cell r="B22">
            <v>98042</v>
          </cell>
          <cell r="C22">
            <v>170.5</v>
          </cell>
        </row>
        <row r="23">
          <cell r="B23">
            <v>98148</v>
          </cell>
          <cell r="C23">
            <v>143</v>
          </cell>
        </row>
        <row r="24">
          <cell r="B24">
            <v>98198</v>
          </cell>
          <cell r="C24">
            <v>143</v>
          </cell>
        </row>
        <row r="25">
          <cell r="B25">
            <v>98024</v>
          </cell>
          <cell r="C25">
            <v>220</v>
          </cell>
        </row>
        <row r="26">
          <cell r="B26">
            <v>98001</v>
          </cell>
          <cell r="C26">
            <v>165</v>
          </cell>
        </row>
        <row r="27">
          <cell r="B27">
            <v>98003</v>
          </cell>
          <cell r="C27">
            <v>165</v>
          </cell>
        </row>
        <row r="28">
          <cell r="B28">
            <v>98030</v>
          </cell>
          <cell r="C28">
            <v>132</v>
          </cell>
        </row>
        <row r="29">
          <cell r="B29">
            <v>98031</v>
          </cell>
          <cell r="C29">
            <v>132</v>
          </cell>
        </row>
        <row r="30">
          <cell r="B30">
            <v>98032</v>
          </cell>
          <cell r="C30">
            <v>132</v>
          </cell>
        </row>
        <row r="31">
          <cell r="B31">
            <v>98035</v>
          </cell>
          <cell r="C31">
            <v>132</v>
          </cell>
        </row>
        <row r="32">
          <cell r="B32">
            <v>98042</v>
          </cell>
          <cell r="C32">
            <v>137.5</v>
          </cell>
        </row>
        <row r="33">
          <cell r="B33">
            <v>98064</v>
          </cell>
          <cell r="C33">
            <v>137.5</v>
          </cell>
        </row>
        <row r="34">
          <cell r="B34">
            <v>98089</v>
          </cell>
          <cell r="C34">
            <v>137.5</v>
          </cell>
        </row>
        <row r="35">
          <cell r="B35">
            <v>98038</v>
          </cell>
          <cell r="C35">
            <v>192.5</v>
          </cell>
        </row>
        <row r="36">
          <cell r="B36">
            <v>98045</v>
          </cell>
          <cell r="C36">
            <v>219.45</v>
          </cell>
        </row>
        <row r="37">
          <cell r="B37">
            <v>98027</v>
          </cell>
          <cell r="C37">
            <v>220</v>
          </cell>
        </row>
        <row r="38">
          <cell r="B38">
            <v>98050</v>
          </cell>
          <cell r="C38">
            <v>220</v>
          </cell>
        </row>
        <row r="39">
          <cell r="B39">
            <v>98051</v>
          </cell>
          <cell r="C39">
            <v>206.25</v>
          </cell>
        </row>
        <row r="40">
          <cell r="B40">
            <v>98055</v>
          </cell>
          <cell r="C40">
            <v>137.5</v>
          </cell>
        </row>
        <row r="41">
          <cell r="B41">
            <v>98056</v>
          </cell>
          <cell r="C41">
            <v>137.5</v>
          </cell>
        </row>
        <row r="42">
          <cell r="B42">
            <v>98057</v>
          </cell>
          <cell r="C42">
            <v>137.5</v>
          </cell>
        </row>
        <row r="43">
          <cell r="B43">
            <v>98058</v>
          </cell>
          <cell r="C43">
            <v>137.5</v>
          </cell>
        </row>
        <row r="44">
          <cell r="B44">
            <v>98059</v>
          </cell>
          <cell r="C44">
            <v>137.5</v>
          </cell>
        </row>
        <row r="45">
          <cell r="B45">
            <v>98148</v>
          </cell>
          <cell r="C45">
            <v>137.5</v>
          </cell>
        </row>
        <row r="46">
          <cell r="B46">
            <v>98158</v>
          </cell>
          <cell r="C46">
            <v>137.5</v>
          </cell>
        </row>
        <row r="47">
          <cell r="B47">
            <v>98168</v>
          </cell>
          <cell r="C47">
            <v>137.5</v>
          </cell>
        </row>
        <row r="48">
          <cell r="B48">
            <v>98188</v>
          </cell>
          <cell r="C48">
            <v>137.5</v>
          </cell>
        </row>
        <row r="49">
          <cell r="B49">
            <v>98198</v>
          </cell>
          <cell r="C49">
            <v>137.5</v>
          </cell>
        </row>
        <row r="50">
          <cell r="B50">
            <v>98065</v>
          </cell>
          <cell r="C50">
            <v>220</v>
          </cell>
        </row>
        <row r="51">
          <cell r="B51">
            <v>98108</v>
          </cell>
          <cell r="C51">
            <v>132</v>
          </cell>
        </row>
        <row r="52">
          <cell r="B52">
            <v>98138</v>
          </cell>
          <cell r="C52">
            <v>132</v>
          </cell>
        </row>
        <row r="53">
          <cell r="B53">
            <v>98168</v>
          </cell>
          <cell r="C53">
            <v>132</v>
          </cell>
        </row>
        <row r="54">
          <cell r="B54">
            <v>98178</v>
          </cell>
          <cell r="C54">
            <v>159.5</v>
          </cell>
        </row>
        <row r="55">
          <cell r="B55">
            <v>98188</v>
          </cell>
          <cell r="C55">
            <v>132</v>
          </cell>
        </row>
        <row r="56">
          <cell r="B56">
            <v>98106</v>
          </cell>
          <cell r="C56">
            <v>176</v>
          </cell>
        </row>
        <row r="57">
          <cell r="B57">
            <v>98146</v>
          </cell>
          <cell r="C57">
            <v>176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comments" Target="../comments32.xml" /><Relationship Id="rId2" Type="http://schemas.openxmlformats.org/officeDocument/2006/relationships/vmlDrawing" Target="../drawings/vmlDrawing22.vml" /><Relationship Id="rId3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comments" Target="../comments37.xml" /><Relationship Id="rId2" Type="http://schemas.openxmlformats.org/officeDocument/2006/relationships/vmlDrawing" Target="../drawings/vmlDrawing23.vml" /><Relationship Id="rId3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comments" Target="../comments38.xml" /><Relationship Id="rId2" Type="http://schemas.openxmlformats.org/officeDocument/2006/relationships/vmlDrawing" Target="../drawings/vmlDrawing24.vml" /><Relationship Id="rId3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25.vml" /><Relationship Id="rId3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26.vml" /><Relationship Id="rId3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Q18"/>
  <sheetViews>
    <sheetView zoomScaleSheetLayoutView="75" zoomScalePageLayoutView="0" workbookViewId="0" topLeftCell="A1">
      <selection activeCell="F1" sqref="F1"/>
    </sheetView>
  </sheetViews>
  <sheetFormatPr defaultColWidth="9.140625" defaultRowHeight="12.75"/>
  <cols>
    <col min="1" max="1" width="3.7109375" style="840" customWidth="1"/>
    <col min="2" max="2" width="5.421875" style="840" customWidth="1"/>
    <col min="3" max="3" width="7.00390625" style="840" customWidth="1"/>
    <col min="4" max="4" width="31.421875" style="840" customWidth="1"/>
    <col min="5" max="6" width="5.421875" style="840" customWidth="1"/>
    <col min="7" max="7" width="6.57421875" style="840" customWidth="1"/>
    <col min="8" max="8" width="5.421875" style="840" customWidth="1"/>
    <col min="9" max="9" width="3.7109375" style="840" customWidth="1"/>
    <col min="10" max="10" width="5.421875" style="840" customWidth="1"/>
    <col min="11" max="11" width="7.00390625" style="840" customWidth="1"/>
    <col min="12" max="12" width="27.7109375" style="840" customWidth="1"/>
    <col min="13" max="13" width="5.421875" style="840" customWidth="1"/>
    <col min="14" max="14" width="6.57421875" style="840" customWidth="1"/>
    <col min="15" max="15" width="5.421875" style="840" customWidth="1"/>
    <col min="16" max="16" width="6.57421875" style="840" customWidth="1"/>
    <col min="17" max="17" width="1.421875" style="840" bestFit="1" customWidth="1"/>
    <col min="18" max="16384" width="9.140625" style="840" customWidth="1"/>
  </cols>
  <sheetData>
    <row r="1" spans="1:17" ht="35.25" customHeight="1">
      <c r="A1" s="837"/>
      <c r="B1" s="838" t="s">
        <v>670</v>
      </c>
      <c r="C1" s="839"/>
      <c r="D1" s="839"/>
      <c r="E1" s="839"/>
      <c r="F1" s="839"/>
      <c r="G1" s="839"/>
      <c r="H1" s="839"/>
      <c r="I1" s="839"/>
      <c r="J1" s="839"/>
      <c r="K1" s="839"/>
      <c r="L1" s="839"/>
      <c r="M1" s="839"/>
      <c r="N1" s="839"/>
      <c r="O1" s="839"/>
      <c r="P1" s="839"/>
      <c r="Q1" s="839"/>
    </row>
    <row r="2" spans="1:17" ht="26.25" customHeight="1" thickBot="1">
      <c r="A2" s="841"/>
      <c r="B2" s="841"/>
      <c r="C2" s="841"/>
      <c r="D2" s="841"/>
      <c r="E2" s="841"/>
      <c r="F2" s="841"/>
      <c r="G2" s="841"/>
      <c r="H2" s="841"/>
      <c r="I2" s="841"/>
      <c r="J2" s="841"/>
      <c r="K2" s="841"/>
      <c r="L2" s="841"/>
      <c r="M2" s="841"/>
      <c r="N2" s="841"/>
      <c r="O2" s="841"/>
      <c r="P2" s="841"/>
      <c r="Q2" s="841"/>
    </row>
    <row r="3" spans="2:16" s="842" customFormat="1" ht="20.25" customHeight="1" thickBot="1">
      <c r="B3" s="1024" t="s">
        <v>602</v>
      </c>
      <c r="C3" s="1025"/>
      <c r="D3" s="1025"/>
      <c r="E3" s="1025"/>
      <c r="F3" s="1025"/>
      <c r="G3" s="1025"/>
      <c r="H3" s="1026"/>
      <c r="J3" s="1027" t="s">
        <v>605</v>
      </c>
      <c r="K3" s="1028"/>
      <c r="L3" s="1028"/>
      <c r="M3" s="1028"/>
      <c r="N3" s="1028"/>
      <c r="O3" s="1028"/>
      <c r="P3" s="1029"/>
    </row>
    <row r="4" spans="2:16" s="843" customFormat="1" ht="15" customHeight="1">
      <c r="B4" s="844"/>
      <c r="C4" s="845"/>
      <c r="D4" s="845"/>
      <c r="E4" s="845"/>
      <c r="F4" s="845"/>
      <c r="G4" s="845"/>
      <c r="H4" s="846"/>
      <c r="J4" s="847"/>
      <c r="K4" s="848"/>
      <c r="L4" s="848"/>
      <c r="M4" s="848"/>
      <c r="N4" s="848"/>
      <c r="O4" s="848"/>
      <c r="P4" s="849"/>
    </row>
    <row r="5" spans="2:16" s="842" customFormat="1" ht="14.25" customHeight="1">
      <c r="B5" s="850"/>
      <c r="C5" s="851">
        <v>176</v>
      </c>
      <c r="D5" s="852" t="s">
        <v>603</v>
      </c>
      <c r="E5" s="853"/>
      <c r="F5" s="853"/>
      <c r="G5" s="853"/>
      <c r="H5" s="854"/>
      <c r="J5" s="855"/>
      <c r="K5" s="852">
        <v>176</v>
      </c>
      <c r="L5" s="852" t="s">
        <v>606</v>
      </c>
      <c r="M5" s="856"/>
      <c r="N5" s="856"/>
      <c r="O5" s="856"/>
      <c r="P5" s="857"/>
    </row>
    <row r="6" spans="2:16" s="842" customFormat="1" ht="14.25" customHeight="1">
      <c r="B6" s="858"/>
      <c r="C6" s="851">
        <v>176</v>
      </c>
      <c r="D6" s="859" t="s">
        <v>604</v>
      </c>
      <c r="E6" s="853"/>
      <c r="F6" s="835"/>
      <c r="G6" s="853"/>
      <c r="H6" s="854"/>
      <c r="J6" s="855"/>
      <c r="K6" s="852">
        <v>176</v>
      </c>
      <c r="L6" s="852" t="s">
        <v>607</v>
      </c>
      <c r="M6" s="856"/>
      <c r="N6" s="856"/>
      <c r="O6" s="856"/>
      <c r="P6" s="857"/>
    </row>
    <row r="7" spans="2:16" s="842" customFormat="1" ht="14.25" customHeight="1">
      <c r="B7" s="858"/>
      <c r="C7" s="851">
        <v>183</v>
      </c>
      <c r="D7" s="860" t="s">
        <v>599</v>
      </c>
      <c r="E7" s="853"/>
      <c r="F7" s="835"/>
      <c r="G7" s="853"/>
      <c r="H7" s="854"/>
      <c r="J7" s="855"/>
      <c r="K7" s="852">
        <v>176</v>
      </c>
      <c r="L7" s="852" t="s">
        <v>608</v>
      </c>
      <c r="M7" s="856"/>
      <c r="N7" s="856"/>
      <c r="O7" s="856"/>
      <c r="P7" s="857"/>
    </row>
    <row r="8" spans="2:16" s="842" customFormat="1" ht="15">
      <c r="B8" s="858"/>
      <c r="C8" s="851">
        <v>183</v>
      </c>
      <c r="D8" s="860" t="s">
        <v>600</v>
      </c>
      <c r="E8" s="853"/>
      <c r="F8" s="835"/>
      <c r="G8" s="853"/>
      <c r="H8" s="854"/>
      <c r="J8" s="855"/>
      <c r="K8" s="852">
        <v>176</v>
      </c>
      <c r="L8" s="852" t="s">
        <v>175</v>
      </c>
      <c r="M8" s="856"/>
      <c r="N8" s="856"/>
      <c r="O8" s="856"/>
      <c r="P8" s="857"/>
    </row>
    <row r="9" spans="2:16" s="842" customFormat="1" ht="15">
      <c r="B9" s="858"/>
      <c r="C9" s="851">
        <v>183</v>
      </c>
      <c r="D9" s="860" t="s">
        <v>601</v>
      </c>
      <c r="E9" s="853"/>
      <c r="F9" s="835"/>
      <c r="G9" s="853"/>
      <c r="H9" s="854"/>
      <c r="J9" s="855"/>
      <c r="K9" s="852">
        <v>176</v>
      </c>
      <c r="L9" s="852" t="s">
        <v>609</v>
      </c>
      <c r="M9" s="856"/>
      <c r="N9" s="856"/>
      <c r="O9" s="856"/>
      <c r="P9" s="857"/>
    </row>
    <row r="10" spans="2:16" s="842" customFormat="1" ht="15">
      <c r="B10" s="858"/>
      <c r="C10" s="861"/>
      <c r="D10" s="853"/>
      <c r="E10" s="853"/>
      <c r="F10" s="835"/>
      <c r="G10" s="853"/>
      <c r="H10" s="854"/>
      <c r="J10" s="855"/>
      <c r="K10" s="852">
        <v>176</v>
      </c>
      <c r="L10" s="852" t="s">
        <v>610</v>
      </c>
      <c r="M10" s="856"/>
      <c r="N10" s="856"/>
      <c r="O10" s="856"/>
      <c r="P10" s="857"/>
    </row>
    <row r="11" spans="2:16" s="842" customFormat="1" ht="15">
      <c r="B11" s="858"/>
      <c r="C11" s="861"/>
      <c r="D11" s="853"/>
      <c r="E11" s="853"/>
      <c r="F11" s="835"/>
      <c r="G11" s="853"/>
      <c r="H11" s="854"/>
      <c r="J11" s="855"/>
      <c r="K11" s="852">
        <v>176</v>
      </c>
      <c r="L11" s="852" t="s">
        <v>611</v>
      </c>
      <c r="M11" s="856"/>
      <c r="N11" s="856"/>
      <c r="O11" s="856"/>
      <c r="P11" s="857"/>
    </row>
    <row r="12" spans="2:16" s="842" customFormat="1" ht="15">
      <c r="B12" s="858"/>
      <c r="C12" s="861"/>
      <c r="D12" s="853"/>
      <c r="E12" s="853"/>
      <c r="F12" s="835"/>
      <c r="G12" s="853"/>
      <c r="H12" s="854"/>
      <c r="J12" s="855"/>
      <c r="K12" s="852">
        <v>176</v>
      </c>
      <c r="L12" s="852" t="s">
        <v>601</v>
      </c>
      <c r="M12" s="856"/>
      <c r="N12" s="856"/>
      <c r="O12" s="856"/>
      <c r="P12" s="857"/>
    </row>
    <row r="13" spans="2:16" s="842" customFormat="1" ht="12.75">
      <c r="B13" s="858"/>
      <c r="C13" s="861"/>
      <c r="D13" s="853"/>
      <c r="E13" s="853"/>
      <c r="F13" s="835"/>
      <c r="G13" s="853"/>
      <c r="H13" s="854"/>
      <c r="J13" s="855"/>
      <c r="K13" s="856"/>
      <c r="L13" s="856"/>
      <c r="M13" s="856"/>
      <c r="N13" s="856"/>
      <c r="O13" s="856"/>
      <c r="P13" s="857"/>
    </row>
    <row r="14" spans="2:16" s="842" customFormat="1" ht="13.5" thickBot="1">
      <c r="B14" s="862"/>
      <c r="C14" s="863"/>
      <c r="D14" s="863"/>
      <c r="E14" s="863"/>
      <c r="F14" s="836"/>
      <c r="G14" s="863"/>
      <c r="H14" s="864"/>
      <c r="J14" s="865"/>
      <c r="K14" s="866"/>
      <c r="L14" s="866"/>
      <c r="M14" s="866"/>
      <c r="N14" s="866"/>
      <c r="O14" s="866"/>
      <c r="P14" s="867"/>
    </row>
    <row r="15" ht="15" customHeight="1">
      <c r="Q15" s="840" t="s">
        <v>4</v>
      </c>
    </row>
    <row r="17" ht="25.5">
      <c r="C17" s="868"/>
    </row>
    <row r="18" ht="25.5">
      <c r="D18" s="868"/>
    </row>
  </sheetData>
  <sheetProtection/>
  <mergeCells count="2">
    <mergeCell ref="B3:H3"/>
    <mergeCell ref="J3:P3"/>
  </mergeCells>
  <printOptions horizontalCentered="1"/>
  <pageMargins left="0.5" right="0.5" top="0.5" bottom="1" header="0.5" footer="0.25"/>
  <pageSetup fitToHeight="1" fitToWidth="1" horizontalDpi="600" verticalDpi="600" orientation="portrait" scale="69" r:id="rId1"/>
  <headerFooter alignWithMargins="0">
    <oddFooter>&amp;R&amp;F
&amp;D 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F8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33.00390625" style="428" customWidth="1"/>
    <col min="2" max="2" width="38.00390625" style="428" bestFit="1" customWidth="1"/>
    <col min="3" max="3" width="1.7109375" style="428" customWidth="1"/>
    <col min="4" max="4" width="10.7109375" style="428" bestFit="1" customWidth="1"/>
    <col min="5" max="5" width="1.57421875" style="428" customWidth="1"/>
    <col min="6" max="6" width="12.8515625" style="428" customWidth="1"/>
    <col min="7" max="16384" width="9.140625" style="428" customWidth="1"/>
  </cols>
  <sheetData>
    <row r="1" spans="1:6" ht="19.5">
      <c r="A1" s="1030" t="s">
        <v>227</v>
      </c>
      <c r="B1" s="1030"/>
      <c r="C1" s="1030"/>
      <c r="D1" s="1030"/>
      <c r="E1" s="1030"/>
      <c r="F1" s="1030"/>
    </row>
    <row r="2" spans="1:6" ht="25.5" customHeight="1">
      <c r="A2" s="429" t="s">
        <v>9</v>
      </c>
      <c r="B2" s="429" t="s">
        <v>10</v>
      </c>
      <c r="C2" s="430"/>
      <c r="D2" s="429" t="s">
        <v>11</v>
      </c>
      <c r="E2" s="430"/>
      <c r="F2" s="431" t="s">
        <v>12</v>
      </c>
    </row>
    <row r="3" spans="1:6" ht="12.75">
      <c r="A3" s="428" t="s">
        <v>13</v>
      </c>
      <c r="B3" s="428" t="s">
        <v>14</v>
      </c>
      <c r="D3" s="432" t="s">
        <v>15</v>
      </c>
      <c r="F3" s="433">
        <v>42186</v>
      </c>
    </row>
    <row r="4" spans="1:6" ht="12.75">
      <c r="A4" s="428" t="s">
        <v>27</v>
      </c>
      <c r="B4" s="428" t="s">
        <v>28</v>
      </c>
      <c r="D4" s="432" t="s">
        <v>29</v>
      </c>
      <c r="F4" s="433">
        <v>42186</v>
      </c>
    </row>
    <row r="5" spans="1:6" ht="12.75">
      <c r="A5" s="428" t="s">
        <v>17</v>
      </c>
      <c r="B5" s="428" t="s">
        <v>30</v>
      </c>
      <c r="D5" s="432" t="s">
        <v>18</v>
      </c>
      <c r="F5" s="433">
        <v>42186</v>
      </c>
    </row>
    <row r="6" spans="1:6" ht="12.75">
      <c r="A6" s="428" t="s">
        <v>19</v>
      </c>
      <c r="B6" s="428" t="s">
        <v>20</v>
      </c>
      <c r="D6" s="432" t="s">
        <v>31</v>
      </c>
      <c r="F6" s="434">
        <v>42095</v>
      </c>
    </row>
    <row r="7" ht="12.75">
      <c r="D7" s="435"/>
    </row>
    <row r="8" ht="12.75">
      <c r="D8" s="435"/>
    </row>
  </sheetData>
  <sheetProtection/>
  <mergeCells count="1">
    <mergeCell ref="A1:F1"/>
  </mergeCells>
  <printOptions horizontalCentered="1"/>
  <pageMargins left="0.25" right="0.25" top="0.5" bottom="0.5" header="0.25" footer="0.25"/>
  <pageSetup fitToHeight="0" fitToWidth="0" horizontalDpi="600" verticalDpi="600" orientation="portrait" r:id="rId2"/>
  <headerFooter alignWithMargins="0">
    <oddFooter>&amp;R&amp;F
&amp;D  &amp;T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M109"/>
  <sheetViews>
    <sheetView zoomScalePageLayoutView="0" workbookViewId="0" topLeftCell="A34">
      <selection activeCell="H58" sqref="H58"/>
    </sheetView>
  </sheetViews>
  <sheetFormatPr defaultColWidth="9.140625" defaultRowHeight="12.75"/>
  <cols>
    <col min="1" max="1" width="27.140625" style="460" customWidth="1"/>
    <col min="2" max="2" width="16.140625" style="436" customWidth="1"/>
    <col min="3" max="3" width="14.57421875" style="436" customWidth="1"/>
    <col min="4" max="4" width="17.00390625" style="436" customWidth="1"/>
    <col min="5" max="5" width="16.140625" style="436" customWidth="1"/>
    <col min="6" max="6" width="13.421875" style="436" bestFit="1" customWidth="1"/>
    <col min="7" max="7" width="16.7109375" style="436" customWidth="1"/>
    <col min="8" max="8" width="14.57421875" style="436" bestFit="1" customWidth="1"/>
    <col min="9" max="9" width="10.00390625" style="436" bestFit="1" customWidth="1"/>
    <col min="10" max="10" width="15.140625" style="436" customWidth="1"/>
    <col min="11" max="11" width="10.00390625" style="436" customWidth="1"/>
    <col min="12" max="12" width="12.28125" style="436" customWidth="1"/>
    <col min="13" max="13" width="12.7109375" style="436" customWidth="1"/>
    <col min="14" max="16384" width="9.140625" style="436" customWidth="1"/>
  </cols>
  <sheetData>
    <row r="1" spans="1:13" ht="15.75">
      <c r="A1" s="1047" t="s">
        <v>448</v>
      </c>
      <c r="B1" s="1047"/>
      <c r="C1" s="1047"/>
      <c r="D1" s="1047"/>
      <c r="E1" s="1047"/>
      <c r="F1" s="1047"/>
      <c r="G1" s="1047"/>
      <c r="H1" s="1047"/>
      <c r="I1" s="1047"/>
      <c r="J1" s="1047"/>
      <c r="K1" s="1047"/>
      <c r="L1" s="1047"/>
      <c r="M1" s="1047"/>
    </row>
    <row r="2" spans="1:13" ht="14.25">
      <c r="A2" s="1048" t="s">
        <v>655</v>
      </c>
      <c r="B2" s="1048"/>
      <c r="C2" s="1048"/>
      <c r="D2" s="1048"/>
      <c r="E2" s="1048"/>
      <c r="F2" s="1048"/>
      <c r="G2" s="1048"/>
      <c r="H2" s="1048"/>
      <c r="I2" s="1048"/>
      <c r="J2" s="1048"/>
      <c r="K2" s="1048"/>
      <c r="L2" s="1048"/>
      <c r="M2" s="1048"/>
    </row>
    <row r="3" spans="1:13" ht="14.25">
      <c r="A3" s="1048" t="s">
        <v>33</v>
      </c>
      <c r="B3" s="1048"/>
      <c r="C3" s="1048"/>
      <c r="D3" s="1048"/>
      <c r="E3" s="1048"/>
      <c r="F3" s="1048"/>
      <c r="G3" s="1048"/>
      <c r="H3" s="1048"/>
      <c r="I3" s="1048"/>
      <c r="J3" s="1048"/>
      <c r="K3" s="1048"/>
      <c r="L3" s="1048"/>
      <c r="M3" s="1048"/>
    </row>
    <row r="4" spans="1:13" ht="14.25">
      <c r="A4" s="1048" t="s">
        <v>34</v>
      </c>
      <c r="B4" s="1048"/>
      <c r="C4" s="1048"/>
      <c r="D4" s="1048"/>
      <c r="E4" s="1048"/>
      <c r="F4" s="1048"/>
      <c r="G4" s="1048"/>
      <c r="H4" s="1048"/>
      <c r="I4" s="1048"/>
      <c r="J4" s="1048"/>
      <c r="K4" s="1048"/>
      <c r="L4" s="1048"/>
      <c r="M4" s="1048"/>
    </row>
    <row r="5" spans="1:13" s="437" customFormat="1" ht="15.75" thickBot="1">
      <c r="A5" s="1050" t="s">
        <v>228</v>
      </c>
      <c r="B5" s="1050"/>
      <c r="C5" s="1050"/>
      <c r="D5" s="1050"/>
      <c r="E5" s="1050"/>
      <c r="F5" s="1050"/>
      <c r="G5" s="1050"/>
      <c r="H5" s="1050"/>
      <c r="I5" s="1050"/>
      <c r="J5" s="1050"/>
      <c r="K5" s="1050"/>
      <c r="L5" s="1050"/>
      <c r="M5" s="1050"/>
    </row>
    <row r="6" spans="1:13" ht="15">
      <c r="A6" s="1036" t="s">
        <v>36</v>
      </c>
      <c r="B6" s="1037"/>
      <c r="C6" s="1037"/>
      <c r="D6" s="1037"/>
      <c r="E6" s="1037"/>
      <c r="F6" s="1037"/>
      <c r="G6" s="1037"/>
      <c r="H6" s="1037"/>
      <c r="I6" s="1037"/>
      <c r="J6" s="1037"/>
      <c r="K6" s="1037"/>
      <c r="L6" s="1037"/>
      <c r="M6" s="1037"/>
    </row>
    <row r="7" spans="1:13" s="438" customFormat="1" ht="15" thickBot="1">
      <c r="A7" s="1040" t="s">
        <v>449</v>
      </c>
      <c r="B7" s="1041"/>
      <c r="C7" s="1041"/>
      <c r="D7" s="1041"/>
      <c r="E7" s="1041"/>
      <c r="F7" s="1041"/>
      <c r="G7" s="1041"/>
      <c r="H7" s="1041"/>
      <c r="I7" s="1041"/>
      <c r="J7" s="1041"/>
      <c r="K7" s="1042"/>
      <c r="L7" s="601"/>
      <c r="M7" s="601"/>
    </row>
    <row r="8" spans="1:11" ht="15.75" thickBot="1">
      <c r="A8" s="473" t="s">
        <v>37</v>
      </c>
      <c r="B8" s="474" t="s">
        <v>38</v>
      </c>
      <c r="C8" s="474" t="s">
        <v>39</v>
      </c>
      <c r="D8" s="474" t="s">
        <v>40</v>
      </c>
      <c r="E8" s="474" t="s">
        <v>41</v>
      </c>
      <c r="F8" s="474" t="s">
        <v>42</v>
      </c>
      <c r="G8" s="474" t="s">
        <v>43</v>
      </c>
      <c r="H8" s="474" t="s">
        <v>44</v>
      </c>
      <c r="I8" s="474" t="s">
        <v>45</v>
      </c>
      <c r="J8" s="474" t="s">
        <v>46</v>
      </c>
      <c r="K8" s="475" t="s">
        <v>47</v>
      </c>
    </row>
    <row r="9" spans="1:12" ht="15">
      <c r="A9" s="442" t="s">
        <v>450</v>
      </c>
      <c r="B9" s="649">
        <v>1.25</v>
      </c>
      <c r="C9" s="648">
        <v>1.5</v>
      </c>
      <c r="D9" s="648">
        <v>1.5</v>
      </c>
      <c r="E9" s="648">
        <v>10.8</v>
      </c>
      <c r="F9" s="648">
        <v>11.25</v>
      </c>
      <c r="G9" s="648">
        <v>11.95</v>
      </c>
      <c r="H9" s="648">
        <v>12.8</v>
      </c>
      <c r="I9" s="648">
        <v>13.7</v>
      </c>
      <c r="J9" s="648">
        <v>16.25</v>
      </c>
      <c r="K9" s="648">
        <v>18.85</v>
      </c>
      <c r="L9" s="443"/>
    </row>
    <row r="10" spans="1:12" ht="15">
      <c r="A10" s="444" t="s">
        <v>451</v>
      </c>
      <c r="B10" s="648">
        <v>8.28</v>
      </c>
      <c r="C10" s="648">
        <v>9.35</v>
      </c>
      <c r="D10" s="648">
        <v>11.44</v>
      </c>
      <c r="E10" s="648">
        <v>20.57</v>
      </c>
      <c r="F10" s="648">
        <v>27.4</v>
      </c>
      <c r="G10" s="648">
        <v>39.02</v>
      </c>
      <c r="H10" s="648">
        <v>53.84</v>
      </c>
      <c r="I10" s="648">
        <v>66.1</v>
      </c>
      <c r="J10" s="648">
        <v>99.72</v>
      </c>
      <c r="K10" s="648">
        <v>121.39</v>
      </c>
      <c r="L10" s="443"/>
    </row>
    <row r="11" spans="1:12" ht="15">
      <c r="A11" s="598"/>
      <c r="B11" s="599"/>
      <c r="C11" s="599"/>
      <c r="D11" s="599"/>
      <c r="E11" s="599"/>
      <c r="F11" s="599"/>
      <c r="G11" s="599"/>
      <c r="H11" s="599"/>
      <c r="I11" s="599"/>
      <c r="J11" s="599"/>
      <c r="K11" s="600"/>
      <c r="L11" s="447"/>
    </row>
    <row r="12" spans="1:12" ht="15">
      <c r="A12" s="444" t="s">
        <v>452</v>
      </c>
      <c r="B12" s="554">
        <v>8.28</v>
      </c>
      <c r="C12" s="554">
        <v>9.35</v>
      </c>
      <c r="D12" s="554">
        <v>11.44</v>
      </c>
      <c r="E12" s="648">
        <v>20.57</v>
      </c>
      <c r="F12" s="648">
        <v>27.4</v>
      </c>
      <c r="G12" s="648">
        <v>39.02</v>
      </c>
      <c r="H12" s="648">
        <v>53.84</v>
      </c>
      <c r="I12" s="648">
        <v>66.1</v>
      </c>
      <c r="J12" s="648">
        <v>99.72</v>
      </c>
      <c r="K12" s="648">
        <v>121.39</v>
      </c>
      <c r="L12" s="443"/>
    </row>
    <row r="13" spans="1:12" ht="15">
      <c r="A13" s="444" t="s">
        <v>453</v>
      </c>
      <c r="B13" s="562">
        <f>B15/4</f>
        <v>4.005</v>
      </c>
      <c r="C13" s="562">
        <f aca="true" t="shared" si="0" ref="C13:K13">C15/4</f>
        <v>6.5275</v>
      </c>
      <c r="D13" s="562">
        <f t="shared" si="0"/>
        <v>9.785</v>
      </c>
      <c r="E13" s="562">
        <f t="shared" si="0"/>
        <v>20.675</v>
      </c>
      <c r="F13" s="562">
        <f t="shared" si="0"/>
        <v>27.7</v>
      </c>
      <c r="G13" s="562">
        <f t="shared" si="0"/>
        <v>38.58</v>
      </c>
      <c r="H13" s="562">
        <f t="shared" si="0"/>
        <v>54.73</v>
      </c>
      <c r="I13" s="562">
        <f t="shared" si="0"/>
        <v>68.1875</v>
      </c>
      <c r="J13" s="562">
        <f t="shared" si="0"/>
        <v>101.7775</v>
      </c>
      <c r="K13" s="562">
        <f t="shared" si="0"/>
        <v>128.6125</v>
      </c>
      <c r="L13" s="448"/>
    </row>
    <row r="14" spans="1:12" ht="15">
      <c r="A14" s="444" t="s">
        <v>454</v>
      </c>
      <c r="B14" s="554">
        <f>B15/2</f>
        <v>8.01</v>
      </c>
      <c r="C14" s="554">
        <f aca="true" t="shared" si="1" ref="C14:K14">C15/2</f>
        <v>13.055</v>
      </c>
      <c r="D14" s="554">
        <f t="shared" si="1"/>
        <v>19.57</v>
      </c>
      <c r="E14" s="554">
        <f t="shared" si="1"/>
        <v>41.35</v>
      </c>
      <c r="F14" s="554">
        <f t="shared" si="1"/>
        <v>55.4</v>
      </c>
      <c r="G14" s="554">
        <f t="shared" si="1"/>
        <v>77.16</v>
      </c>
      <c r="H14" s="554">
        <f t="shared" si="1"/>
        <v>109.46</v>
      </c>
      <c r="I14" s="554">
        <f t="shared" si="1"/>
        <v>136.375</v>
      </c>
      <c r="J14" s="554">
        <f t="shared" si="1"/>
        <v>203.555</v>
      </c>
      <c r="K14" s="554">
        <f t="shared" si="1"/>
        <v>257.225</v>
      </c>
      <c r="L14" s="443"/>
    </row>
    <row r="15" spans="1:12" ht="15">
      <c r="A15" s="444" t="s">
        <v>54</v>
      </c>
      <c r="B15" s="554">
        <v>16.02</v>
      </c>
      <c r="C15" s="554">
        <v>26.11</v>
      </c>
      <c r="D15" s="554">
        <v>39.14</v>
      </c>
      <c r="E15" s="554">
        <v>82.7</v>
      </c>
      <c r="F15" s="554">
        <v>110.8</v>
      </c>
      <c r="G15" s="554">
        <v>154.32</v>
      </c>
      <c r="H15" s="554">
        <v>218.92</v>
      </c>
      <c r="I15" s="554">
        <v>272.75</v>
      </c>
      <c r="J15" s="554">
        <v>407.11</v>
      </c>
      <c r="K15" s="556">
        <v>514.45</v>
      </c>
      <c r="L15" s="443"/>
    </row>
    <row r="16" spans="1:12" ht="15">
      <c r="A16" s="444" t="s">
        <v>55</v>
      </c>
      <c r="B16" s="554">
        <f>B15*2</f>
        <v>32.04</v>
      </c>
      <c r="C16" s="554">
        <f aca="true" t="shared" si="2" ref="C16:K16">C15*2</f>
        <v>52.22</v>
      </c>
      <c r="D16" s="554">
        <f t="shared" si="2"/>
        <v>78.28</v>
      </c>
      <c r="E16" s="554">
        <f t="shared" si="2"/>
        <v>165.4</v>
      </c>
      <c r="F16" s="554">
        <f t="shared" si="2"/>
        <v>221.6</v>
      </c>
      <c r="G16" s="554">
        <f t="shared" si="2"/>
        <v>308.64</v>
      </c>
      <c r="H16" s="554">
        <f t="shared" si="2"/>
        <v>437.84</v>
      </c>
      <c r="I16" s="554">
        <f t="shared" si="2"/>
        <v>545.5</v>
      </c>
      <c r="J16" s="554">
        <f t="shared" si="2"/>
        <v>814.22</v>
      </c>
      <c r="K16" s="554">
        <f t="shared" si="2"/>
        <v>1028.9</v>
      </c>
      <c r="L16" s="443"/>
    </row>
    <row r="17" spans="1:12" ht="15">
      <c r="A17" s="444" t="s">
        <v>56</v>
      </c>
      <c r="B17" s="554">
        <f>B15*3</f>
        <v>48.06</v>
      </c>
      <c r="C17" s="554">
        <f aca="true" t="shared" si="3" ref="C17:K17">C15*3</f>
        <v>78.33</v>
      </c>
      <c r="D17" s="554">
        <f t="shared" si="3"/>
        <v>117.42</v>
      </c>
      <c r="E17" s="554">
        <f t="shared" si="3"/>
        <v>248.10000000000002</v>
      </c>
      <c r="F17" s="554">
        <f t="shared" si="3"/>
        <v>332.4</v>
      </c>
      <c r="G17" s="554">
        <f t="shared" si="3"/>
        <v>462.96</v>
      </c>
      <c r="H17" s="554">
        <f t="shared" si="3"/>
        <v>656.76</v>
      </c>
      <c r="I17" s="554">
        <f t="shared" si="3"/>
        <v>818.25</v>
      </c>
      <c r="J17" s="554">
        <f t="shared" si="3"/>
        <v>1221.33</v>
      </c>
      <c r="K17" s="554">
        <f t="shared" si="3"/>
        <v>1543.3500000000001</v>
      </c>
      <c r="L17" s="443"/>
    </row>
    <row r="18" spans="1:12" ht="15">
      <c r="A18" s="444" t="s">
        <v>57</v>
      </c>
      <c r="B18" s="554">
        <f>B15*4</f>
        <v>64.08</v>
      </c>
      <c r="C18" s="554">
        <f aca="true" t="shared" si="4" ref="C18:K18">C15*4</f>
        <v>104.44</v>
      </c>
      <c r="D18" s="554">
        <f t="shared" si="4"/>
        <v>156.56</v>
      </c>
      <c r="E18" s="554">
        <f t="shared" si="4"/>
        <v>330.8</v>
      </c>
      <c r="F18" s="554">
        <f t="shared" si="4"/>
        <v>443.2</v>
      </c>
      <c r="G18" s="554">
        <f t="shared" si="4"/>
        <v>617.28</v>
      </c>
      <c r="H18" s="554">
        <f t="shared" si="4"/>
        <v>875.68</v>
      </c>
      <c r="I18" s="554">
        <f t="shared" si="4"/>
        <v>1091</v>
      </c>
      <c r="J18" s="554">
        <f t="shared" si="4"/>
        <v>1628.44</v>
      </c>
      <c r="K18" s="554">
        <f t="shared" si="4"/>
        <v>2057.8</v>
      </c>
      <c r="L18" s="443"/>
    </row>
    <row r="19" spans="1:12" ht="15">
      <c r="A19" s="444" t="s">
        <v>58</v>
      </c>
      <c r="B19" s="554">
        <f>B15*5</f>
        <v>80.1</v>
      </c>
      <c r="C19" s="554">
        <f aca="true" t="shared" si="5" ref="C19:K19">C15*5</f>
        <v>130.55</v>
      </c>
      <c r="D19" s="554">
        <f t="shared" si="5"/>
        <v>195.7</v>
      </c>
      <c r="E19" s="554">
        <f t="shared" si="5"/>
        <v>413.5</v>
      </c>
      <c r="F19" s="554">
        <f t="shared" si="5"/>
        <v>554</v>
      </c>
      <c r="G19" s="554">
        <f t="shared" si="5"/>
        <v>771.5999999999999</v>
      </c>
      <c r="H19" s="554">
        <f t="shared" si="5"/>
        <v>1094.6</v>
      </c>
      <c r="I19" s="554">
        <f t="shared" si="5"/>
        <v>1363.75</v>
      </c>
      <c r="J19" s="554">
        <f t="shared" si="5"/>
        <v>2035.5500000000002</v>
      </c>
      <c r="K19" s="554">
        <f t="shared" si="5"/>
        <v>2572.25</v>
      </c>
      <c r="L19" s="443"/>
    </row>
    <row r="20" spans="1:12" ht="15.75" thickBot="1">
      <c r="A20" s="449" t="s">
        <v>59</v>
      </c>
      <c r="B20" s="557">
        <f>B15*6</f>
        <v>96.12</v>
      </c>
      <c r="C20" s="557">
        <f aca="true" t="shared" si="6" ref="C20:K20">C15*6</f>
        <v>156.66</v>
      </c>
      <c r="D20" s="557">
        <f t="shared" si="6"/>
        <v>234.84</v>
      </c>
      <c r="E20" s="557">
        <f t="shared" si="6"/>
        <v>496.20000000000005</v>
      </c>
      <c r="F20" s="557">
        <f t="shared" si="6"/>
        <v>664.8</v>
      </c>
      <c r="G20" s="557">
        <f t="shared" si="6"/>
        <v>925.92</v>
      </c>
      <c r="H20" s="557">
        <f t="shared" si="6"/>
        <v>1313.52</v>
      </c>
      <c r="I20" s="557">
        <f t="shared" si="6"/>
        <v>1636.5</v>
      </c>
      <c r="J20" s="557">
        <f t="shared" si="6"/>
        <v>2442.66</v>
      </c>
      <c r="K20" s="557">
        <f t="shared" si="6"/>
        <v>3086.7000000000003</v>
      </c>
      <c r="L20" s="443"/>
    </row>
    <row r="21" spans="1:12" ht="15">
      <c r="A21" s="450"/>
      <c r="B21" s="451"/>
      <c r="C21" s="451"/>
      <c r="D21" s="451"/>
      <c r="E21" s="451"/>
      <c r="F21" s="451"/>
      <c r="G21" s="451"/>
      <c r="H21" s="451"/>
      <c r="I21" s="451"/>
      <c r="J21" s="451"/>
      <c r="K21" s="451"/>
      <c r="L21" s="443"/>
    </row>
    <row r="22" spans="1:13" ht="15" thickBot="1">
      <c r="A22" s="551"/>
      <c r="B22" s="549"/>
      <c r="C22" s="549"/>
      <c r="D22" s="552"/>
      <c r="E22" s="553"/>
      <c r="F22" s="553"/>
      <c r="G22" s="553"/>
      <c r="H22" s="553"/>
      <c r="I22" s="553"/>
      <c r="J22" s="553"/>
      <c r="K22" s="553"/>
      <c r="L22" s="553"/>
      <c r="M22" s="546"/>
    </row>
    <row r="23" spans="1:13" ht="15.75" thickBot="1">
      <c r="A23" s="1031" t="s">
        <v>474</v>
      </c>
      <c r="B23" s="1033"/>
      <c r="C23" s="1033"/>
      <c r="D23" s="1033"/>
      <c r="E23" s="1033"/>
      <c r="F23" s="1033"/>
      <c r="G23" s="1033"/>
      <c r="H23" s="1033"/>
      <c r="I23" s="1033"/>
      <c r="J23" s="1033"/>
      <c r="K23" s="1033"/>
      <c r="L23" s="1033"/>
      <c r="M23" s="1032"/>
    </row>
    <row r="24" spans="1:13" s="438" customFormat="1" ht="30.75" thickBot="1">
      <c r="A24" s="462" t="s">
        <v>471</v>
      </c>
      <c r="B24" s="463" t="s">
        <v>458</v>
      </c>
      <c r="C24" s="463" t="s">
        <v>459</v>
      </c>
      <c r="D24" s="463" t="s">
        <v>460</v>
      </c>
      <c r="E24" s="463" t="s">
        <v>461</v>
      </c>
      <c r="F24" s="463" t="s">
        <v>462</v>
      </c>
      <c r="G24" s="463" t="s">
        <v>463</v>
      </c>
      <c r="H24" s="463" t="s">
        <v>464</v>
      </c>
      <c r="I24" s="463" t="s">
        <v>465</v>
      </c>
      <c r="J24" s="463" t="s">
        <v>466</v>
      </c>
      <c r="K24" s="463" t="s">
        <v>467</v>
      </c>
      <c r="L24" s="463" t="s">
        <v>468</v>
      </c>
      <c r="M24" s="464" t="s">
        <v>469</v>
      </c>
    </row>
    <row r="25" spans="1:13" ht="15">
      <c r="A25" s="465"/>
      <c r="B25" s="466"/>
      <c r="C25" s="466"/>
      <c r="D25" s="466"/>
      <c r="E25" s="466"/>
      <c r="F25" s="466"/>
      <c r="G25" s="466"/>
      <c r="H25" s="466"/>
      <c r="I25" s="466"/>
      <c r="J25" s="466"/>
      <c r="K25" s="466"/>
      <c r="L25" s="466"/>
      <c r="M25" s="467"/>
    </row>
    <row r="26" spans="1:13" ht="14.25">
      <c r="A26" s="444" t="s">
        <v>451</v>
      </c>
      <c r="B26" s="511">
        <v>111.51</v>
      </c>
      <c r="C26" s="511">
        <v>153.33</v>
      </c>
      <c r="D26" s="511">
        <v>187.15</v>
      </c>
      <c r="E26" s="511">
        <v>218.51</v>
      </c>
      <c r="F26" s="511">
        <v>250.44</v>
      </c>
      <c r="G26" s="511">
        <v>318.88</v>
      </c>
      <c r="H26" s="476">
        <v>122.23</v>
      </c>
      <c r="I26" s="511">
        <v>182.69</v>
      </c>
      <c r="J26" s="511">
        <v>228.04</v>
      </c>
      <c r="K26" s="511">
        <v>273.41</v>
      </c>
      <c r="L26" s="511">
        <v>318.77</v>
      </c>
      <c r="M26" s="517">
        <v>364.12</v>
      </c>
    </row>
    <row r="27" spans="1:13" ht="15">
      <c r="A27" s="468"/>
      <c r="B27" s="443"/>
      <c r="C27" s="443"/>
      <c r="D27" s="443"/>
      <c r="E27" s="443"/>
      <c r="F27" s="443"/>
      <c r="G27" s="443"/>
      <c r="H27" s="469"/>
      <c r="I27" s="443"/>
      <c r="J27" s="443"/>
      <c r="K27" s="443"/>
      <c r="L27" s="443"/>
      <c r="M27" s="470"/>
    </row>
    <row r="28" spans="1:13" ht="14.25">
      <c r="A28" s="444" t="s">
        <v>452</v>
      </c>
      <c r="B28" s="554">
        <v>111.51</v>
      </c>
      <c r="C28" s="511">
        <v>153.33</v>
      </c>
      <c r="D28" s="511">
        <v>187.15</v>
      </c>
      <c r="E28" s="511">
        <v>218.51</v>
      </c>
      <c r="F28" s="511">
        <v>250.44</v>
      </c>
      <c r="G28" s="511">
        <v>318.88</v>
      </c>
      <c r="H28" s="602">
        <v>122.23</v>
      </c>
      <c r="I28" s="511">
        <v>182.69</v>
      </c>
      <c r="J28" s="511">
        <v>228.04</v>
      </c>
      <c r="K28" s="511">
        <v>273.41</v>
      </c>
      <c r="L28" s="511">
        <v>318.77</v>
      </c>
      <c r="M28" s="517">
        <v>364.12</v>
      </c>
    </row>
    <row r="29" spans="1:13" ht="14.25">
      <c r="A29" s="444" t="s">
        <v>454</v>
      </c>
      <c r="B29" s="554">
        <f aca="true" t="shared" si="7" ref="B29:M29">B30/2</f>
        <v>241.41915</v>
      </c>
      <c r="C29" s="554">
        <f t="shared" si="7"/>
        <v>331.95945000000006</v>
      </c>
      <c r="D29" s="554">
        <f t="shared" si="7"/>
        <v>405.17975</v>
      </c>
      <c r="E29" s="554">
        <f t="shared" si="7"/>
        <v>473.07415</v>
      </c>
      <c r="F29" s="554">
        <f t="shared" si="7"/>
        <v>542.2026</v>
      </c>
      <c r="G29" s="554">
        <f t="shared" si="7"/>
        <v>690.3752</v>
      </c>
      <c r="H29" s="554">
        <f t="shared" si="7"/>
        <v>264.62795</v>
      </c>
      <c r="I29" s="554">
        <f t="shared" si="7"/>
        <v>395.52385</v>
      </c>
      <c r="J29" s="554">
        <f t="shared" si="7"/>
        <v>493.7066</v>
      </c>
      <c r="K29" s="554">
        <f t="shared" si="7"/>
        <v>591.9326500000001</v>
      </c>
      <c r="L29" s="554">
        <f t="shared" si="7"/>
        <v>690.1370499999999</v>
      </c>
      <c r="M29" s="554">
        <f t="shared" si="7"/>
        <v>788.3198</v>
      </c>
    </row>
    <row r="30" spans="1:13" ht="14.25">
      <c r="A30" s="444" t="s">
        <v>54</v>
      </c>
      <c r="B30" s="554">
        <f aca="true" t="shared" si="8" ref="B30:G30">B28*4.33</f>
        <v>482.8383</v>
      </c>
      <c r="C30" s="554">
        <f t="shared" si="8"/>
        <v>663.9189000000001</v>
      </c>
      <c r="D30" s="554">
        <f t="shared" si="8"/>
        <v>810.3595</v>
      </c>
      <c r="E30" s="554">
        <f t="shared" si="8"/>
        <v>946.1483</v>
      </c>
      <c r="F30" s="554">
        <f t="shared" si="8"/>
        <v>1084.4052</v>
      </c>
      <c r="G30" s="554">
        <f t="shared" si="8"/>
        <v>1380.7504</v>
      </c>
      <c r="H30" s="554">
        <f aca="true" t="shared" si="9" ref="H30:M30">H26*4.33</f>
        <v>529.2559</v>
      </c>
      <c r="I30" s="554">
        <f t="shared" si="9"/>
        <v>791.0477</v>
      </c>
      <c r="J30" s="554">
        <f t="shared" si="9"/>
        <v>987.4132</v>
      </c>
      <c r="K30" s="554">
        <f t="shared" si="9"/>
        <v>1183.8653000000002</v>
      </c>
      <c r="L30" s="554">
        <f t="shared" si="9"/>
        <v>1380.2740999999999</v>
      </c>
      <c r="M30" s="554">
        <f t="shared" si="9"/>
        <v>1576.6396</v>
      </c>
    </row>
    <row r="31" spans="1:13" ht="14.25">
      <c r="A31" s="444" t="s">
        <v>55</v>
      </c>
      <c r="B31" s="554">
        <f aca="true" t="shared" si="10" ref="B31:M31">B30*2</f>
        <v>965.6766</v>
      </c>
      <c r="C31" s="554">
        <f t="shared" si="10"/>
        <v>1327.8378000000002</v>
      </c>
      <c r="D31" s="554">
        <f t="shared" si="10"/>
        <v>1620.719</v>
      </c>
      <c r="E31" s="554">
        <f t="shared" si="10"/>
        <v>1892.2966</v>
      </c>
      <c r="F31" s="554">
        <f t="shared" si="10"/>
        <v>2168.8104</v>
      </c>
      <c r="G31" s="554">
        <f t="shared" si="10"/>
        <v>2761.5008</v>
      </c>
      <c r="H31" s="554">
        <f t="shared" si="10"/>
        <v>1058.5118</v>
      </c>
      <c r="I31" s="554">
        <f t="shared" si="10"/>
        <v>1582.0954</v>
      </c>
      <c r="J31" s="554">
        <f t="shared" si="10"/>
        <v>1974.8264</v>
      </c>
      <c r="K31" s="554">
        <f t="shared" si="10"/>
        <v>2367.7306000000003</v>
      </c>
      <c r="L31" s="554">
        <f t="shared" si="10"/>
        <v>2760.5481999999997</v>
      </c>
      <c r="M31" s="554">
        <f t="shared" si="10"/>
        <v>3153.2792</v>
      </c>
    </row>
    <row r="32" spans="1:13" ht="14.25">
      <c r="A32" s="444" t="s">
        <v>56</v>
      </c>
      <c r="B32" s="554">
        <f aca="true" t="shared" si="11" ref="B32:M32">B30*3</f>
        <v>1448.5149000000001</v>
      </c>
      <c r="C32" s="554">
        <f t="shared" si="11"/>
        <v>1991.7567000000004</v>
      </c>
      <c r="D32" s="554">
        <f t="shared" si="11"/>
        <v>2431.0785</v>
      </c>
      <c r="E32" s="554">
        <f t="shared" si="11"/>
        <v>2838.4449</v>
      </c>
      <c r="F32" s="554">
        <f t="shared" si="11"/>
        <v>3253.2155999999995</v>
      </c>
      <c r="G32" s="554">
        <f t="shared" si="11"/>
        <v>4142.2512</v>
      </c>
      <c r="H32" s="554">
        <f t="shared" si="11"/>
        <v>1587.7676999999999</v>
      </c>
      <c r="I32" s="554">
        <f t="shared" si="11"/>
        <v>2373.1431</v>
      </c>
      <c r="J32" s="554">
        <f t="shared" si="11"/>
        <v>2962.2396</v>
      </c>
      <c r="K32" s="554">
        <f t="shared" si="11"/>
        <v>3551.5959000000003</v>
      </c>
      <c r="L32" s="554">
        <f t="shared" si="11"/>
        <v>4140.8223</v>
      </c>
      <c r="M32" s="554">
        <f t="shared" si="11"/>
        <v>4729.9187999999995</v>
      </c>
    </row>
    <row r="33" spans="1:13" ht="14.25">
      <c r="A33" s="444" t="s">
        <v>57</v>
      </c>
      <c r="B33" s="554">
        <f aca="true" t="shared" si="12" ref="B33:M33">B30*4</f>
        <v>1931.3532</v>
      </c>
      <c r="C33" s="554">
        <f t="shared" si="12"/>
        <v>2655.6756000000005</v>
      </c>
      <c r="D33" s="554">
        <f t="shared" si="12"/>
        <v>3241.438</v>
      </c>
      <c r="E33" s="554">
        <f t="shared" si="12"/>
        <v>3784.5932</v>
      </c>
      <c r="F33" s="554">
        <f t="shared" si="12"/>
        <v>4337.6208</v>
      </c>
      <c r="G33" s="554">
        <f t="shared" si="12"/>
        <v>5523.0016</v>
      </c>
      <c r="H33" s="554">
        <f t="shared" si="12"/>
        <v>2117.0236</v>
      </c>
      <c r="I33" s="554">
        <f t="shared" si="12"/>
        <v>3164.1908</v>
      </c>
      <c r="J33" s="554">
        <f t="shared" si="12"/>
        <v>3949.6528</v>
      </c>
      <c r="K33" s="554">
        <f t="shared" si="12"/>
        <v>4735.461200000001</v>
      </c>
      <c r="L33" s="554">
        <f t="shared" si="12"/>
        <v>5521.096399999999</v>
      </c>
      <c r="M33" s="554">
        <f t="shared" si="12"/>
        <v>6306.5584</v>
      </c>
    </row>
    <row r="34" spans="1:13" ht="14.25">
      <c r="A34" s="444" t="s">
        <v>58</v>
      </c>
      <c r="B34" s="554">
        <f aca="true" t="shared" si="13" ref="B34:M34">B30*5</f>
        <v>2414.1915</v>
      </c>
      <c r="C34" s="554">
        <f t="shared" si="13"/>
        <v>3319.5945000000006</v>
      </c>
      <c r="D34" s="554">
        <f t="shared" si="13"/>
        <v>4051.7975</v>
      </c>
      <c r="E34" s="554">
        <f t="shared" si="13"/>
        <v>4730.7415</v>
      </c>
      <c r="F34" s="554">
        <f t="shared" si="13"/>
        <v>5422.026</v>
      </c>
      <c r="G34" s="554">
        <f t="shared" si="13"/>
        <v>6903.7519999999995</v>
      </c>
      <c r="H34" s="554">
        <f t="shared" si="13"/>
        <v>2646.2795</v>
      </c>
      <c r="I34" s="554">
        <f t="shared" si="13"/>
        <v>3955.2385</v>
      </c>
      <c r="J34" s="554">
        <f t="shared" si="13"/>
        <v>4937.066</v>
      </c>
      <c r="K34" s="554">
        <f t="shared" si="13"/>
        <v>5919.326500000001</v>
      </c>
      <c r="L34" s="554">
        <f t="shared" si="13"/>
        <v>6901.370499999999</v>
      </c>
      <c r="M34" s="554">
        <f t="shared" si="13"/>
        <v>7883.198</v>
      </c>
    </row>
    <row r="35" spans="1:13" ht="15" thickBot="1">
      <c r="A35" s="449" t="s">
        <v>59</v>
      </c>
      <c r="B35" s="557">
        <f aca="true" t="shared" si="14" ref="B35:M35">B30*6</f>
        <v>2897.0298000000003</v>
      </c>
      <c r="C35" s="557">
        <f t="shared" si="14"/>
        <v>3983.5134000000007</v>
      </c>
      <c r="D35" s="557">
        <f t="shared" si="14"/>
        <v>4862.157</v>
      </c>
      <c r="E35" s="557">
        <f t="shared" si="14"/>
        <v>5676.8898</v>
      </c>
      <c r="F35" s="557">
        <f t="shared" si="14"/>
        <v>6506.431199999999</v>
      </c>
      <c r="G35" s="557">
        <f t="shared" si="14"/>
        <v>8284.5024</v>
      </c>
      <c r="H35" s="557">
        <f t="shared" si="14"/>
        <v>3175.5353999999998</v>
      </c>
      <c r="I35" s="557">
        <f t="shared" si="14"/>
        <v>4746.2862</v>
      </c>
      <c r="J35" s="557">
        <f t="shared" si="14"/>
        <v>5924.4792</v>
      </c>
      <c r="K35" s="557">
        <f t="shared" si="14"/>
        <v>7103.1918000000005</v>
      </c>
      <c r="L35" s="557">
        <f t="shared" si="14"/>
        <v>8281.6446</v>
      </c>
      <c r="M35" s="557">
        <f t="shared" si="14"/>
        <v>9459.837599999999</v>
      </c>
    </row>
    <row r="36" spans="1:12" ht="15">
      <c r="A36" s="471"/>
      <c r="B36" s="469"/>
      <c r="C36" s="469"/>
      <c r="D36" s="472"/>
      <c r="E36" s="461"/>
      <c r="F36" s="461"/>
      <c r="G36" s="461"/>
      <c r="H36" s="471"/>
      <c r="I36" s="469"/>
      <c r="J36" s="469"/>
      <c r="K36" s="472"/>
      <c r="L36" s="472"/>
    </row>
    <row r="37" spans="1:13" ht="15" thickBot="1">
      <c r="A37" s="544"/>
      <c r="B37" s="545"/>
      <c r="C37" s="545"/>
      <c r="D37" s="545"/>
      <c r="E37" s="545"/>
      <c r="F37" s="545"/>
      <c r="G37" s="545"/>
      <c r="H37" s="545"/>
      <c r="I37" s="545"/>
      <c r="J37" s="545"/>
      <c r="K37" s="545"/>
      <c r="L37" s="545"/>
      <c r="M37" s="546"/>
    </row>
    <row r="38" spans="1:12" ht="15.75" thickBot="1">
      <c r="A38" s="1031" t="s">
        <v>67</v>
      </c>
      <c r="B38" s="1033"/>
      <c r="C38" s="1033"/>
      <c r="D38" s="1033"/>
      <c r="E38" s="1033"/>
      <c r="F38" s="1033"/>
      <c r="G38" s="1033"/>
      <c r="H38" s="1032"/>
      <c r="I38" s="461"/>
      <c r="J38" s="461"/>
      <c r="K38" s="443"/>
      <c r="L38" s="523"/>
    </row>
    <row r="39" spans="1:12" ht="15.75" thickBot="1">
      <c r="A39" s="535"/>
      <c r="B39" s="536" t="s">
        <v>41</v>
      </c>
      <c r="C39" s="536" t="s">
        <v>42</v>
      </c>
      <c r="D39" s="536" t="s">
        <v>43</v>
      </c>
      <c r="E39" s="536" t="s">
        <v>44</v>
      </c>
      <c r="F39" s="536" t="s">
        <v>45</v>
      </c>
      <c r="G39" s="536" t="s">
        <v>46</v>
      </c>
      <c r="H39" s="537" t="s">
        <v>47</v>
      </c>
      <c r="J39" s="523"/>
      <c r="K39" s="523"/>
      <c r="L39" s="523"/>
    </row>
    <row r="40" spans="1:12" ht="15">
      <c r="A40" s="442" t="s">
        <v>72</v>
      </c>
      <c r="B40" s="565">
        <v>20.57</v>
      </c>
      <c r="C40" s="565">
        <v>27.4</v>
      </c>
      <c r="D40" s="565">
        <v>39.02</v>
      </c>
      <c r="E40" s="565">
        <v>53.84</v>
      </c>
      <c r="F40" s="565">
        <v>66.1</v>
      </c>
      <c r="G40" s="565">
        <v>99.72</v>
      </c>
      <c r="H40" s="566">
        <v>121.39</v>
      </c>
      <c r="J40" s="469"/>
      <c r="K40" s="469"/>
      <c r="L40" s="524"/>
    </row>
    <row r="41" spans="1:12" ht="15">
      <c r="A41" s="444" t="s">
        <v>75</v>
      </c>
      <c r="B41" s="567">
        <v>40</v>
      </c>
      <c r="C41" s="567">
        <v>40</v>
      </c>
      <c r="D41" s="567">
        <v>40</v>
      </c>
      <c r="E41" s="567">
        <v>40</v>
      </c>
      <c r="F41" s="567">
        <v>40</v>
      </c>
      <c r="G41" s="567">
        <v>40</v>
      </c>
      <c r="H41" s="568">
        <v>40</v>
      </c>
      <c r="J41" s="469"/>
      <c r="K41" s="469"/>
      <c r="L41" s="524"/>
    </row>
    <row r="42" spans="1:12" ht="15">
      <c r="A42" s="444" t="s">
        <v>0</v>
      </c>
      <c r="B42" s="567">
        <v>10.8</v>
      </c>
      <c r="C42" s="567">
        <v>11.25</v>
      </c>
      <c r="D42" s="567">
        <v>11.95</v>
      </c>
      <c r="E42" s="567">
        <v>12.8</v>
      </c>
      <c r="F42" s="567">
        <v>13.7</v>
      </c>
      <c r="G42" s="567">
        <v>16.25</v>
      </c>
      <c r="H42" s="568">
        <v>18.85</v>
      </c>
      <c r="J42" s="469"/>
      <c r="K42" s="469"/>
      <c r="L42" s="443"/>
    </row>
    <row r="43" spans="1:12" ht="15.75" thickBot="1">
      <c r="A43" s="449" t="s">
        <v>535</v>
      </c>
      <c r="B43" s="636">
        <v>1</v>
      </c>
      <c r="C43" s="636">
        <v>1</v>
      </c>
      <c r="D43" s="636">
        <v>1</v>
      </c>
      <c r="E43" s="636">
        <v>1</v>
      </c>
      <c r="F43" s="636">
        <v>1.35</v>
      </c>
      <c r="G43" s="636">
        <v>1.35</v>
      </c>
      <c r="H43" s="637">
        <v>1.35</v>
      </c>
      <c r="J43" s="525"/>
      <c r="K43" s="483"/>
      <c r="L43" s="523"/>
    </row>
    <row r="44" spans="1:13" ht="15.75" thickBot="1">
      <c r="A44" s="547"/>
      <c r="B44" s="548"/>
      <c r="C44" s="548"/>
      <c r="D44" s="548"/>
      <c r="E44" s="548"/>
      <c r="F44" s="548"/>
      <c r="G44" s="548"/>
      <c r="H44" s="548"/>
      <c r="I44" s="545"/>
      <c r="J44" s="549"/>
      <c r="K44" s="550"/>
      <c r="L44" s="548"/>
      <c r="M44" s="546"/>
    </row>
    <row r="45" spans="1:12" ht="15.75" thickBot="1">
      <c r="A45" s="1054" t="s">
        <v>497</v>
      </c>
      <c r="B45" s="1055"/>
      <c r="C45" s="1056"/>
      <c r="D45" s="443"/>
      <c r="E45" s="1043" t="s">
        <v>494</v>
      </c>
      <c r="F45" s="1044"/>
      <c r="G45" s="1044"/>
      <c r="H45" s="1045"/>
      <c r="I45" s="461"/>
      <c r="J45" s="493"/>
      <c r="K45" s="469"/>
      <c r="L45" s="443"/>
    </row>
    <row r="46" spans="1:12" ht="15.75" thickBot="1">
      <c r="A46" s="473" t="s">
        <v>455</v>
      </c>
      <c r="B46" s="473" t="s">
        <v>456</v>
      </c>
      <c r="C46" s="473" t="s">
        <v>498</v>
      </c>
      <c r="D46" s="443"/>
      <c r="E46" s="473" t="s">
        <v>455</v>
      </c>
      <c r="F46" s="543" t="s">
        <v>495</v>
      </c>
      <c r="G46" s="543" t="s">
        <v>496</v>
      </c>
      <c r="H46" s="475" t="s">
        <v>105</v>
      </c>
      <c r="I46" s="461"/>
      <c r="J46" s="493"/>
      <c r="K46" s="469"/>
      <c r="L46" s="443"/>
    </row>
    <row r="47" spans="1:12" ht="15">
      <c r="A47" s="531" t="s">
        <v>73</v>
      </c>
      <c r="B47" s="532">
        <v>13</v>
      </c>
      <c r="C47" s="533" t="s">
        <v>74</v>
      </c>
      <c r="D47" s="443"/>
      <c r="E47" s="529" t="s">
        <v>123</v>
      </c>
      <c r="F47" s="530" t="s">
        <v>124</v>
      </c>
      <c r="G47" s="530" t="s">
        <v>125</v>
      </c>
      <c r="H47" s="496">
        <v>1</v>
      </c>
      <c r="I47" s="461"/>
      <c r="J47" s="493"/>
      <c r="K47" s="469"/>
      <c r="L47" s="443"/>
    </row>
    <row r="48" spans="1:12" ht="15">
      <c r="A48" s="515" t="s">
        <v>76</v>
      </c>
      <c r="B48" s="476">
        <v>1.5</v>
      </c>
      <c r="C48" s="516" t="s">
        <v>74</v>
      </c>
      <c r="D48" s="443"/>
      <c r="E48" s="526" t="s">
        <v>127</v>
      </c>
      <c r="F48" s="513" t="s">
        <v>128</v>
      </c>
      <c r="G48" s="513" t="s">
        <v>128</v>
      </c>
      <c r="H48" s="497">
        <v>6</v>
      </c>
      <c r="I48" s="461"/>
      <c r="J48" s="493"/>
      <c r="K48" s="469"/>
      <c r="L48" s="443"/>
    </row>
    <row r="49" spans="1:12" ht="15">
      <c r="A49" s="515" t="s">
        <v>77</v>
      </c>
      <c r="B49" s="476">
        <v>2.5</v>
      </c>
      <c r="C49" s="517" t="s">
        <v>6</v>
      </c>
      <c r="D49" s="443"/>
      <c r="E49" s="526" t="s">
        <v>77</v>
      </c>
      <c r="F49" s="513" t="s">
        <v>125</v>
      </c>
      <c r="G49" s="513" t="s">
        <v>125</v>
      </c>
      <c r="H49" s="497">
        <v>1</v>
      </c>
      <c r="I49" s="461"/>
      <c r="J49" s="493"/>
      <c r="K49" s="469"/>
      <c r="L49" s="443"/>
    </row>
    <row r="50" spans="1:12" ht="15">
      <c r="A50" s="518" t="s">
        <v>81</v>
      </c>
      <c r="B50" s="513">
        <v>10.67</v>
      </c>
      <c r="C50" s="519" t="s">
        <v>82</v>
      </c>
      <c r="D50" s="443"/>
      <c r="E50" s="526" t="s">
        <v>85</v>
      </c>
      <c r="F50" s="513" t="s">
        <v>698</v>
      </c>
      <c r="G50" s="513" t="s">
        <v>698</v>
      </c>
      <c r="H50" s="497">
        <v>1</v>
      </c>
      <c r="I50" s="461"/>
      <c r="J50" s="493"/>
      <c r="K50" s="469"/>
      <c r="L50" s="443"/>
    </row>
    <row r="51" spans="1:12" ht="15.75" thickBot="1">
      <c r="A51" s="520" t="s">
        <v>85</v>
      </c>
      <c r="B51" s="521">
        <v>12.08</v>
      </c>
      <c r="C51" s="522" t="s">
        <v>86</v>
      </c>
      <c r="D51" s="443"/>
      <c r="E51" s="527" t="s">
        <v>81</v>
      </c>
      <c r="F51" s="521" t="s">
        <v>125</v>
      </c>
      <c r="G51" s="521" t="s">
        <v>125</v>
      </c>
      <c r="H51" s="528">
        <v>1</v>
      </c>
      <c r="I51" s="461"/>
      <c r="J51" s="493"/>
      <c r="K51" s="469"/>
      <c r="L51" s="443"/>
    </row>
    <row r="52" spans="1:13" ht="15">
      <c r="A52" s="547"/>
      <c r="B52" s="548"/>
      <c r="C52" s="548"/>
      <c r="D52" s="548"/>
      <c r="E52" s="548"/>
      <c r="F52" s="548"/>
      <c r="G52" s="548"/>
      <c r="H52" s="548"/>
      <c r="I52" s="545"/>
      <c r="J52" s="549"/>
      <c r="K52" s="550"/>
      <c r="L52" s="548"/>
      <c r="M52" s="546"/>
    </row>
    <row r="53" spans="1:13" ht="21" thickBot="1">
      <c r="A53" s="1046" t="s">
        <v>517</v>
      </c>
      <c r="B53" s="1046"/>
      <c r="C53" s="1046"/>
      <c r="D53" s="1046"/>
      <c r="E53" s="1046"/>
      <c r="F53" s="1046"/>
      <c r="G53" s="1046"/>
      <c r="H53" s="1046"/>
      <c r="I53" s="1046"/>
      <c r="J53" s="1046"/>
      <c r="K53" s="1046"/>
      <c r="L53" s="1046"/>
      <c r="M53" s="1046"/>
    </row>
    <row r="54" spans="1:13" s="480" customFormat="1" ht="15.75" thickBot="1">
      <c r="A54" s="1043" t="s">
        <v>499</v>
      </c>
      <c r="B54" s="1045"/>
      <c r="C54" s="436"/>
      <c r="E54" s="1031" t="s">
        <v>502</v>
      </c>
      <c r="F54" s="1033"/>
      <c r="G54" s="1033"/>
      <c r="H54" s="1033"/>
      <c r="I54" s="1033"/>
      <c r="J54" s="1033"/>
      <c r="K54" s="1033"/>
      <c r="L54" s="1032"/>
      <c r="M54" s="436"/>
    </row>
    <row r="55" spans="1:13" s="480" customFormat="1" ht="15.75" thickBot="1">
      <c r="A55" s="506" t="s">
        <v>481</v>
      </c>
      <c r="B55" s="507" t="s">
        <v>232</v>
      </c>
      <c r="C55" s="481"/>
      <c r="E55" s="473" t="s">
        <v>455</v>
      </c>
      <c r="F55" s="474" t="s">
        <v>495</v>
      </c>
      <c r="G55" s="474" t="s">
        <v>452</v>
      </c>
      <c r="H55" s="474" t="s">
        <v>105</v>
      </c>
      <c r="I55" s="474" t="s">
        <v>503</v>
      </c>
      <c r="J55" s="1119"/>
      <c r="K55" s="1119"/>
      <c r="L55" s="1120"/>
      <c r="M55" s="487"/>
    </row>
    <row r="56" spans="1:13" s="480" customFormat="1" ht="15">
      <c r="A56" s="500" t="s">
        <v>482</v>
      </c>
      <c r="B56" s="502">
        <v>9</v>
      </c>
      <c r="C56" s="481"/>
      <c r="E56" s="529" t="s">
        <v>77</v>
      </c>
      <c r="F56" s="530" t="s">
        <v>125</v>
      </c>
      <c r="G56" s="530" t="s">
        <v>125</v>
      </c>
      <c r="H56" s="530">
        <v>4</v>
      </c>
      <c r="I56" s="658">
        <v>3.6</v>
      </c>
      <c r="J56" s="1075" t="s">
        <v>6</v>
      </c>
      <c r="K56" s="1075"/>
      <c r="L56" s="1076"/>
      <c r="M56" s="487"/>
    </row>
    <row r="57" spans="1:13" s="480" customFormat="1" ht="15">
      <c r="A57" s="500" t="s">
        <v>483</v>
      </c>
      <c r="B57" s="501" t="s">
        <v>97</v>
      </c>
      <c r="C57" s="481"/>
      <c r="E57" s="526" t="s">
        <v>81</v>
      </c>
      <c r="F57" s="513" t="s">
        <v>125</v>
      </c>
      <c r="G57" s="513" t="s">
        <v>1</v>
      </c>
      <c r="H57" s="513">
        <v>4</v>
      </c>
      <c r="I57" s="574" t="s">
        <v>508</v>
      </c>
      <c r="J57" s="1073" t="s">
        <v>507</v>
      </c>
      <c r="K57" s="1073"/>
      <c r="L57" s="1074"/>
      <c r="M57" s="487"/>
    </row>
    <row r="58" spans="1:13" s="480" customFormat="1" ht="15">
      <c r="A58" s="500" t="s">
        <v>484</v>
      </c>
      <c r="B58" s="502" t="s">
        <v>100</v>
      </c>
      <c r="C58" s="481"/>
      <c r="E58" s="526" t="s">
        <v>85</v>
      </c>
      <c r="F58" s="513" t="s">
        <v>698</v>
      </c>
      <c r="G58" s="513" t="s">
        <v>698</v>
      </c>
      <c r="H58" s="513">
        <v>4</v>
      </c>
      <c r="I58" s="658">
        <v>12.95</v>
      </c>
      <c r="J58" s="1073"/>
      <c r="K58" s="1073"/>
      <c r="L58" s="1074"/>
      <c r="M58" s="484"/>
    </row>
    <row r="59" spans="1:13" s="480" customFormat="1" ht="15">
      <c r="A59" s="500" t="s">
        <v>485</v>
      </c>
      <c r="B59" s="501" t="s">
        <v>103</v>
      </c>
      <c r="C59" s="481"/>
      <c r="E59" s="526" t="s">
        <v>132</v>
      </c>
      <c r="F59" s="513" t="s">
        <v>133</v>
      </c>
      <c r="G59" s="513" t="s">
        <v>133</v>
      </c>
      <c r="H59" s="513">
        <v>4</v>
      </c>
      <c r="I59" s="658">
        <v>11.24</v>
      </c>
      <c r="J59" s="1073"/>
      <c r="K59" s="1073"/>
      <c r="L59" s="1074"/>
      <c r="M59" s="484"/>
    </row>
    <row r="60" spans="1:13" s="480" customFormat="1" ht="15">
      <c r="A60" s="500" t="s">
        <v>486</v>
      </c>
      <c r="B60" s="501" t="s">
        <v>199</v>
      </c>
      <c r="C60" s="481"/>
      <c r="E60" s="526" t="s">
        <v>135</v>
      </c>
      <c r="F60" s="513" t="s">
        <v>124</v>
      </c>
      <c r="G60" s="513" t="s">
        <v>125</v>
      </c>
      <c r="H60" s="513">
        <v>4</v>
      </c>
      <c r="I60" s="574" t="s">
        <v>508</v>
      </c>
      <c r="J60" s="1073" t="s">
        <v>507</v>
      </c>
      <c r="K60" s="1073"/>
      <c r="L60" s="1074"/>
      <c r="M60" s="484"/>
    </row>
    <row r="61" spans="1:13" s="480" customFormat="1" ht="15">
      <c r="A61" s="500" t="s">
        <v>487</v>
      </c>
      <c r="B61" s="502" t="s">
        <v>111</v>
      </c>
      <c r="C61" s="487"/>
      <c r="E61" s="526" t="s">
        <v>127</v>
      </c>
      <c r="F61" s="513" t="s">
        <v>128</v>
      </c>
      <c r="G61" s="513" t="s">
        <v>128</v>
      </c>
      <c r="H61" s="513">
        <v>6</v>
      </c>
      <c r="I61" s="574" t="s">
        <v>508</v>
      </c>
      <c r="J61" s="1073" t="s">
        <v>507</v>
      </c>
      <c r="K61" s="1073"/>
      <c r="L61" s="1074"/>
      <c r="M61" s="484"/>
    </row>
    <row r="62" spans="1:13" s="487" customFormat="1" ht="15.75" thickBot="1">
      <c r="A62" s="504" t="s">
        <v>488</v>
      </c>
      <c r="B62" s="570" t="s">
        <v>113</v>
      </c>
      <c r="E62" s="526" t="s">
        <v>138</v>
      </c>
      <c r="F62" s="513" t="s">
        <v>125</v>
      </c>
      <c r="G62" s="513" t="s">
        <v>125</v>
      </c>
      <c r="H62" s="513">
        <v>4</v>
      </c>
      <c r="I62" s="658">
        <v>40</v>
      </c>
      <c r="J62" s="1034" t="s">
        <v>504</v>
      </c>
      <c r="K62" s="1106"/>
      <c r="L62" s="1035"/>
      <c r="M62" s="484"/>
    </row>
    <row r="63" spans="1:13" s="487" customFormat="1" ht="15.75" thickBot="1">
      <c r="A63" s="551"/>
      <c r="B63" s="611"/>
      <c r="C63" s="611"/>
      <c r="E63" s="526" t="s">
        <v>144</v>
      </c>
      <c r="F63" s="513" t="s">
        <v>125</v>
      </c>
      <c r="G63" s="513" t="s">
        <v>125</v>
      </c>
      <c r="H63" s="513">
        <v>4</v>
      </c>
      <c r="I63" s="658">
        <v>11</v>
      </c>
      <c r="J63" s="603" t="s">
        <v>505</v>
      </c>
      <c r="K63" s="616"/>
      <c r="L63" s="604"/>
      <c r="M63" s="484"/>
    </row>
    <row r="64" spans="1:13" s="487" customFormat="1" ht="15.75" thickBot="1">
      <c r="A64" s="1043" t="s">
        <v>500</v>
      </c>
      <c r="B64" s="1044"/>
      <c r="C64" s="1045"/>
      <c r="E64" s="526" t="s">
        <v>144</v>
      </c>
      <c r="F64" s="513" t="s">
        <v>125</v>
      </c>
      <c r="G64" s="513" t="s">
        <v>125</v>
      </c>
      <c r="H64" s="513">
        <v>4</v>
      </c>
      <c r="I64" s="658">
        <v>8</v>
      </c>
      <c r="J64" s="1073" t="s">
        <v>506</v>
      </c>
      <c r="K64" s="1073"/>
      <c r="L64" s="1074"/>
      <c r="M64" s="484"/>
    </row>
    <row r="65" spans="1:13" s="480" customFormat="1" ht="15.75" thickBot="1">
      <c r="A65" s="506" t="s">
        <v>117</v>
      </c>
      <c r="B65" s="1089" t="s">
        <v>103</v>
      </c>
      <c r="C65" s="1090"/>
      <c r="E65" s="594"/>
      <c r="F65" s="597"/>
      <c r="G65" s="597"/>
      <c r="H65" s="597"/>
      <c r="I65" s="597"/>
      <c r="J65" s="597"/>
      <c r="K65" s="594"/>
      <c r="L65" s="594"/>
      <c r="M65" s="594"/>
    </row>
    <row r="66" spans="1:12" s="480" customFormat="1" ht="15.75" thickBot="1">
      <c r="A66" s="500" t="s">
        <v>489</v>
      </c>
      <c r="B66" s="1087">
        <v>999</v>
      </c>
      <c r="C66" s="1088"/>
      <c r="E66" s="1031" t="s">
        <v>151</v>
      </c>
      <c r="F66" s="1033"/>
      <c r="G66" s="1032"/>
      <c r="H66" s="487"/>
      <c r="I66" s="487"/>
      <c r="K66" s="487"/>
      <c r="L66" s="487"/>
    </row>
    <row r="67" spans="1:12" s="480" customFormat="1" ht="15">
      <c r="A67" s="500" t="s">
        <v>490</v>
      </c>
      <c r="B67" s="1085">
        <v>1</v>
      </c>
      <c r="C67" s="1086"/>
      <c r="E67" s="506" t="s">
        <v>157</v>
      </c>
      <c r="F67" s="580">
        <v>0.036</v>
      </c>
      <c r="G67" s="581" t="s">
        <v>158</v>
      </c>
      <c r="H67" s="487"/>
      <c r="I67" s="487"/>
      <c r="K67" s="487"/>
      <c r="L67" s="487"/>
    </row>
    <row r="68" spans="1:12" s="480" customFormat="1" ht="15">
      <c r="A68" s="500" t="s">
        <v>131</v>
      </c>
      <c r="B68" s="1087" t="s">
        <v>97</v>
      </c>
      <c r="C68" s="1088"/>
      <c r="E68" s="500" t="s">
        <v>161</v>
      </c>
      <c r="F68" s="579">
        <v>0.095</v>
      </c>
      <c r="G68" s="582" t="s">
        <v>162</v>
      </c>
      <c r="H68" s="487"/>
      <c r="I68" s="487"/>
      <c r="K68" s="487"/>
      <c r="L68" s="487"/>
    </row>
    <row r="69" spans="1:12" s="480" customFormat="1" ht="15.75" thickBot="1">
      <c r="A69" s="500" t="s">
        <v>488</v>
      </c>
      <c r="B69" s="1087" t="s">
        <v>113</v>
      </c>
      <c r="C69" s="1088"/>
      <c r="E69" s="504" t="s">
        <v>3</v>
      </c>
      <c r="F69" s="583">
        <v>0.0752</v>
      </c>
      <c r="G69" s="584" t="s">
        <v>529</v>
      </c>
      <c r="H69" s="487"/>
      <c r="I69" s="487"/>
      <c r="K69" s="471"/>
      <c r="L69" s="487"/>
    </row>
    <row r="70" spans="1:13" s="480" customFormat="1" ht="15.75" thickBot="1">
      <c r="A70" s="500" t="s">
        <v>491</v>
      </c>
      <c r="B70" s="1083">
        <v>40</v>
      </c>
      <c r="C70" s="1084"/>
      <c r="E70" s="607"/>
      <c r="F70" s="607"/>
      <c r="G70" s="607"/>
      <c r="H70" s="607"/>
      <c r="I70" s="607"/>
      <c r="J70" s="607"/>
      <c r="K70" s="607"/>
      <c r="L70" s="594"/>
      <c r="M70" s="594"/>
    </row>
    <row r="71" spans="1:9" s="480" customFormat="1" ht="15.75" thickBot="1">
      <c r="A71" s="504" t="s">
        <v>492</v>
      </c>
      <c r="B71" s="1117">
        <v>1000</v>
      </c>
      <c r="C71" s="1082"/>
      <c r="E71" s="1031" t="s">
        <v>510</v>
      </c>
      <c r="F71" s="1033"/>
      <c r="G71" s="1033"/>
      <c r="H71" s="1033"/>
      <c r="I71" s="1032"/>
    </row>
    <row r="72" spans="1:9" s="487" customFormat="1" ht="15.75" thickBot="1">
      <c r="A72" s="612" t="s">
        <v>4</v>
      </c>
      <c r="B72" s="612"/>
      <c r="C72" s="612"/>
      <c r="E72" s="473" t="s">
        <v>511</v>
      </c>
      <c r="F72" s="1107" t="s">
        <v>456</v>
      </c>
      <c r="G72" s="1153"/>
      <c r="H72" s="1107" t="s">
        <v>498</v>
      </c>
      <c r="I72" s="1053"/>
    </row>
    <row r="73" spans="1:12" s="480" customFormat="1" ht="15.75" thickBot="1">
      <c r="A73" s="1043" t="s">
        <v>501</v>
      </c>
      <c r="B73" s="1044"/>
      <c r="C73" s="1045"/>
      <c r="E73" s="442" t="s">
        <v>140</v>
      </c>
      <c r="F73" s="1177" t="s">
        <v>141</v>
      </c>
      <c r="G73" s="1177"/>
      <c r="H73" s="656" t="s">
        <v>142</v>
      </c>
      <c r="I73" s="657"/>
      <c r="J73" s="1057"/>
      <c r="K73" s="1057"/>
      <c r="L73" s="483"/>
    </row>
    <row r="74" spans="1:12" s="480" customFormat="1" ht="15">
      <c r="A74" s="610" t="s">
        <v>475</v>
      </c>
      <c r="B74" s="1093" t="s">
        <v>233</v>
      </c>
      <c r="C74" s="1094"/>
      <c r="E74" s="444" t="s">
        <v>140</v>
      </c>
      <c r="F74" s="1176" t="s">
        <v>146</v>
      </c>
      <c r="G74" s="1176"/>
      <c r="H74" s="578" t="s">
        <v>147</v>
      </c>
      <c r="I74" s="446"/>
      <c r="J74" s="485"/>
      <c r="K74" s="485"/>
      <c r="L74" s="483"/>
    </row>
    <row r="75" spans="1:12" s="480" customFormat="1" ht="15">
      <c r="A75" s="445" t="s">
        <v>476</v>
      </c>
      <c r="B75" s="1091" t="s">
        <v>95</v>
      </c>
      <c r="C75" s="1092"/>
      <c r="E75" s="444" t="s">
        <v>140</v>
      </c>
      <c r="F75" s="1176" t="s">
        <v>149</v>
      </c>
      <c r="G75" s="1176"/>
      <c r="H75" s="578" t="s">
        <v>150</v>
      </c>
      <c r="I75" s="446"/>
      <c r="J75" s="485"/>
      <c r="K75" s="485"/>
      <c r="L75" s="483"/>
    </row>
    <row r="76" spans="1:12" s="480" customFormat="1" ht="15">
      <c r="A76" s="445" t="s">
        <v>477</v>
      </c>
      <c r="B76" s="1091">
        <v>0</v>
      </c>
      <c r="C76" s="1092"/>
      <c r="E76" s="444" t="s">
        <v>140</v>
      </c>
      <c r="F76" s="1176" t="s">
        <v>152</v>
      </c>
      <c r="G76" s="1176"/>
      <c r="H76" s="578" t="s">
        <v>153</v>
      </c>
      <c r="I76" s="446"/>
      <c r="J76" s="485"/>
      <c r="K76" s="485"/>
      <c r="L76" s="483"/>
    </row>
    <row r="77" spans="1:12" s="480" customFormat="1" ht="15">
      <c r="A77" s="445" t="s">
        <v>479</v>
      </c>
      <c r="B77" s="1087">
        <v>18</v>
      </c>
      <c r="C77" s="1088"/>
      <c r="E77" s="444" t="s">
        <v>140</v>
      </c>
      <c r="F77" s="1176" t="s">
        <v>155</v>
      </c>
      <c r="G77" s="1176"/>
      <c r="H77" s="578" t="s">
        <v>156</v>
      </c>
      <c r="I77" s="446"/>
      <c r="J77" s="485"/>
      <c r="K77" s="485"/>
      <c r="L77" s="483"/>
    </row>
    <row r="78" spans="1:12" s="480" customFormat="1" ht="15">
      <c r="A78" s="445" t="s">
        <v>478</v>
      </c>
      <c r="B78" s="1091">
        <v>12</v>
      </c>
      <c r="C78" s="1092"/>
      <c r="E78" s="444" t="s">
        <v>140</v>
      </c>
      <c r="F78" s="1178" t="s">
        <v>159</v>
      </c>
      <c r="G78" s="1178"/>
      <c r="H78" s="578" t="s">
        <v>160</v>
      </c>
      <c r="I78" s="446"/>
      <c r="J78" s="485"/>
      <c r="K78" s="485"/>
      <c r="L78" s="483"/>
    </row>
    <row r="79" spans="1:12" s="480" customFormat="1" ht="15.75" thickBot="1">
      <c r="A79" s="572" t="s">
        <v>480</v>
      </c>
      <c r="B79" s="1081" t="s">
        <v>109</v>
      </c>
      <c r="C79" s="1082"/>
      <c r="E79" s="444" t="s">
        <v>163</v>
      </c>
      <c r="F79" s="1176">
        <v>1.4</v>
      </c>
      <c r="G79" s="1176"/>
      <c r="H79" s="578" t="s">
        <v>512</v>
      </c>
      <c r="I79" s="446"/>
      <c r="J79" s="485"/>
      <c r="K79" s="485"/>
      <c r="L79" s="483"/>
    </row>
    <row r="80" spans="5:12" s="480" customFormat="1" ht="15">
      <c r="E80" s="500" t="s">
        <v>165</v>
      </c>
      <c r="F80" s="1176">
        <v>34.75</v>
      </c>
      <c r="G80" s="1176"/>
      <c r="H80" s="578" t="s">
        <v>513</v>
      </c>
      <c r="I80" s="446"/>
      <c r="J80" s="485"/>
      <c r="K80" s="485"/>
      <c r="L80" s="483"/>
    </row>
    <row r="81" spans="1:12" s="480" customFormat="1" ht="15">
      <c r="A81" s="487"/>
      <c r="B81" s="487"/>
      <c r="C81" s="487"/>
      <c r="E81" s="500" t="s">
        <v>169</v>
      </c>
      <c r="F81" s="1176">
        <v>11</v>
      </c>
      <c r="G81" s="1176"/>
      <c r="H81" s="646" t="s">
        <v>516</v>
      </c>
      <c r="I81" s="647"/>
      <c r="J81" s="485"/>
      <c r="K81" s="485"/>
      <c r="L81" s="483"/>
    </row>
    <row r="82" spans="1:12" s="480" customFormat="1" ht="15">
      <c r="A82" s="487"/>
      <c r="B82" s="488"/>
      <c r="C82" s="487"/>
      <c r="E82" s="444" t="s">
        <v>170</v>
      </c>
      <c r="F82" s="1176">
        <v>75</v>
      </c>
      <c r="G82" s="1176"/>
      <c r="H82" s="646" t="s">
        <v>514</v>
      </c>
      <c r="I82" s="647"/>
      <c r="L82" s="485"/>
    </row>
    <row r="83" spans="5:13" s="480" customFormat="1" ht="15">
      <c r="E83" s="590" t="s">
        <v>518</v>
      </c>
      <c r="F83" s="1176">
        <v>75</v>
      </c>
      <c r="G83" s="1176"/>
      <c r="H83" s="578"/>
      <c r="I83" s="446"/>
      <c r="L83" s="471"/>
      <c r="M83" s="487"/>
    </row>
    <row r="84" spans="5:12" s="480" customFormat="1" ht="14.25">
      <c r="E84" s="444" t="s">
        <v>173</v>
      </c>
      <c r="F84" s="1176">
        <v>35</v>
      </c>
      <c r="G84" s="1176"/>
      <c r="H84" s="646" t="s">
        <v>514</v>
      </c>
      <c r="I84" s="647"/>
      <c r="L84" s="487"/>
    </row>
    <row r="85" spans="5:12" s="480" customFormat="1" ht="14.25">
      <c r="E85" s="444" t="s">
        <v>167</v>
      </c>
      <c r="F85" s="1176">
        <v>10.41</v>
      </c>
      <c r="G85" s="1176"/>
      <c r="H85" s="644" t="s">
        <v>515</v>
      </c>
      <c r="I85" s="645"/>
      <c r="L85" s="487"/>
    </row>
    <row r="86" spans="5:12" s="480" customFormat="1" ht="15" thickBot="1">
      <c r="E86" s="449" t="s">
        <v>169</v>
      </c>
      <c r="F86" s="1173">
        <v>8</v>
      </c>
      <c r="G86" s="1173"/>
      <c r="H86" s="1174" t="s">
        <v>506</v>
      </c>
      <c r="I86" s="1175"/>
      <c r="L86" s="487"/>
    </row>
    <row r="87" s="480" customFormat="1" ht="14.25">
      <c r="L87" s="487"/>
    </row>
    <row r="88" s="480" customFormat="1" ht="14.25">
      <c r="L88" s="487"/>
    </row>
    <row r="89" spans="1:13" ht="14.25">
      <c r="A89" s="436"/>
      <c r="G89" s="480"/>
      <c r="H89" s="480"/>
      <c r="J89" s="480"/>
      <c r="K89" s="480"/>
      <c r="L89" s="480"/>
      <c r="M89" s="480"/>
    </row>
    <row r="90" spans="1:10" s="901" customFormat="1" ht="14.25">
      <c r="A90" s="436" t="s">
        <v>656</v>
      </c>
      <c r="B90" s="897"/>
      <c r="C90" s="491"/>
      <c r="D90" s="492"/>
      <c r="E90" s="897"/>
      <c r="F90" s="492"/>
      <c r="G90" s="436"/>
      <c r="H90" s="436"/>
      <c r="I90" s="436"/>
      <c r="J90" s="436"/>
    </row>
    <row r="91" spans="1:10" s="480" customFormat="1" ht="14.25">
      <c r="A91" s="436"/>
      <c r="B91" s="438"/>
      <c r="C91" s="491"/>
      <c r="D91" s="492"/>
      <c r="E91" s="438"/>
      <c r="F91" s="492"/>
      <c r="G91" s="436"/>
      <c r="H91" s="436"/>
      <c r="I91" s="436"/>
      <c r="J91" s="436"/>
    </row>
    <row r="92" spans="1:10" s="480" customFormat="1" ht="14.25">
      <c r="A92" s="436"/>
      <c r="B92" s="438"/>
      <c r="C92" s="491"/>
      <c r="D92" s="492"/>
      <c r="E92" s="438"/>
      <c r="F92" s="492"/>
      <c r="G92" s="436"/>
      <c r="H92" s="436"/>
      <c r="I92" s="436"/>
      <c r="J92" s="436"/>
    </row>
    <row r="93" spans="1:10" s="480" customFormat="1" ht="14.25">
      <c r="A93" s="436"/>
      <c r="B93" s="438"/>
      <c r="C93" s="491"/>
      <c r="D93" s="492"/>
      <c r="E93" s="438"/>
      <c r="F93" s="492"/>
      <c r="G93" s="436"/>
      <c r="H93" s="436"/>
      <c r="I93" s="436"/>
      <c r="J93" s="436"/>
    </row>
    <row r="95" ht="14.25">
      <c r="A95" s="438"/>
    </row>
    <row r="96" ht="14.25">
      <c r="A96" s="438"/>
    </row>
    <row r="97" ht="14.25">
      <c r="H97" s="487"/>
    </row>
    <row r="98" ht="14.25">
      <c r="A98" s="438"/>
    </row>
    <row r="99" ht="14.25">
      <c r="A99" s="438"/>
    </row>
    <row r="100" ht="14.25">
      <c r="A100" s="438"/>
    </row>
    <row r="101" ht="14.25">
      <c r="A101" s="438"/>
    </row>
    <row r="102" ht="14.25">
      <c r="A102" s="438"/>
    </row>
    <row r="103" ht="14.25">
      <c r="A103" s="438"/>
    </row>
    <row r="104" ht="14.25">
      <c r="A104" s="438"/>
    </row>
    <row r="105" ht="14.25">
      <c r="A105" s="438"/>
    </row>
    <row r="106" ht="14.25">
      <c r="A106" s="438"/>
    </row>
    <row r="107" ht="14.25">
      <c r="A107" s="438"/>
    </row>
    <row r="108" ht="14.25">
      <c r="A108" s="438"/>
    </row>
    <row r="109" spans="1:5" ht="14.25">
      <c r="A109" s="438"/>
      <c r="E109" s="490"/>
    </row>
  </sheetData>
  <sheetProtection/>
  <mergeCells count="58">
    <mergeCell ref="A1:M1"/>
    <mergeCell ref="A2:M2"/>
    <mergeCell ref="A3:M3"/>
    <mergeCell ref="A4:M4"/>
    <mergeCell ref="A5:M5"/>
    <mergeCell ref="A6:M6"/>
    <mergeCell ref="A7:K7"/>
    <mergeCell ref="A23:M23"/>
    <mergeCell ref="A38:H38"/>
    <mergeCell ref="F76:G76"/>
    <mergeCell ref="F77:G77"/>
    <mergeCell ref="F78:G78"/>
    <mergeCell ref="A45:C45"/>
    <mergeCell ref="E45:H45"/>
    <mergeCell ref="A53:M53"/>
    <mergeCell ref="A54:B54"/>
    <mergeCell ref="E54:L54"/>
    <mergeCell ref="J55:L55"/>
    <mergeCell ref="J56:L56"/>
    <mergeCell ref="J57:L57"/>
    <mergeCell ref="J58:L58"/>
    <mergeCell ref="J59:L59"/>
    <mergeCell ref="J60:L60"/>
    <mergeCell ref="J61:L61"/>
    <mergeCell ref="B68:C68"/>
    <mergeCell ref="B69:C69"/>
    <mergeCell ref="J62:L62"/>
    <mergeCell ref="A64:C64"/>
    <mergeCell ref="B65:C65"/>
    <mergeCell ref="J64:L64"/>
    <mergeCell ref="J73:K73"/>
    <mergeCell ref="B74:C74"/>
    <mergeCell ref="B75:C75"/>
    <mergeCell ref="B76:C76"/>
    <mergeCell ref="F73:G73"/>
    <mergeCell ref="F74:G74"/>
    <mergeCell ref="F75:G75"/>
    <mergeCell ref="A73:C73"/>
    <mergeCell ref="F84:G84"/>
    <mergeCell ref="E66:G66"/>
    <mergeCell ref="F85:G85"/>
    <mergeCell ref="B77:C77"/>
    <mergeCell ref="B78:C78"/>
    <mergeCell ref="B79:C79"/>
    <mergeCell ref="B70:C70"/>
    <mergeCell ref="B71:C71"/>
    <mergeCell ref="B66:C66"/>
    <mergeCell ref="B67:C67"/>
    <mergeCell ref="F86:G86"/>
    <mergeCell ref="F72:G72"/>
    <mergeCell ref="H86:I86"/>
    <mergeCell ref="E71:I71"/>
    <mergeCell ref="H72:I72"/>
    <mergeCell ref="F79:G79"/>
    <mergeCell ref="F80:G80"/>
    <mergeCell ref="F81:G81"/>
    <mergeCell ref="F82:G82"/>
    <mergeCell ref="F83:G83"/>
  </mergeCells>
  <printOptions horizontalCentered="1"/>
  <pageMargins left="0.25" right="0.25" top="0.5" bottom="0.5" header="0.25" footer="0.25"/>
  <pageSetup fitToHeight="0" fitToWidth="0" horizontalDpi="600" verticalDpi="600" orientation="portrait" scale="53" r:id="rId3"/>
  <headerFooter alignWithMargins="0">
    <oddFooter>&amp;R&amp;F
&amp;D  &amp;T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A1:O8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7109375" style="134" bestFit="1" customWidth="1"/>
    <col min="2" max="2" width="9.7109375" style="135" customWidth="1"/>
    <col min="3" max="3" width="8.00390625" style="135" customWidth="1"/>
    <col min="4" max="4" width="7.8515625" style="135" customWidth="1"/>
    <col min="5" max="5" width="8.7109375" style="135" customWidth="1"/>
    <col min="6" max="6" width="8.421875" style="135" customWidth="1"/>
    <col min="7" max="7" width="7.7109375" style="135" customWidth="1"/>
    <col min="8" max="8" width="8.140625" style="135" customWidth="1"/>
    <col min="9" max="9" width="7.57421875" style="135" customWidth="1"/>
    <col min="10" max="10" width="8.57421875" style="135" customWidth="1"/>
    <col min="11" max="11" width="7.7109375" style="135" customWidth="1"/>
    <col min="12" max="12" width="8.57421875" style="135" customWidth="1"/>
    <col min="13" max="13" width="7.7109375" style="135" customWidth="1"/>
    <col min="14" max="16384" width="9.140625" style="135" customWidth="1"/>
  </cols>
  <sheetData>
    <row r="1" spans="1:13" ht="12.75">
      <c r="A1" s="134" t="s">
        <v>28</v>
      </c>
      <c r="D1" s="135" t="s">
        <v>32</v>
      </c>
      <c r="M1" s="136" t="s">
        <v>409</v>
      </c>
    </row>
    <row r="2" spans="1:15" ht="12.75">
      <c r="A2" s="134" t="s">
        <v>402</v>
      </c>
      <c r="D2" s="135" t="s">
        <v>403</v>
      </c>
      <c r="O2" s="135" t="s">
        <v>435</v>
      </c>
    </row>
    <row r="3" spans="1:14" s="202" customFormat="1" ht="16.5" thickBot="1">
      <c r="A3" s="197" t="s">
        <v>4</v>
      </c>
      <c r="B3" s="198"/>
      <c r="C3" s="199"/>
      <c r="D3" s="200" t="s">
        <v>228</v>
      </c>
      <c r="E3" s="199"/>
      <c r="F3" s="199"/>
      <c r="G3" s="199"/>
      <c r="H3" s="201" t="s">
        <v>405</v>
      </c>
      <c r="I3" s="201"/>
      <c r="J3" s="201"/>
      <c r="K3" s="199"/>
      <c r="L3" s="199"/>
      <c r="M3" s="199"/>
      <c r="N3" s="199"/>
    </row>
    <row r="4" ht="12.75">
      <c r="A4" s="130" t="s">
        <v>36</v>
      </c>
    </row>
    <row r="5" spans="1:11" s="139" customFormat="1" ht="12.75">
      <c r="A5" s="134" t="s">
        <v>37</v>
      </c>
      <c r="B5" s="139" t="s">
        <v>38</v>
      </c>
      <c r="C5" s="139" t="s">
        <v>39</v>
      </c>
      <c r="D5" s="139" t="s">
        <v>40</v>
      </c>
      <c r="E5" s="139" t="s">
        <v>41</v>
      </c>
      <c r="F5" s="139" t="s">
        <v>42</v>
      </c>
      <c r="G5" s="139" t="s">
        <v>43</v>
      </c>
      <c r="H5" s="139" t="s">
        <v>44</v>
      </c>
      <c r="I5" s="139" t="s">
        <v>45</v>
      </c>
      <c r="J5" s="139" t="s">
        <v>46</v>
      </c>
      <c r="K5" s="139" t="s">
        <v>47</v>
      </c>
    </row>
    <row r="6" ht="12.75">
      <c r="A6" s="130" t="s">
        <v>48</v>
      </c>
    </row>
    <row r="7" spans="1:11" ht="12.75">
      <c r="A7" s="140" t="s">
        <v>49</v>
      </c>
      <c r="B7" s="141">
        <v>0.62</v>
      </c>
      <c r="C7" s="159">
        <v>1.87</v>
      </c>
      <c r="D7" s="159">
        <v>1.87</v>
      </c>
      <c r="E7" s="159">
        <v>7</v>
      </c>
      <c r="F7" s="159">
        <v>8.5</v>
      </c>
      <c r="G7" s="159">
        <v>9.5</v>
      </c>
      <c r="H7" s="159">
        <v>12</v>
      </c>
      <c r="I7" s="159">
        <v>13.75</v>
      </c>
      <c r="J7" s="159">
        <v>20</v>
      </c>
      <c r="K7" s="159">
        <v>23.5</v>
      </c>
    </row>
    <row r="8" spans="1:11" ht="12.75">
      <c r="A8" s="140" t="s">
        <v>50</v>
      </c>
      <c r="B8" s="159">
        <v>8.28</v>
      </c>
      <c r="C8" s="159">
        <v>9.35</v>
      </c>
      <c r="D8" s="159">
        <v>11.44</v>
      </c>
      <c r="E8" s="159">
        <v>16.36</v>
      </c>
      <c r="F8" s="159">
        <v>24.12</v>
      </c>
      <c r="G8" s="159">
        <v>30.77</v>
      </c>
      <c r="H8" s="159">
        <v>44.59</v>
      </c>
      <c r="I8" s="159">
        <v>57.45</v>
      </c>
      <c r="J8" s="159">
        <v>81.37</v>
      </c>
      <c r="K8" s="159">
        <v>107.4</v>
      </c>
    </row>
    <row r="9" spans="2:11" ht="8.25" customHeight="1">
      <c r="B9" s="203"/>
      <c r="C9" s="203"/>
      <c r="D9" s="203"/>
      <c r="E9" s="203"/>
      <c r="F9" s="203"/>
      <c r="G9" s="203"/>
      <c r="H9" s="203"/>
      <c r="I9" s="203"/>
      <c r="J9" s="203"/>
      <c r="K9" s="203"/>
    </row>
    <row r="10" spans="1:11" ht="12.75">
      <c r="A10" s="140" t="s">
        <v>51</v>
      </c>
      <c r="B10" s="159">
        <v>8.28</v>
      </c>
      <c r="C10" s="159">
        <v>9.35</v>
      </c>
      <c r="D10" s="159">
        <v>11.44</v>
      </c>
      <c r="E10" s="159">
        <v>16.36</v>
      </c>
      <c r="F10" s="159">
        <v>24.12</v>
      </c>
      <c r="G10" s="159">
        <v>30.77</v>
      </c>
      <c r="H10" s="159">
        <v>44.59</v>
      </c>
      <c r="I10" s="159">
        <v>57.45</v>
      </c>
      <c r="J10" s="159">
        <v>81.37</v>
      </c>
      <c r="K10" s="159">
        <v>107.4</v>
      </c>
    </row>
    <row r="11" spans="1:11" ht="12.75">
      <c r="A11" s="140" t="s">
        <v>52</v>
      </c>
      <c r="B11" s="158">
        <v>3.29</v>
      </c>
      <c r="C11" s="158">
        <v>5.32</v>
      </c>
      <c r="D11" s="158">
        <v>7.98</v>
      </c>
      <c r="E11" s="158">
        <v>15.01</v>
      </c>
      <c r="F11" s="158">
        <v>21.53</v>
      </c>
      <c r="G11" s="158">
        <v>27.66</v>
      </c>
      <c r="H11" s="158">
        <v>41.57</v>
      </c>
      <c r="I11" s="158">
        <v>54.59</v>
      </c>
      <c r="J11" s="158">
        <v>86.74</v>
      </c>
      <c r="K11" s="158">
        <v>114.54</v>
      </c>
    </row>
    <row r="12" spans="1:11" ht="12.75">
      <c r="A12" s="140" t="s">
        <v>53</v>
      </c>
      <c r="B12" s="159">
        <f aca="true" t="shared" si="0" ref="B12:K12">B13/2</f>
        <v>7.127785</v>
      </c>
      <c r="C12" s="159">
        <f t="shared" si="0"/>
        <v>11.525780000000001</v>
      </c>
      <c r="D12" s="159">
        <f t="shared" si="0"/>
        <v>17.288670000000003</v>
      </c>
      <c r="E12" s="159">
        <f t="shared" si="0"/>
        <v>32.519165</v>
      </c>
      <c r="F12" s="159">
        <f t="shared" si="0"/>
        <v>46.64474500000001</v>
      </c>
      <c r="G12" s="159">
        <f t="shared" si="0"/>
        <v>59.92539</v>
      </c>
      <c r="H12" s="159">
        <f t="shared" si="0"/>
        <v>90.06140500000001</v>
      </c>
      <c r="I12" s="159">
        <f t="shared" si="0"/>
        <v>118.26923500000001</v>
      </c>
      <c r="J12" s="159">
        <f t="shared" si="0"/>
        <v>187.92221</v>
      </c>
      <c r="K12" s="159">
        <f t="shared" si="0"/>
        <v>248.15091</v>
      </c>
    </row>
    <row r="13" spans="1:11" ht="12.75">
      <c r="A13" s="140" t="s">
        <v>54</v>
      </c>
      <c r="B13" s="159">
        <f aca="true" t="shared" si="1" ref="B13:K13">B11*4.333</f>
        <v>14.25557</v>
      </c>
      <c r="C13" s="159">
        <f t="shared" si="1"/>
        <v>23.051560000000002</v>
      </c>
      <c r="D13" s="159">
        <f t="shared" si="1"/>
        <v>34.57734000000001</v>
      </c>
      <c r="E13" s="159">
        <f t="shared" si="1"/>
        <v>65.03833</v>
      </c>
      <c r="F13" s="159">
        <f t="shared" si="1"/>
        <v>93.28949000000001</v>
      </c>
      <c r="G13" s="159">
        <f t="shared" si="1"/>
        <v>119.85078</v>
      </c>
      <c r="H13" s="159">
        <f t="shared" si="1"/>
        <v>180.12281000000002</v>
      </c>
      <c r="I13" s="159">
        <f t="shared" si="1"/>
        <v>236.53847000000002</v>
      </c>
      <c r="J13" s="159">
        <f t="shared" si="1"/>
        <v>375.84442</v>
      </c>
      <c r="K13" s="159">
        <f t="shared" si="1"/>
        <v>496.30182</v>
      </c>
    </row>
    <row r="14" spans="1:11" ht="12.75">
      <c r="A14" s="140" t="s">
        <v>55</v>
      </c>
      <c r="B14" s="159">
        <f aca="true" t="shared" si="2" ref="B14:K14">B13*2</f>
        <v>28.51114</v>
      </c>
      <c r="C14" s="159">
        <f t="shared" si="2"/>
        <v>46.103120000000004</v>
      </c>
      <c r="D14" s="159">
        <f t="shared" si="2"/>
        <v>69.15468000000001</v>
      </c>
      <c r="E14" s="159">
        <f t="shared" si="2"/>
        <v>130.07666</v>
      </c>
      <c r="F14" s="159">
        <f t="shared" si="2"/>
        <v>186.57898000000003</v>
      </c>
      <c r="G14" s="159">
        <f t="shared" si="2"/>
        <v>239.70156</v>
      </c>
      <c r="H14" s="159">
        <f t="shared" si="2"/>
        <v>360.24562000000003</v>
      </c>
      <c r="I14" s="159">
        <f t="shared" si="2"/>
        <v>473.07694000000004</v>
      </c>
      <c r="J14" s="159">
        <f t="shared" si="2"/>
        <v>751.68884</v>
      </c>
      <c r="K14" s="159">
        <f t="shared" si="2"/>
        <v>992.60364</v>
      </c>
    </row>
    <row r="15" spans="1:11" ht="12.75">
      <c r="A15" s="140" t="s">
        <v>56</v>
      </c>
      <c r="B15" s="159">
        <f aca="true" t="shared" si="3" ref="B15:K15">B13*3</f>
        <v>42.76671</v>
      </c>
      <c r="C15" s="159">
        <f t="shared" si="3"/>
        <v>69.15468000000001</v>
      </c>
      <c r="D15" s="159">
        <f t="shared" si="3"/>
        <v>103.73202000000002</v>
      </c>
      <c r="E15" s="159">
        <f t="shared" si="3"/>
        <v>195.11499</v>
      </c>
      <c r="F15" s="159">
        <f t="shared" si="3"/>
        <v>279.86847000000006</v>
      </c>
      <c r="G15" s="159">
        <f t="shared" si="3"/>
        <v>359.55234</v>
      </c>
      <c r="H15" s="159">
        <f t="shared" si="3"/>
        <v>540.36843</v>
      </c>
      <c r="I15" s="159">
        <f t="shared" si="3"/>
        <v>709.6154100000001</v>
      </c>
      <c r="J15" s="159">
        <f t="shared" si="3"/>
        <v>1127.5332600000002</v>
      </c>
      <c r="K15" s="159">
        <f t="shared" si="3"/>
        <v>1488.90546</v>
      </c>
    </row>
    <row r="16" spans="1:11" ht="12.75">
      <c r="A16" s="140" t="s">
        <v>57</v>
      </c>
      <c r="B16" s="159">
        <f aca="true" t="shared" si="4" ref="B16:K16">B13*4</f>
        <v>57.02228</v>
      </c>
      <c r="C16" s="159">
        <f t="shared" si="4"/>
        <v>92.20624000000001</v>
      </c>
      <c r="D16" s="159">
        <f t="shared" si="4"/>
        <v>138.30936000000003</v>
      </c>
      <c r="E16" s="159">
        <f t="shared" si="4"/>
        <v>260.15332</v>
      </c>
      <c r="F16" s="159">
        <f t="shared" si="4"/>
        <v>373.15796000000006</v>
      </c>
      <c r="G16" s="159">
        <f t="shared" si="4"/>
        <v>479.40312</v>
      </c>
      <c r="H16" s="159">
        <f t="shared" si="4"/>
        <v>720.4912400000001</v>
      </c>
      <c r="I16" s="159">
        <f t="shared" si="4"/>
        <v>946.1538800000001</v>
      </c>
      <c r="J16" s="159">
        <f t="shared" si="4"/>
        <v>1503.37768</v>
      </c>
      <c r="K16" s="159">
        <f t="shared" si="4"/>
        <v>1985.20728</v>
      </c>
    </row>
    <row r="17" spans="1:11" ht="12.75">
      <c r="A17" s="140" t="s">
        <v>58</v>
      </c>
      <c r="B17" s="159">
        <f aca="true" t="shared" si="5" ref="B17:K17">B13*5</f>
        <v>71.27785</v>
      </c>
      <c r="C17" s="159">
        <f t="shared" si="5"/>
        <v>115.2578</v>
      </c>
      <c r="D17" s="159">
        <f t="shared" si="5"/>
        <v>172.88670000000002</v>
      </c>
      <c r="E17" s="159">
        <f t="shared" si="5"/>
        <v>325.19165</v>
      </c>
      <c r="F17" s="159">
        <f t="shared" si="5"/>
        <v>466.44745000000006</v>
      </c>
      <c r="G17" s="159">
        <f t="shared" si="5"/>
        <v>599.2539</v>
      </c>
      <c r="H17" s="159">
        <f t="shared" si="5"/>
        <v>900.6140500000001</v>
      </c>
      <c r="I17" s="159">
        <f t="shared" si="5"/>
        <v>1182.69235</v>
      </c>
      <c r="J17" s="159">
        <f t="shared" si="5"/>
        <v>1879.2221</v>
      </c>
      <c r="K17" s="159">
        <f t="shared" si="5"/>
        <v>2481.5091</v>
      </c>
    </row>
    <row r="18" spans="1:11" ht="12.75">
      <c r="A18" s="140" t="s">
        <v>59</v>
      </c>
      <c r="B18" s="159">
        <f aca="true" t="shared" si="6" ref="B18:K18">B13*6</f>
        <v>85.53342</v>
      </c>
      <c r="C18" s="159">
        <f t="shared" si="6"/>
        <v>138.30936000000003</v>
      </c>
      <c r="D18" s="159">
        <f t="shared" si="6"/>
        <v>207.46404000000004</v>
      </c>
      <c r="E18" s="159">
        <f t="shared" si="6"/>
        <v>390.22998</v>
      </c>
      <c r="F18" s="159">
        <f t="shared" si="6"/>
        <v>559.7369400000001</v>
      </c>
      <c r="G18" s="159">
        <f t="shared" si="6"/>
        <v>719.10468</v>
      </c>
      <c r="H18" s="159">
        <f t="shared" si="6"/>
        <v>1080.73686</v>
      </c>
      <c r="I18" s="159">
        <f t="shared" si="6"/>
        <v>1419.2308200000002</v>
      </c>
      <c r="J18" s="159">
        <f t="shared" si="6"/>
        <v>2255.0665200000003</v>
      </c>
      <c r="K18" s="159">
        <f t="shared" si="6"/>
        <v>2977.81092</v>
      </c>
    </row>
    <row r="19" spans="5:11" ht="7.5" customHeight="1">
      <c r="E19" s="146"/>
      <c r="F19" s="146"/>
      <c r="G19" s="146"/>
      <c r="H19" s="146"/>
      <c r="I19" s="146"/>
      <c r="J19" s="146"/>
      <c r="K19" s="146"/>
    </row>
    <row r="20" spans="2:11" ht="12.75">
      <c r="B20" s="148"/>
      <c r="C20" s="148"/>
      <c r="D20" s="148"/>
      <c r="E20" s="148"/>
      <c r="F20" s="148"/>
      <c r="G20" s="148"/>
      <c r="H20" s="148"/>
      <c r="I20" s="148"/>
      <c r="J20" s="148"/>
      <c r="K20" s="148"/>
    </row>
    <row r="21" spans="1:13" s="139" customFormat="1" ht="12.75">
      <c r="A21" s="134" t="s">
        <v>37</v>
      </c>
      <c r="B21" s="149" t="s">
        <v>41</v>
      </c>
      <c r="C21" s="149" t="s">
        <v>43</v>
      </c>
      <c r="D21" s="149" t="s">
        <v>44</v>
      </c>
      <c r="E21" s="149" t="s">
        <v>45</v>
      </c>
      <c r="F21" s="149" t="s">
        <v>62</v>
      </c>
      <c r="G21" s="150" t="s">
        <v>63</v>
      </c>
      <c r="H21" s="150" t="s">
        <v>41</v>
      </c>
      <c r="I21" s="149" t="s">
        <v>43</v>
      </c>
      <c r="J21" s="149" t="s">
        <v>44</v>
      </c>
      <c r="K21" s="149" t="s">
        <v>45</v>
      </c>
      <c r="L21" s="149" t="s">
        <v>62</v>
      </c>
      <c r="M21" s="149" t="s">
        <v>63</v>
      </c>
    </row>
    <row r="22" spans="1:13" ht="12.75">
      <c r="A22" s="130" t="s">
        <v>64</v>
      </c>
      <c r="B22" s="180" t="s">
        <v>218</v>
      </c>
      <c r="C22" s="180" t="s">
        <v>218</v>
      </c>
      <c r="D22" s="180" t="s">
        <v>218</v>
      </c>
      <c r="E22" s="180" t="s">
        <v>218</v>
      </c>
      <c r="F22" s="180" t="s">
        <v>218</v>
      </c>
      <c r="G22" s="180" t="s">
        <v>218</v>
      </c>
      <c r="H22" s="204" t="s">
        <v>219</v>
      </c>
      <c r="I22" s="205" t="s">
        <v>219</v>
      </c>
      <c r="J22" s="205" t="s">
        <v>219</v>
      </c>
      <c r="K22" s="205" t="s">
        <v>219</v>
      </c>
      <c r="L22" s="205" t="s">
        <v>219</v>
      </c>
      <c r="M22" s="205" t="s">
        <v>219</v>
      </c>
    </row>
    <row r="23" spans="1:13" ht="12.75">
      <c r="A23" s="140" t="s">
        <v>50</v>
      </c>
      <c r="B23" s="159">
        <v>111.51</v>
      </c>
      <c r="C23" s="159">
        <v>136.03</v>
      </c>
      <c r="D23" s="159">
        <v>164.58</v>
      </c>
      <c r="E23" s="159">
        <v>190.85</v>
      </c>
      <c r="F23" s="159">
        <v>217.66</v>
      </c>
      <c r="G23" s="159">
        <v>278.1</v>
      </c>
      <c r="H23" s="206">
        <v>122.23</v>
      </c>
      <c r="I23" s="159">
        <v>160.83</v>
      </c>
      <c r="J23" s="159">
        <v>198.89</v>
      </c>
      <c r="K23" s="159">
        <v>236.96</v>
      </c>
      <c r="L23" s="159">
        <v>275.02</v>
      </c>
      <c r="M23" s="159">
        <v>313.08</v>
      </c>
    </row>
    <row r="24" spans="2:13" ht="9" customHeight="1">
      <c r="B24" s="203"/>
      <c r="C24" s="203"/>
      <c r="D24" s="203"/>
      <c r="E24" s="203"/>
      <c r="F24" s="203"/>
      <c r="G24" s="207"/>
      <c r="H24" s="203"/>
      <c r="I24" s="203"/>
      <c r="J24" s="203"/>
      <c r="K24" s="203"/>
      <c r="L24" s="203"/>
      <c r="M24" s="203"/>
    </row>
    <row r="25" spans="1:13" ht="12.75">
      <c r="A25" s="140" t="s">
        <v>51</v>
      </c>
      <c r="B25" s="159">
        <v>111.51</v>
      </c>
      <c r="C25" s="159">
        <v>136.03</v>
      </c>
      <c r="D25" s="159">
        <v>164.58</v>
      </c>
      <c r="E25" s="159">
        <v>190.85</v>
      </c>
      <c r="F25" s="159">
        <v>217.66</v>
      </c>
      <c r="G25" s="159">
        <v>278.1</v>
      </c>
      <c r="H25" s="206">
        <v>122.23</v>
      </c>
      <c r="I25" s="159">
        <v>160.83</v>
      </c>
      <c r="J25" s="159">
        <v>198.89</v>
      </c>
      <c r="K25" s="159">
        <v>236.96</v>
      </c>
      <c r="L25" s="159">
        <v>275.02</v>
      </c>
      <c r="M25" s="159">
        <v>313.08</v>
      </c>
    </row>
    <row r="26" spans="1:13" ht="12.75">
      <c r="A26" s="140" t="s">
        <v>53</v>
      </c>
      <c r="B26" s="159">
        <f aca="true" t="shared" si="7" ref="B26:M26">B27/2</f>
        <v>241.585</v>
      </c>
      <c r="C26" s="159">
        <f t="shared" si="7"/>
        <v>294.71</v>
      </c>
      <c r="D26" s="159">
        <f t="shared" si="7"/>
        <v>356.565</v>
      </c>
      <c r="E26" s="159">
        <f t="shared" si="7"/>
        <v>413.475</v>
      </c>
      <c r="F26" s="159">
        <f t="shared" si="7"/>
        <v>471.56</v>
      </c>
      <c r="G26" s="159">
        <f t="shared" si="7"/>
        <v>602.505</v>
      </c>
      <c r="H26" s="206">
        <f t="shared" si="7"/>
        <v>264.81</v>
      </c>
      <c r="I26" s="159">
        <f t="shared" si="7"/>
        <v>348.44</v>
      </c>
      <c r="J26" s="159">
        <f t="shared" si="7"/>
        <v>430.895</v>
      </c>
      <c r="K26" s="159">
        <f t="shared" si="7"/>
        <v>513.375</v>
      </c>
      <c r="L26" s="159">
        <f t="shared" si="7"/>
        <v>595.83</v>
      </c>
      <c r="M26" s="159">
        <f t="shared" si="7"/>
        <v>678.29</v>
      </c>
    </row>
    <row r="27" spans="1:13" ht="12.75">
      <c r="A27" s="140" t="s">
        <v>54</v>
      </c>
      <c r="B27" s="159">
        <v>483.17</v>
      </c>
      <c r="C27" s="159">
        <v>589.42</v>
      </c>
      <c r="D27" s="159">
        <v>713.13</v>
      </c>
      <c r="E27" s="159">
        <v>826.95</v>
      </c>
      <c r="F27" s="159">
        <v>943.12</v>
      </c>
      <c r="G27" s="159">
        <v>1205.01</v>
      </c>
      <c r="H27" s="206">
        <v>529.62</v>
      </c>
      <c r="I27" s="159">
        <v>696.88</v>
      </c>
      <c r="J27" s="159">
        <v>861.79</v>
      </c>
      <c r="K27" s="159">
        <v>1026.75</v>
      </c>
      <c r="L27" s="159">
        <v>1191.66</v>
      </c>
      <c r="M27" s="159">
        <v>1356.58</v>
      </c>
    </row>
    <row r="28" spans="1:13" ht="12.75">
      <c r="A28" s="140" t="s">
        <v>55</v>
      </c>
      <c r="B28" s="159">
        <f aca="true" t="shared" si="8" ref="B28:M28">B27*2</f>
        <v>966.34</v>
      </c>
      <c r="C28" s="159">
        <f t="shared" si="8"/>
        <v>1178.84</v>
      </c>
      <c r="D28" s="159">
        <f t="shared" si="8"/>
        <v>1426.26</v>
      </c>
      <c r="E28" s="159">
        <f t="shared" si="8"/>
        <v>1653.9</v>
      </c>
      <c r="F28" s="159">
        <f t="shared" si="8"/>
        <v>1886.24</v>
      </c>
      <c r="G28" s="159">
        <f t="shared" si="8"/>
        <v>2410.02</v>
      </c>
      <c r="H28" s="206">
        <f t="shared" si="8"/>
        <v>1059.24</v>
      </c>
      <c r="I28" s="159">
        <f t="shared" si="8"/>
        <v>1393.76</v>
      </c>
      <c r="J28" s="159">
        <f t="shared" si="8"/>
        <v>1723.58</v>
      </c>
      <c r="K28" s="159">
        <f t="shared" si="8"/>
        <v>2053.5</v>
      </c>
      <c r="L28" s="159">
        <f t="shared" si="8"/>
        <v>2383.32</v>
      </c>
      <c r="M28" s="159">
        <f t="shared" si="8"/>
        <v>2713.16</v>
      </c>
    </row>
    <row r="29" spans="1:13" ht="12.75">
      <c r="A29" s="140" t="s">
        <v>56</v>
      </c>
      <c r="B29" s="159">
        <f aca="true" t="shared" si="9" ref="B29:M29">B27*3</f>
        <v>1449.51</v>
      </c>
      <c r="C29" s="159">
        <f t="shared" si="9"/>
        <v>1768.2599999999998</v>
      </c>
      <c r="D29" s="159">
        <f t="shared" si="9"/>
        <v>2139.39</v>
      </c>
      <c r="E29" s="159">
        <f t="shared" si="9"/>
        <v>2480.8500000000004</v>
      </c>
      <c r="F29" s="159">
        <f t="shared" si="9"/>
        <v>2829.36</v>
      </c>
      <c r="G29" s="159">
        <f t="shared" si="9"/>
        <v>3615.0299999999997</v>
      </c>
      <c r="H29" s="206">
        <f t="shared" si="9"/>
        <v>1588.8600000000001</v>
      </c>
      <c r="I29" s="159">
        <f t="shared" si="9"/>
        <v>2090.64</v>
      </c>
      <c r="J29" s="159">
        <f t="shared" si="9"/>
        <v>2585.37</v>
      </c>
      <c r="K29" s="159">
        <f t="shared" si="9"/>
        <v>3080.25</v>
      </c>
      <c r="L29" s="159">
        <f t="shared" si="9"/>
        <v>3574.9800000000005</v>
      </c>
      <c r="M29" s="159">
        <f t="shared" si="9"/>
        <v>4069.74</v>
      </c>
    </row>
    <row r="30" spans="1:13" ht="12.75">
      <c r="A30" s="140" t="s">
        <v>57</v>
      </c>
      <c r="B30" s="159">
        <f aca="true" t="shared" si="10" ref="B30:M30">B27*4</f>
        <v>1932.68</v>
      </c>
      <c r="C30" s="159">
        <f t="shared" si="10"/>
        <v>2357.68</v>
      </c>
      <c r="D30" s="159">
        <f t="shared" si="10"/>
        <v>2852.52</v>
      </c>
      <c r="E30" s="159">
        <f t="shared" si="10"/>
        <v>3307.8</v>
      </c>
      <c r="F30" s="159">
        <f t="shared" si="10"/>
        <v>3772.48</v>
      </c>
      <c r="G30" s="159">
        <f t="shared" si="10"/>
        <v>4820.04</v>
      </c>
      <c r="H30" s="206">
        <f t="shared" si="10"/>
        <v>2118.48</v>
      </c>
      <c r="I30" s="159">
        <f t="shared" si="10"/>
        <v>2787.52</v>
      </c>
      <c r="J30" s="159">
        <f t="shared" si="10"/>
        <v>3447.16</v>
      </c>
      <c r="K30" s="159">
        <f t="shared" si="10"/>
        <v>4107</v>
      </c>
      <c r="L30" s="159">
        <f t="shared" si="10"/>
        <v>4766.64</v>
      </c>
      <c r="M30" s="159">
        <f t="shared" si="10"/>
        <v>5426.32</v>
      </c>
    </row>
    <row r="31" spans="1:13" ht="12.75">
      <c r="A31" s="140" t="s">
        <v>58</v>
      </c>
      <c r="B31" s="159">
        <f aca="true" t="shared" si="11" ref="B31:M31">B27*5</f>
        <v>2415.85</v>
      </c>
      <c r="C31" s="159">
        <f t="shared" si="11"/>
        <v>2947.1</v>
      </c>
      <c r="D31" s="159">
        <f t="shared" si="11"/>
        <v>3565.65</v>
      </c>
      <c r="E31" s="159">
        <f t="shared" si="11"/>
        <v>4134.75</v>
      </c>
      <c r="F31" s="159">
        <f t="shared" si="11"/>
        <v>4715.6</v>
      </c>
      <c r="G31" s="159">
        <f t="shared" si="11"/>
        <v>6025.05</v>
      </c>
      <c r="H31" s="206">
        <f t="shared" si="11"/>
        <v>2648.1</v>
      </c>
      <c r="I31" s="159">
        <f t="shared" si="11"/>
        <v>3484.4</v>
      </c>
      <c r="J31" s="159">
        <f t="shared" si="11"/>
        <v>4308.95</v>
      </c>
      <c r="K31" s="159">
        <f t="shared" si="11"/>
        <v>5133.75</v>
      </c>
      <c r="L31" s="159">
        <f t="shared" si="11"/>
        <v>5958.3</v>
      </c>
      <c r="M31" s="159">
        <f t="shared" si="11"/>
        <v>6782.9</v>
      </c>
    </row>
    <row r="32" spans="1:13" ht="12.75">
      <c r="A32" s="140" t="s">
        <v>59</v>
      </c>
      <c r="B32" s="159">
        <f aca="true" t="shared" si="12" ref="B32:M32">B27*6</f>
        <v>2899.02</v>
      </c>
      <c r="C32" s="159">
        <f t="shared" si="12"/>
        <v>3536.5199999999995</v>
      </c>
      <c r="D32" s="159">
        <f t="shared" si="12"/>
        <v>4278.78</v>
      </c>
      <c r="E32" s="159">
        <f t="shared" si="12"/>
        <v>4961.700000000001</v>
      </c>
      <c r="F32" s="159">
        <f t="shared" si="12"/>
        <v>5658.72</v>
      </c>
      <c r="G32" s="159">
        <f t="shared" si="12"/>
        <v>7230.0599999999995</v>
      </c>
      <c r="H32" s="206">
        <f t="shared" si="12"/>
        <v>3177.7200000000003</v>
      </c>
      <c r="I32" s="159">
        <f t="shared" si="12"/>
        <v>4181.28</v>
      </c>
      <c r="J32" s="159">
        <f t="shared" si="12"/>
        <v>5170.74</v>
      </c>
      <c r="K32" s="159">
        <f t="shared" si="12"/>
        <v>6160.5</v>
      </c>
      <c r="L32" s="159">
        <f t="shared" si="12"/>
        <v>7149.960000000001</v>
      </c>
      <c r="M32" s="159">
        <f t="shared" si="12"/>
        <v>8139.48</v>
      </c>
    </row>
    <row r="33" spans="5:7" ht="11.25" customHeight="1">
      <c r="E33" s="148"/>
      <c r="F33" s="148"/>
      <c r="G33" s="148"/>
    </row>
    <row r="34" spans="1:13" ht="12.75">
      <c r="A34" s="157" t="s">
        <v>67</v>
      </c>
      <c r="B34" s="148"/>
      <c r="C34" s="148"/>
      <c r="D34" s="148"/>
      <c r="E34" s="148"/>
      <c r="F34" s="148"/>
      <c r="G34" s="148"/>
      <c r="H34" s="148"/>
      <c r="J34" s="208"/>
      <c r="K34" s="209" t="s">
        <v>314</v>
      </c>
      <c r="L34" s="210"/>
      <c r="M34" s="211"/>
    </row>
    <row r="35" spans="1:13" ht="12.75">
      <c r="A35" s="140"/>
      <c r="B35" s="161" t="s">
        <v>41</v>
      </c>
      <c r="C35" s="161" t="s">
        <v>42</v>
      </c>
      <c r="D35" s="161" t="s">
        <v>43</v>
      </c>
      <c r="E35" s="161" t="s">
        <v>44</v>
      </c>
      <c r="F35" s="161" t="s">
        <v>45</v>
      </c>
      <c r="G35" s="161" t="s">
        <v>46</v>
      </c>
      <c r="H35" s="161" t="s">
        <v>47</v>
      </c>
      <c r="J35" s="212"/>
      <c r="K35" s="213" t="s">
        <v>53</v>
      </c>
      <c r="L35" s="210"/>
      <c r="M35" s="211"/>
    </row>
    <row r="36" spans="1:13" ht="12.75">
      <c r="A36" s="140" t="s">
        <v>72</v>
      </c>
      <c r="B36" s="159">
        <v>16.36</v>
      </c>
      <c r="C36" s="159">
        <v>24.12</v>
      </c>
      <c r="D36" s="159">
        <v>30.77</v>
      </c>
      <c r="E36" s="159">
        <v>44.59</v>
      </c>
      <c r="F36" s="159">
        <v>57.45</v>
      </c>
      <c r="G36" s="159">
        <v>81.37</v>
      </c>
      <c r="H36" s="159">
        <v>107.4</v>
      </c>
      <c r="J36" s="214" t="s">
        <v>73</v>
      </c>
      <c r="K36" s="214">
        <v>13</v>
      </c>
      <c r="L36" s="215" t="s">
        <v>74</v>
      </c>
      <c r="M36" s="211"/>
    </row>
    <row r="37" spans="1:13" ht="12.75">
      <c r="A37" s="140" t="s">
        <v>75</v>
      </c>
      <c r="B37" s="159">
        <v>40</v>
      </c>
      <c r="C37" s="159">
        <v>40</v>
      </c>
      <c r="D37" s="159">
        <v>40</v>
      </c>
      <c r="E37" s="159">
        <v>40</v>
      </c>
      <c r="F37" s="159">
        <v>40</v>
      </c>
      <c r="G37" s="159">
        <v>40</v>
      </c>
      <c r="H37" s="159">
        <v>40</v>
      </c>
      <c r="J37" s="141" t="s">
        <v>76</v>
      </c>
      <c r="K37" s="141">
        <v>1.5</v>
      </c>
      <c r="L37" s="215" t="s">
        <v>74</v>
      </c>
      <c r="M37" s="211"/>
    </row>
    <row r="38" spans="1:13" ht="12.75">
      <c r="A38" s="140" t="s">
        <v>0</v>
      </c>
      <c r="B38" s="159">
        <v>30.42</v>
      </c>
      <c r="C38" s="159">
        <v>30.42</v>
      </c>
      <c r="D38" s="159">
        <v>30.42</v>
      </c>
      <c r="E38" s="159">
        <v>30.42</v>
      </c>
      <c r="F38" s="159">
        <v>41.06</v>
      </c>
      <c r="G38" s="159">
        <v>41.06</v>
      </c>
      <c r="H38" s="159">
        <v>41.06</v>
      </c>
      <c r="J38" s="141" t="s">
        <v>77</v>
      </c>
      <c r="K38" s="141">
        <v>2.5</v>
      </c>
      <c r="L38" s="216" t="s">
        <v>229</v>
      </c>
      <c r="M38" s="211" t="s">
        <v>4</v>
      </c>
    </row>
    <row r="39" spans="1:13" ht="13.5" customHeight="1">
      <c r="A39" s="140" t="s">
        <v>78</v>
      </c>
      <c r="B39" s="217" t="s">
        <v>315</v>
      </c>
      <c r="C39" s="217" t="s">
        <v>315</v>
      </c>
      <c r="D39" s="217" t="s">
        <v>315</v>
      </c>
      <c r="E39" s="217" t="s">
        <v>315</v>
      </c>
      <c r="F39" s="217" t="s">
        <v>316</v>
      </c>
      <c r="G39" s="217" t="s">
        <v>316</v>
      </c>
      <c r="H39" s="217" t="s">
        <v>316</v>
      </c>
      <c r="J39" s="218" t="s">
        <v>230</v>
      </c>
      <c r="K39" s="166">
        <v>10.67</v>
      </c>
      <c r="L39" s="212" t="s">
        <v>231</v>
      </c>
      <c r="M39" s="211"/>
    </row>
    <row r="40" spans="1:13" ht="12.75">
      <c r="A40" s="164"/>
      <c r="B40" s="167"/>
      <c r="C40" s="167"/>
      <c r="D40" s="167"/>
      <c r="E40" s="167"/>
      <c r="F40" s="167"/>
      <c r="G40" s="167"/>
      <c r="H40" s="167"/>
      <c r="I40" s="148"/>
      <c r="J40" s="141" t="s">
        <v>85</v>
      </c>
      <c r="K40" s="141">
        <v>12.08</v>
      </c>
      <c r="L40" s="212" t="s">
        <v>86</v>
      </c>
      <c r="M40" s="219"/>
    </row>
    <row r="41" spans="1:13" ht="12.75">
      <c r="A41" s="130" t="s">
        <v>83</v>
      </c>
      <c r="E41" s="133" t="s">
        <v>181</v>
      </c>
      <c r="F41" s="168"/>
      <c r="J41" s="144"/>
      <c r="K41" s="144"/>
      <c r="L41" s="220"/>
      <c r="M41" s="193"/>
    </row>
    <row r="42" spans="1:9" s="132" customFormat="1" ht="14.25" customHeight="1">
      <c r="A42" s="173" t="s">
        <v>87</v>
      </c>
      <c r="B42" s="181" t="s">
        <v>406</v>
      </c>
      <c r="C42" s="171"/>
      <c r="D42" s="131"/>
      <c r="E42" s="164" t="s">
        <v>89</v>
      </c>
      <c r="G42" s="171" t="s">
        <v>233</v>
      </c>
      <c r="H42" s="145"/>
      <c r="I42" s="145"/>
    </row>
    <row r="43" spans="1:9" s="132" customFormat="1" ht="12.75">
      <c r="A43" s="173" t="s">
        <v>93</v>
      </c>
      <c r="B43" s="176">
        <v>9</v>
      </c>
      <c r="C43" s="171"/>
      <c r="D43" s="131"/>
      <c r="E43" s="164" t="s">
        <v>94</v>
      </c>
      <c r="G43" s="171" t="s">
        <v>95</v>
      </c>
      <c r="H43" s="131"/>
      <c r="I43" s="143"/>
    </row>
    <row r="44" spans="1:9" s="132" customFormat="1" ht="12.75">
      <c r="A44" s="173" t="s">
        <v>96</v>
      </c>
      <c r="B44" s="170" t="s">
        <v>97</v>
      </c>
      <c r="C44" s="171"/>
      <c r="D44" s="131"/>
      <c r="E44" s="164" t="s">
        <v>98</v>
      </c>
      <c r="G44" s="171">
        <v>0</v>
      </c>
      <c r="H44" s="131"/>
      <c r="I44" s="143"/>
    </row>
    <row r="45" spans="1:9" s="132" customFormat="1" ht="12.75">
      <c r="A45" s="173" t="s">
        <v>99</v>
      </c>
      <c r="B45" s="176" t="s">
        <v>100</v>
      </c>
      <c r="C45" s="171"/>
      <c r="D45" s="131"/>
      <c r="E45" s="173" t="s">
        <v>101</v>
      </c>
      <c r="G45" s="176">
        <v>19</v>
      </c>
      <c r="H45" s="131"/>
      <c r="I45" s="143"/>
    </row>
    <row r="46" spans="1:9" s="132" customFormat="1" ht="12.75">
      <c r="A46" s="173" t="s">
        <v>102</v>
      </c>
      <c r="B46" s="178" t="s">
        <v>103</v>
      </c>
      <c r="C46" s="171"/>
      <c r="D46" s="131"/>
      <c r="E46" s="164" t="s">
        <v>104</v>
      </c>
      <c r="G46" s="171">
        <v>12</v>
      </c>
      <c r="H46" s="131"/>
      <c r="I46" s="143"/>
    </row>
    <row r="47" spans="1:11" s="132" customFormat="1" ht="12.75">
      <c r="A47" s="173" t="s">
        <v>106</v>
      </c>
      <c r="B47" s="178" t="s">
        <v>107</v>
      </c>
      <c r="C47" s="171"/>
      <c r="D47" s="131"/>
      <c r="E47" s="173" t="s">
        <v>108</v>
      </c>
      <c r="G47" s="131" t="s">
        <v>410</v>
      </c>
      <c r="H47" s="221"/>
      <c r="I47" s="221"/>
      <c r="K47" s="132" t="s">
        <v>4</v>
      </c>
    </row>
    <row r="48" spans="1:10" s="132" customFormat="1" ht="12.75">
      <c r="A48" s="173" t="s">
        <v>110</v>
      </c>
      <c r="B48" s="176" t="s">
        <v>111</v>
      </c>
      <c r="C48" s="131"/>
      <c r="D48" s="131"/>
      <c r="E48" s="131"/>
      <c r="F48" s="131"/>
      <c r="H48" s="131"/>
      <c r="I48" s="143"/>
      <c r="J48" s="145"/>
    </row>
    <row r="49" spans="1:10" s="132" customFormat="1" ht="8.25" customHeight="1">
      <c r="A49" s="173"/>
      <c r="B49" s="176"/>
      <c r="C49" s="131"/>
      <c r="D49" s="131"/>
      <c r="E49" s="131"/>
      <c r="F49" s="145"/>
      <c r="G49" s="145"/>
      <c r="H49" s="145"/>
      <c r="I49" s="145"/>
      <c r="J49" s="145"/>
    </row>
    <row r="50" spans="1:11" s="131" customFormat="1" ht="12.75">
      <c r="A50" s="169" t="s">
        <v>114</v>
      </c>
      <c r="B50" s="176"/>
      <c r="E50" s="169" t="s">
        <v>115</v>
      </c>
      <c r="F50" s="169"/>
      <c r="G50" s="169"/>
      <c r="I50" s="143"/>
      <c r="J50" s="175" t="s">
        <v>116</v>
      </c>
      <c r="K50" s="172" t="s">
        <v>4</v>
      </c>
    </row>
    <row r="51" spans="1:13" s="132" customFormat="1" ht="12.75">
      <c r="A51" s="173" t="s">
        <v>117</v>
      </c>
      <c r="B51" s="176" t="s">
        <v>118</v>
      </c>
      <c r="C51" s="131"/>
      <c r="D51" s="131"/>
      <c r="E51" s="145" t="s">
        <v>119</v>
      </c>
      <c r="F51" s="222" t="s">
        <v>120</v>
      </c>
      <c r="G51" s="145" t="s">
        <v>51</v>
      </c>
      <c r="H51" s="145" t="s">
        <v>121</v>
      </c>
      <c r="I51" s="145" t="s">
        <v>122</v>
      </c>
      <c r="J51" s="172" t="s">
        <v>123</v>
      </c>
      <c r="K51" s="172" t="s">
        <v>124</v>
      </c>
      <c r="L51" s="172" t="s">
        <v>125</v>
      </c>
      <c r="M51" s="172">
        <v>2</v>
      </c>
    </row>
    <row r="52" spans="1:13" s="132" customFormat="1" ht="12.75">
      <c r="A52" s="173" t="s">
        <v>126</v>
      </c>
      <c r="B52" s="176">
        <v>999</v>
      </c>
      <c r="C52" s="131"/>
      <c r="D52" s="131"/>
      <c r="E52" s="145" t="s">
        <v>77</v>
      </c>
      <c r="F52" s="172" t="s">
        <v>125</v>
      </c>
      <c r="G52" s="172" t="s">
        <v>125</v>
      </c>
      <c r="H52" s="172">
        <v>2</v>
      </c>
      <c r="I52" s="145">
        <v>2.64</v>
      </c>
      <c r="J52" s="172" t="s">
        <v>127</v>
      </c>
      <c r="K52" s="172" t="s">
        <v>128</v>
      </c>
      <c r="L52" s="172" t="s">
        <v>128</v>
      </c>
      <c r="M52" s="172">
        <v>3</v>
      </c>
    </row>
    <row r="53" spans="1:13" s="132" customFormat="1" ht="12.75">
      <c r="A53" s="173" t="s">
        <v>129</v>
      </c>
      <c r="B53" s="181">
        <v>2</v>
      </c>
      <c r="C53" s="131"/>
      <c r="D53" s="131"/>
      <c r="E53" s="145" t="s">
        <v>81</v>
      </c>
      <c r="F53" s="172" t="s">
        <v>125</v>
      </c>
      <c r="G53" s="172" t="s">
        <v>1</v>
      </c>
      <c r="H53" s="172">
        <v>2</v>
      </c>
      <c r="I53" s="145" t="s">
        <v>130</v>
      </c>
      <c r="J53" s="172" t="s">
        <v>77</v>
      </c>
      <c r="K53" s="172" t="s">
        <v>125</v>
      </c>
      <c r="L53" s="172" t="s">
        <v>125</v>
      </c>
      <c r="M53" s="172">
        <v>2</v>
      </c>
    </row>
    <row r="54" spans="1:13" s="132" customFormat="1" ht="12.75">
      <c r="A54" s="173" t="s">
        <v>131</v>
      </c>
      <c r="B54" s="182" t="s">
        <v>97</v>
      </c>
      <c r="C54" s="171"/>
      <c r="D54" s="131"/>
      <c r="E54" s="145" t="s">
        <v>85</v>
      </c>
      <c r="F54" s="172" t="s">
        <v>125</v>
      </c>
      <c r="G54" s="172" t="s">
        <v>125</v>
      </c>
      <c r="H54" s="172">
        <v>2</v>
      </c>
      <c r="I54" s="145">
        <v>12.95</v>
      </c>
      <c r="J54" s="223" t="s">
        <v>85</v>
      </c>
      <c r="K54" s="172" t="s">
        <v>125</v>
      </c>
      <c r="L54" s="172" t="s">
        <v>125</v>
      </c>
      <c r="M54" s="172">
        <v>2</v>
      </c>
    </row>
    <row r="55" spans="1:13" s="132" customFormat="1" ht="12.75">
      <c r="A55" s="173" t="s">
        <v>112</v>
      </c>
      <c r="B55" s="174">
        <v>1761111</v>
      </c>
      <c r="C55" s="171"/>
      <c r="D55" s="131"/>
      <c r="E55" s="145" t="s">
        <v>132</v>
      </c>
      <c r="F55" s="172" t="s">
        <v>133</v>
      </c>
      <c r="G55" s="172" t="s">
        <v>133</v>
      </c>
      <c r="H55" s="172">
        <v>2</v>
      </c>
      <c r="I55" s="145">
        <v>9.07</v>
      </c>
      <c r="J55" s="224" t="s">
        <v>230</v>
      </c>
      <c r="K55" s="172" t="s">
        <v>125</v>
      </c>
      <c r="L55" s="172" t="s">
        <v>125</v>
      </c>
      <c r="M55" s="172">
        <v>2</v>
      </c>
    </row>
    <row r="56" spans="1:10" s="132" customFormat="1" ht="12.75">
      <c r="A56" s="173" t="s">
        <v>134</v>
      </c>
      <c r="B56" s="183">
        <v>40</v>
      </c>
      <c r="C56" s="131"/>
      <c r="D56" s="131"/>
      <c r="E56" s="145" t="s">
        <v>135</v>
      </c>
      <c r="F56" s="172" t="s">
        <v>124</v>
      </c>
      <c r="G56" s="172" t="s">
        <v>125</v>
      </c>
      <c r="H56" s="172">
        <v>2</v>
      </c>
      <c r="I56" s="145" t="s">
        <v>130</v>
      </c>
      <c r="J56" s="143"/>
    </row>
    <row r="57" spans="1:10" s="132" customFormat="1" ht="12.75">
      <c r="A57" s="173" t="s">
        <v>184</v>
      </c>
      <c r="B57" s="179">
        <v>9000</v>
      </c>
      <c r="C57" s="185"/>
      <c r="D57" s="131"/>
      <c r="E57" s="145" t="s">
        <v>127</v>
      </c>
      <c r="F57" s="172" t="s">
        <v>128</v>
      </c>
      <c r="G57" s="172" t="s">
        <v>128</v>
      </c>
      <c r="H57" s="172">
        <v>3</v>
      </c>
      <c r="I57" s="145" t="s">
        <v>130</v>
      </c>
      <c r="J57" s="143"/>
    </row>
    <row r="58" spans="1:11" s="131" customFormat="1" ht="12.75">
      <c r="A58" s="173"/>
      <c r="B58" s="185" t="s">
        <v>4</v>
      </c>
      <c r="E58" s="145" t="s">
        <v>138</v>
      </c>
      <c r="F58" s="172" t="s">
        <v>125</v>
      </c>
      <c r="G58" s="172" t="s">
        <v>125</v>
      </c>
      <c r="H58" s="172">
        <v>2</v>
      </c>
      <c r="I58" s="225">
        <v>40</v>
      </c>
      <c r="J58" s="1171" t="s">
        <v>139</v>
      </c>
      <c r="K58" s="1172"/>
    </row>
    <row r="59" spans="1:10" s="132" customFormat="1" ht="12.75">
      <c r="A59" s="164" t="s">
        <v>234</v>
      </c>
      <c r="B59" s="171"/>
      <c r="C59" s="131"/>
      <c r="D59" s="131"/>
      <c r="E59" s="145" t="s">
        <v>144</v>
      </c>
      <c r="F59" s="172" t="s">
        <v>125</v>
      </c>
      <c r="G59" s="172" t="s">
        <v>125</v>
      </c>
      <c r="H59" s="172">
        <v>2</v>
      </c>
      <c r="I59" s="226">
        <v>11</v>
      </c>
      <c r="J59" s="227" t="s">
        <v>145</v>
      </c>
    </row>
    <row r="60" spans="1:10" s="132" customFormat="1" ht="12.75">
      <c r="A60" s="157" t="s">
        <v>140</v>
      </c>
      <c r="B60" s="228" t="s">
        <v>141</v>
      </c>
      <c r="C60" s="131" t="s">
        <v>142</v>
      </c>
      <c r="D60" s="131" t="s">
        <v>143</v>
      </c>
      <c r="E60" s="145" t="s">
        <v>144</v>
      </c>
      <c r="F60" s="172" t="s">
        <v>125</v>
      </c>
      <c r="G60" s="172" t="s">
        <v>125</v>
      </c>
      <c r="H60" s="172">
        <v>2</v>
      </c>
      <c r="I60" s="226">
        <v>8</v>
      </c>
      <c r="J60" s="157" t="s">
        <v>148</v>
      </c>
    </row>
    <row r="61" spans="1:9" s="132" customFormat="1" ht="12.75">
      <c r="A61" s="157" t="s">
        <v>140</v>
      </c>
      <c r="B61" s="228" t="s">
        <v>146</v>
      </c>
      <c r="C61" s="131" t="s">
        <v>147</v>
      </c>
      <c r="D61" s="131" t="s">
        <v>143</v>
      </c>
      <c r="E61" s="169" t="s">
        <v>151</v>
      </c>
      <c r="F61" s="131"/>
      <c r="G61" s="131"/>
      <c r="H61" s="131"/>
      <c r="I61" s="143"/>
    </row>
    <row r="62" spans="1:13" s="132" customFormat="1" ht="12.75">
      <c r="A62" s="157" t="s">
        <v>140</v>
      </c>
      <c r="B62" s="228" t="s">
        <v>149</v>
      </c>
      <c r="C62" s="193" t="s">
        <v>150</v>
      </c>
      <c r="D62" s="131" t="s">
        <v>143</v>
      </c>
      <c r="E62" s="194">
        <v>0.036</v>
      </c>
      <c r="F62" s="131" t="s">
        <v>157</v>
      </c>
      <c r="G62" s="131"/>
      <c r="H62" s="131" t="s">
        <v>158</v>
      </c>
      <c r="I62" s="143"/>
      <c r="M62" s="134" t="s">
        <v>4</v>
      </c>
    </row>
    <row r="63" spans="1:10" s="132" customFormat="1" ht="12.75">
      <c r="A63" s="157" t="s">
        <v>140</v>
      </c>
      <c r="B63" s="228" t="s">
        <v>152</v>
      </c>
      <c r="C63" s="193" t="s">
        <v>153</v>
      </c>
      <c r="D63" s="131" t="s">
        <v>143</v>
      </c>
      <c r="E63" s="194">
        <v>0.095</v>
      </c>
      <c r="F63" s="195" t="s">
        <v>161</v>
      </c>
      <c r="G63" s="131"/>
      <c r="H63" s="131" t="s">
        <v>162</v>
      </c>
      <c r="I63" s="131"/>
      <c r="J63" s="132" t="s">
        <v>408</v>
      </c>
    </row>
    <row r="64" spans="1:9" s="132" customFormat="1" ht="12.75">
      <c r="A64" s="157" t="s">
        <v>140</v>
      </c>
      <c r="B64" s="228" t="s">
        <v>155</v>
      </c>
      <c r="C64" s="193" t="s">
        <v>156</v>
      </c>
      <c r="D64" s="131" t="s">
        <v>143</v>
      </c>
      <c r="E64" s="194"/>
      <c r="F64" s="195"/>
      <c r="G64" s="131"/>
      <c r="H64" s="131"/>
      <c r="I64" s="131"/>
    </row>
    <row r="65" spans="1:4" ht="12.75">
      <c r="A65" s="157" t="s">
        <v>140</v>
      </c>
      <c r="B65" s="187" t="s">
        <v>159</v>
      </c>
      <c r="C65" s="135" t="s">
        <v>160</v>
      </c>
      <c r="D65" s="131" t="s">
        <v>143</v>
      </c>
    </row>
    <row r="66" spans="1:7" ht="12.75">
      <c r="A66" s="130" t="s">
        <v>163</v>
      </c>
      <c r="B66" s="189">
        <v>1.4</v>
      </c>
      <c r="C66" s="192" t="s">
        <v>164</v>
      </c>
      <c r="D66" s="131"/>
      <c r="E66" s="130" t="s">
        <v>167</v>
      </c>
      <c r="F66" s="192" t="s">
        <v>168</v>
      </c>
      <c r="G66" s="164">
        <v>10.41</v>
      </c>
    </row>
    <row r="67" spans="1:12" ht="12.75">
      <c r="A67" s="169" t="s">
        <v>165</v>
      </c>
      <c r="B67" s="189">
        <v>34.75</v>
      </c>
      <c r="C67" s="131" t="s">
        <v>166</v>
      </c>
      <c r="E67" s="130" t="s">
        <v>170</v>
      </c>
      <c r="F67" s="192" t="s">
        <v>171</v>
      </c>
      <c r="G67" s="189">
        <v>75</v>
      </c>
      <c r="H67" s="229" t="s">
        <v>235</v>
      </c>
      <c r="I67" s="229" t="s">
        <v>236</v>
      </c>
      <c r="J67" s="230" t="s">
        <v>173</v>
      </c>
      <c r="K67" s="192" t="s">
        <v>171</v>
      </c>
      <c r="L67" s="189">
        <v>35</v>
      </c>
    </row>
    <row r="68" spans="1:7" ht="12.75">
      <c r="A68" s="169" t="s">
        <v>169</v>
      </c>
      <c r="B68" s="190" t="s">
        <v>145</v>
      </c>
      <c r="C68" s="189">
        <v>11</v>
      </c>
      <c r="E68" s="186" t="s">
        <v>169</v>
      </c>
      <c r="F68" s="164" t="s">
        <v>148</v>
      </c>
      <c r="G68" s="189">
        <v>8</v>
      </c>
    </row>
    <row r="69" ht="12.75">
      <c r="D69" s="131"/>
    </row>
    <row r="70" ht="12.75">
      <c r="D70" s="131"/>
    </row>
    <row r="71" spans="1:4" ht="12.75">
      <c r="A71" s="134" t="s">
        <v>411</v>
      </c>
      <c r="D71" s="131"/>
    </row>
    <row r="76" ht="12.75">
      <c r="H76" s="131"/>
    </row>
    <row r="88" ht="12.75">
      <c r="E88" s="193"/>
    </row>
  </sheetData>
  <sheetProtection/>
  <mergeCells count="1">
    <mergeCell ref="J58:K58"/>
  </mergeCells>
  <printOptions horizontalCentered="1"/>
  <pageMargins left="0.5" right="0.5" top="0.5" bottom="1" header="0.5" footer="0.25"/>
  <pageSetup fitToHeight="1" fitToWidth="1" horizontalDpi="600" verticalDpi="600" orientation="portrait" scale="79" r:id="rId3"/>
  <headerFooter alignWithMargins="0">
    <oddFooter>&amp;LDivision 176 / 183 Master Rates
Effective 2/2010.v1&amp;RApproved by:
CSM ____
DC ____
GM ____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M109"/>
  <sheetViews>
    <sheetView zoomScalePageLayoutView="0" workbookViewId="0" topLeftCell="A43">
      <selection activeCell="M66" sqref="M66"/>
    </sheetView>
  </sheetViews>
  <sheetFormatPr defaultColWidth="9.140625" defaultRowHeight="12.75"/>
  <cols>
    <col min="1" max="1" width="27.140625" style="460" customWidth="1"/>
    <col min="2" max="2" width="16.140625" style="436" customWidth="1"/>
    <col min="3" max="3" width="14.57421875" style="436" customWidth="1"/>
    <col min="4" max="4" width="17.00390625" style="436" customWidth="1"/>
    <col min="5" max="5" width="16.140625" style="436" customWidth="1"/>
    <col min="6" max="6" width="13.421875" style="436" bestFit="1" customWidth="1"/>
    <col min="7" max="7" width="16.7109375" style="436" customWidth="1"/>
    <col min="8" max="8" width="14.57421875" style="436" bestFit="1" customWidth="1"/>
    <col min="9" max="9" width="10.00390625" style="436" bestFit="1" customWidth="1"/>
    <col min="10" max="10" width="15.140625" style="436" customWidth="1"/>
    <col min="11" max="11" width="10.00390625" style="436" customWidth="1"/>
    <col min="12" max="12" width="12.28125" style="436" customWidth="1"/>
    <col min="13" max="13" width="12.7109375" style="436" customWidth="1"/>
    <col min="14" max="16384" width="9.140625" style="436" customWidth="1"/>
  </cols>
  <sheetData>
    <row r="1" spans="1:13" ht="15.75">
      <c r="A1" s="1047" t="s">
        <v>519</v>
      </c>
      <c r="B1" s="1047"/>
      <c r="C1" s="1047"/>
      <c r="D1" s="1047"/>
      <c r="E1" s="1047"/>
      <c r="F1" s="1047"/>
      <c r="G1" s="1047"/>
      <c r="H1" s="1047"/>
      <c r="I1" s="1047"/>
      <c r="J1" s="1047"/>
      <c r="K1" s="1047"/>
      <c r="L1" s="1047"/>
      <c r="M1" s="1047"/>
    </row>
    <row r="2" spans="1:13" ht="14.25">
      <c r="A2" s="1048" t="s">
        <v>520</v>
      </c>
      <c r="B2" s="1048"/>
      <c r="C2" s="1048"/>
      <c r="D2" s="1048"/>
      <c r="E2" s="1048"/>
      <c r="F2" s="1048"/>
      <c r="G2" s="1048"/>
      <c r="H2" s="1048"/>
      <c r="I2" s="1048"/>
      <c r="J2" s="1048"/>
      <c r="K2" s="1048"/>
      <c r="L2" s="1048"/>
      <c r="M2" s="1048"/>
    </row>
    <row r="3" spans="1:13" ht="14.25">
      <c r="A3" s="1048" t="s">
        <v>655</v>
      </c>
      <c r="B3" s="1048"/>
      <c r="C3" s="1048"/>
      <c r="D3" s="1048"/>
      <c r="E3" s="1048"/>
      <c r="F3" s="1048"/>
      <c r="G3" s="1048"/>
      <c r="H3" s="1048"/>
      <c r="I3" s="1048"/>
      <c r="J3" s="1048"/>
      <c r="K3" s="1048"/>
      <c r="L3" s="1048"/>
      <c r="M3" s="1048"/>
    </row>
    <row r="4" spans="1:13" ht="14.25">
      <c r="A4" s="1048" t="s">
        <v>521</v>
      </c>
      <c r="B4" s="1048"/>
      <c r="C4" s="1048"/>
      <c r="D4" s="1048"/>
      <c r="E4" s="1048"/>
      <c r="F4" s="1048"/>
      <c r="G4" s="1048"/>
      <c r="H4" s="1048"/>
      <c r="I4" s="1048"/>
      <c r="J4" s="1048"/>
      <c r="K4" s="1048"/>
      <c r="L4" s="1048"/>
      <c r="M4" s="1048"/>
    </row>
    <row r="5" spans="1:13" s="437" customFormat="1" ht="15.75" thickBot="1">
      <c r="A5" s="1050" t="s">
        <v>228</v>
      </c>
      <c r="B5" s="1050"/>
      <c r="C5" s="1050"/>
      <c r="D5" s="1050"/>
      <c r="E5" s="1050"/>
      <c r="F5" s="1050"/>
      <c r="G5" s="1050"/>
      <c r="H5" s="1050"/>
      <c r="I5" s="1050"/>
      <c r="J5" s="1050"/>
      <c r="K5" s="1050"/>
      <c r="L5" s="1050"/>
      <c r="M5" s="1050"/>
    </row>
    <row r="6" spans="1:13" ht="15">
      <c r="A6" s="1036" t="s">
        <v>36</v>
      </c>
      <c r="B6" s="1037"/>
      <c r="C6" s="1037"/>
      <c r="D6" s="1037"/>
      <c r="E6" s="1037"/>
      <c r="F6" s="1037"/>
      <c r="G6" s="1037"/>
      <c r="H6" s="1037"/>
      <c r="I6" s="1037"/>
      <c r="J6" s="1037"/>
      <c r="K6" s="1037"/>
      <c r="L6" s="1037"/>
      <c r="M6" s="1037"/>
    </row>
    <row r="7" spans="1:13" s="438" customFormat="1" ht="15" thickBot="1">
      <c r="A7" s="1040" t="s">
        <v>449</v>
      </c>
      <c r="B7" s="1041"/>
      <c r="C7" s="1041"/>
      <c r="D7" s="1041"/>
      <c r="E7" s="1041"/>
      <c r="F7" s="1041"/>
      <c r="G7" s="1041"/>
      <c r="H7" s="1041"/>
      <c r="I7" s="1041"/>
      <c r="J7" s="1041"/>
      <c r="K7" s="1042"/>
      <c r="L7" s="601"/>
      <c r="M7" s="601"/>
    </row>
    <row r="8" spans="1:11" ht="15.75" thickBot="1">
      <c r="A8" s="473" t="s">
        <v>37</v>
      </c>
      <c r="B8" s="474" t="s">
        <v>38</v>
      </c>
      <c r="C8" s="474" t="s">
        <v>39</v>
      </c>
      <c r="D8" s="474" t="s">
        <v>40</v>
      </c>
      <c r="E8" s="474" t="s">
        <v>41</v>
      </c>
      <c r="F8" s="474" t="s">
        <v>42</v>
      </c>
      <c r="G8" s="474" t="s">
        <v>43</v>
      </c>
      <c r="H8" s="474" t="s">
        <v>44</v>
      </c>
      <c r="I8" s="474" t="s">
        <v>45</v>
      </c>
      <c r="J8" s="474" t="s">
        <v>46</v>
      </c>
      <c r="K8" s="475" t="s">
        <v>47</v>
      </c>
    </row>
    <row r="9" spans="1:12" ht="15">
      <c r="A9" s="442" t="s">
        <v>450</v>
      </c>
      <c r="B9" s="649">
        <v>1.25</v>
      </c>
      <c r="C9" s="648">
        <v>1.5</v>
      </c>
      <c r="D9" s="648">
        <v>1.5</v>
      </c>
      <c r="E9" s="648">
        <v>10.8</v>
      </c>
      <c r="F9" s="648">
        <v>11.25</v>
      </c>
      <c r="G9" s="648">
        <v>11.95</v>
      </c>
      <c r="H9" s="648">
        <v>12.8</v>
      </c>
      <c r="I9" s="648">
        <v>13.7</v>
      </c>
      <c r="J9" s="648">
        <v>16.25</v>
      </c>
      <c r="K9" s="648">
        <v>18.85</v>
      </c>
      <c r="L9" s="443"/>
    </row>
    <row r="10" spans="1:12" ht="15">
      <c r="A10" s="444" t="s">
        <v>451</v>
      </c>
      <c r="B10" s="648">
        <v>8.28</v>
      </c>
      <c r="C10" s="648">
        <v>9.35</v>
      </c>
      <c r="D10" s="648">
        <v>11.44</v>
      </c>
      <c r="E10" s="648">
        <v>20.57</v>
      </c>
      <c r="F10" s="648">
        <v>27.4</v>
      </c>
      <c r="G10" s="648">
        <v>39.02</v>
      </c>
      <c r="H10" s="648">
        <v>53.84</v>
      </c>
      <c r="I10" s="648">
        <v>66.1</v>
      </c>
      <c r="J10" s="648">
        <v>99.72</v>
      </c>
      <c r="K10" s="648">
        <v>121.39</v>
      </c>
      <c r="L10" s="443"/>
    </row>
    <row r="11" spans="1:12" ht="15">
      <c r="A11" s="598"/>
      <c r="B11" s="599"/>
      <c r="C11" s="599"/>
      <c r="D11" s="599"/>
      <c r="E11" s="599"/>
      <c r="F11" s="599"/>
      <c r="G11" s="599"/>
      <c r="H11" s="599"/>
      <c r="I11" s="599"/>
      <c r="J11" s="599"/>
      <c r="K11" s="600"/>
      <c r="L11" s="447"/>
    </row>
    <row r="12" spans="1:12" ht="15">
      <c r="A12" s="444" t="s">
        <v>452</v>
      </c>
      <c r="B12" s="554">
        <v>8.28</v>
      </c>
      <c r="C12" s="554">
        <v>9.35</v>
      </c>
      <c r="D12" s="554">
        <v>11.44</v>
      </c>
      <c r="E12" s="648">
        <v>20.57</v>
      </c>
      <c r="F12" s="648">
        <v>27.4</v>
      </c>
      <c r="G12" s="648">
        <v>39.02</v>
      </c>
      <c r="H12" s="648">
        <v>53.84</v>
      </c>
      <c r="I12" s="648">
        <v>66.1</v>
      </c>
      <c r="J12" s="648">
        <v>99.72</v>
      </c>
      <c r="K12" s="648">
        <v>121.39</v>
      </c>
      <c r="L12" s="443"/>
    </row>
    <row r="13" spans="1:12" ht="15">
      <c r="A13" s="444" t="s">
        <v>453</v>
      </c>
      <c r="B13" s="562">
        <f>B15/4</f>
        <v>4.005</v>
      </c>
      <c r="C13" s="562">
        <f aca="true" t="shared" si="0" ref="C13:K13">C15/4</f>
        <v>6.5275</v>
      </c>
      <c r="D13" s="562">
        <f t="shared" si="0"/>
        <v>9.785</v>
      </c>
      <c r="E13" s="562">
        <f t="shared" si="0"/>
        <v>20.675</v>
      </c>
      <c r="F13" s="562">
        <f t="shared" si="0"/>
        <v>27.7</v>
      </c>
      <c r="G13" s="562">
        <f t="shared" si="0"/>
        <v>38.58</v>
      </c>
      <c r="H13" s="562">
        <f t="shared" si="0"/>
        <v>54.73</v>
      </c>
      <c r="I13" s="562">
        <f t="shared" si="0"/>
        <v>68.1875</v>
      </c>
      <c r="J13" s="562">
        <f t="shared" si="0"/>
        <v>101.7775</v>
      </c>
      <c r="K13" s="562">
        <f t="shared" si="0"/>
        <v>128.6125</v>
      </c>
      <c r="L13" s="448"/>
    </row>
    <row r="14" spans="1:12" ht="15">
      <c r="A14" s="444" t="s">
        <v>454</v>
      </c>
      <c r="B14" s="554">
        <f>B15/2</f>
        <v>8.01</v>
      </c>
      <c r="C14" s="554">
        <f aca="true" t="shared" si="1" ref="C14:K14">C15/2</f>
        <v>13.055</v>
      </c>
      <c r="D14" s="554">
        <f t="shared" si="1"/>
        <v>19.57</v>
      </c>
      <c r="E14" s="554">
        <f t="shared" si="1"/>
        <v>41.35</v>
      </c>
      <c r="F14" s="554">
        <f t="shared" si="1"/>
        <v>55.4</v>
      </c>
      <c r="G14" s="554">
        <f t="shared" si="1"/>
        <v>77.16</v>
      </c>
      <c r="H14" s="554">
        <f t="shared" si="1"/>
        <v>109.46</v>
      </c>
      <c r="I14" s="554">
        <f t="shared" si="1"/>
        <v>136.375</v>
      </c>
      <c r="J14" s="554">
        <f t="shared" si="1"/>
        <v>203.555</v>
      </c>
      <c r="K14" s="554">
        <f t="shared" si="1"/>
        <v>257.225</v>
      </c>
      <c r="L14" s="443"/>
    </row>
    <row r="15" spans="1:12" ht="15">
      <c r="A15" s="444" t="s">
        <v>54</v>
      </c>
      <c r="B15" s="554">
        <v>16.02</v>
      </c>
      <c r="C15" s="554">
        <v>26.11</v>
      </c>
      <c r="D15" s="554">
        <v>39.14</v>
      </c>
      <c r="E15" s="554">
        <v>82.7</v>
      </c>
      <c r="F15" s="554">
        <v>110.8</v>
      </c>
      <c r="G15" s="554">
        <v>154.32</v>
      </c>
      <c r="H15" s="554">
        <v>218.92</v>
      </c>
      <c r="I15" s="554">
        <v>272.75</v>
      </c>
      <c r="J15" s="554">
        <v>407.11</v>
      </c>
      <c r="K15" s="556">
        <v>514.45</v>
      </c>
      <c r="L15" s="443"/>
    </row>
    <row r="16" spans="1:12" ht="15">
      <c r="A16" s="444" t="s">
        <v>55</v>
      </c>
      <c r="B16" s="554">
        <f>B15*2</f>
        <v>32.04</v>
      </c>
      <c r="C16" s="554">
        <f aca="true" t="shared" si="2" ref="C16:K16">C15*2</f>
        <v>52.22</v>
      </c>
      <c r="D16" s="554">
        <f t="shared" si="2"/>
        <v>78.28</v>
      </c>
      <c r="E16" s="554">
        <f t="shared" si="2"/>
        <v>165.4</v>
      </c>
      <c r="F16" s="554">
        <f t="shared" si="2"/>
        <v>221.6</v>
      </c>
      <c r="G16" s="554">
        <f t="shared" si="2"/>
        <v>308.64</v>
      </c>
      <c r="H16" s="554">
        <f t="shared" si="2"/>
        <v>437.84</v>
      </c>
      <c r="I16" s="554">
        <f t="shared" si="2"/>
        <v>545.5</v>
      </c>
      <c r="J16" s="554">
        <f t="shared" si="2"/>
        <v>814.22</v>
      </c>
      <c r="K16" s="554">
        <f t="shared" si="2"/>
        <v>1028.9</v>
      </c>
      <c r="L16" s="443"/>
    </row>
    <row r="17" spans="1:12" ht="15">
      <c r="A17" s="444" t="s">
        <v>56</v>
      </c>
      <c r="B17" s="554">
        <f>B15*3</f>
        <v>48.06</v>
      </c>
      <c r="C17" s="554">
        <f aca="true" t="shared" si="3" ref="C17:K17">C15*3</f>
        <v>78.33</v>
      </c>
      <c r="D17" s="554">
        <f t="shared" si="3"/>
        <v>117.42</v>
      </c>
      <c r="E17" s="554">
        <f t="shared" si="3"/>
        <v>248.10000000000002</v>
      </c>
      <c r="F17" s="554">
        <f t="shared" si="3"/>
        <v>332.4</v>
      </c>
      <c r="G17" s="554">
        <f t="shared" si="3"/>
        <v>462.96</v>
      </c>
      <c r="H17" s="554">
        <f t="shared" si="3"/>
        <v>656.76</v>
      </c>
      <c r="I17" s="554">
        <f t="shared" si="3"/>
        <v>818.25</v>
      </c>
      <c r="J17" s="554">
        <f t="shared" si="3"/>
        <v>1221.33</v>
      </c>
      <c r="K17" s="554">
        <f t="shared" si="3"/>
        <v>1543.3500000000001</v>
      </c>
      <c r="L17" s="443"/>
    </row>
    <row r="18" spans="1:12" ht="15">
      <c r="A18" s="444" t="s">
        <v>57</v>
      </c>
      <c r="B18" s="554">
        <f>B15*4</f>
        <v>64.08</v>
      </c>
      <c r="C18" s="554">
        <f aca="true" t="shared" si="4" ref="C18:K18">C15*4</f>
        <v>104.44</v>
      </c>
      <c r="D18" s="554">
        <f t="shared" si="4"/>
        <v>156.56</v>
      </c>
      <c r="E18" s="554">
        <f t="shared" si="4"/>
        <v>330.8</v>
      </c>
      <c r="F18" s="554">
        <f t="shared" si="4"/>
        <v>443.2</v>
      </c>
      <c r="G18" s="554">
        <f t="shared" si="4"/>
        <v>617.28</v>
      </c>
      <c r="H18" s="554">
        <f t="shared" si="4"/>
        <v>875.68</v>
      </c>
      <c r="I18" s="554">
        <f t="shared" si="4"/>
        <v>1091</v>
      </c>
      <c r="J18" s="554">
        <f t="shared" si="4"/>
        <v>1628.44</v>
      </c>
      <c r="K18" s="554">
        <f t="shared" si="4"/>
        <v>2057.8</v>
      </c>
      <c r="L18" s="443"/>
    </row>
    <row r="19" spans="1:12" ht="15">
      <c r="A19" s="444" t="s">
        <v>58</v>
      </c>
      <c r="B19" s="554">
        <f>B15*5</f>
        <v>80.1</v>
      </c>
      <c r="C19" s="554">
        <f aca="true" t="shared" si="5" ref="C19:K19">C15*5</f>
        <v>130.55</v>
      </c>
      <c r="D19" s="554">
        <f t="shared" si="5"/>
        <v>195.7</v>
      </c>
      <c r="E19" s="554">
        <f t="shared" si="5"/>
        <v>413.5</v>
      </c>
      <c r="F19" s="554">
        <f t="shared" si="5"/>
        <v>554</v>
      </c>
      <c r="G19" s="554">
        <f t="shared" si="5"/>
        <v>771.5999999999999</v>
      </c>
      <c r="H19" s="554">
        <f t="shared" si="5"/>
        <v>1094.6</v>
      </c>
      <c r="I19" s="554">
        <f t="shared" si="5"/>
        <v>1363.75</v>
      </c>
      <c r="J19" s="554">
        <f t="shared" si="5"/>
        <v>2035.5500000000002</v>
      </c>
      <c r="K19" s="554">
        <f t="shared" si="5"/>
        <v>2572.25</v>
      </c>
      <c r="L19" s="443"/>
    </row>
    <row r="20" spans="1:12" ht="15.75" thickBot="1">
      <c r="A20" s="449" t="s">
        <v>59</v>
      </c>
      <c r="B20" s="557">
        <f>B15*6</f>
        <v>96.12</v>
      </c>
      <c r="C20" s="557">
        <f aca="true" t="shared" si="6" ref="C20:K20">C15*6</f>
        <v>156.66</v>
      </c>
      <c r="D20" s="557">
        <f t="shared" si="6"/>
        <v>234.84</v>
      </c>
      <c r="E20" s="557">
        <f t="shared" si="6"/>
        <v>496.20000000000005</v>
      </c>
      <c r="F20" s="557">
        <f t="shared" si="6"/>
        <v>664.8</v>
      </c>
      <c r="G20" s="557">
        <f t="shared" si="6"/>
        <v>925.92</v>
      </c>
      <c r="H20" s="557">
        <f t="shared" si="6"/>
        <v>1313.52</v>
      </c>
      <c r="I20" s="557">
        <f t="shared" si="6"/>
        <v>1636.5</v>
      </c>
      <c r="J20" s="557">
        <f t="shared" si="6"/>
        <v>2442.66</v>
      </c>
      <c r="K20" s="557">
        <f t="shared" si="6"/>
        <v>3086.7000000000003</v>
      </c>
      <c r="L20" s="443"/>
    </row>
    <row r="21" spans="1:12" ht="15">
      <c r="A21" s="450"/>
      <c r="B21" s="451"/>
      <c r="C21" s="451"/>
      <c r="D21" s="451"/>
      <c r="E21" s="451"/>
      <c r="F21" s="451"/>
      <c r="G21" s="451"/>
      <c r="H21" s="451"/>
      <c r="I21" s="451"/>
      <c r="J21" s="451"/>
      <c r="K21" s="451"/>
      <c r="L21" s="443"/>
    </row>
    <row r="22" spans="1:13" ht="15" thickBot="1">
      <c r="A22" s="551"/>
      <c r="B22" s="549"/>
      <c r="C22" s="549"/>
      <c r="D22" s="552"/>
      <c r="E22" s="553"/>
      <c r="F22" s="553"/>
      <c r="G22" s="553"/>
      <c r="H22" s="553"/>
      <c r="I22" s="553"/>
      <c r="J22" s="553"/>
      <c r="K22" s="553"/>
      <c r="L22" s="553"/>
      <c r="M22" s="546"/>
    </row>
    <row r="23" spans="1:13" ht="15.75" thickBot="1">
      <c r="A23" s="1031" t="s">
        <v>474</v>
      </c>
      <c r="B23" s="1033"/>
      <c r="C23" s="1033"/>
      <c r="D23" s="1033"/>
      <c r="E23" s="1033"/>
      <c r="F23" s="1033"/>
      <c r="G23" s="1033"/>
      <c r="H23" s="1033"/>
      <c r="I23" s="1033"/>
      <c r="J23" s="1033"/>
      <c r="K23" s="1033"/>
      <c r="L23" s="1033"/>
      <c r="M23" s="1032"/>
    </row>
    <row r="24" spans="1:13" s="438" customFormat="1" ht="30.75" thickBot="1">
      <c r="A24" s="462" t="s">
        <v>471</v>
      </c>
      <c r="B24" s="463" t="s">
        <v>458</v>
      </c>
      <c r="C24" s="463" t="s">
        <v>459</v>
      </c>
      <c r="D24" s="463" t="s">
        <v>460</v>
      </c>
      <c r="E24" s="463" t="s">
        <v>461</v>
      </c>
      <c r="F24" s="463" t="s">
        <v>462</v>
      </c>
      <c r="G24" s="463" t="s">
        <v>463</v>
      </c>
      <c r="H24" s="463" t="s">
        <v>464</v>
      </c>
      <c r="I24" s="463" t="s">
        <v>465</v>
      </c>
      <c r="J24" s="463" t="s">
        <v>466</v>
      </c>
      <c r="K24" s="463" t="s">
        <v>467</v>
      </c>
      <c r="L24" s="463" t="s">
        <v>468</v>
      </c>
      <c r="M24" s="464" t="s">
        <v>469</v>
      </c>
    </row>
    <row r="25" spans="1:13" ht="15">
      <c r="A25" s="465"/>
      <c r="B25" s="466"/>
      <c r="C25" s="466"/>
      <c r="D25" s="466"/>
      <c r="E25" s="466"/>
      <c r="F25" s="466"/>
      <c r="G25" s="466"/>
      <c r="H25" s="466"/>
      <c r="I25" s="466"/>
      <c r="J25" s="466"/>
      <c r="K25" s="466"/>
      <c r="L25" s="466"/>
      <c r="M25" s="467"/>
    </row>
    <row r="26" spans="1:13" ht="14.25">
      <c r="A26" s="444" t="s">
        <v>451</v>
      </c>
      <c r="B26" s="511">
        <v>111.51</v>
      </c>
      <c r="C26" s="511">
        <v>153.33</v>
      </c>
      <c r="D26" s="511">
        <v>187.15</v>
      </c>
      <c r="E26" s="511">
        <v>218.51</v>
      </c>
      <c r="F26" s="511">
        <v>250.44</v>
      </c>
      <c r="G26" s="511">
        <v>318.88</v>
      </c>
      <c r="H26" s="476">
        <v>122.23</v>
      </c>
      <c r="I26" s="511">
        <v>182.69</v>
      </c>
      <c r="J26" s="511">
        <v>228.04</v>
      </c>
      <c r="K26" s="511">
        <v>273.41</v>
      </c>
      <c r="L26" s="511">
        <v>318.77</v>
      </c>
      <c r="M26" s="517">
        <v>364.12</v>
      </c>
    </row>
    <row r="27" spans="1:13" ht="15">
      <c r="A27" s="468"/>
      <c r="B27" s="443"/>
      <c r="C27" s="443"/>
      <c r="D27" s="443"/>
      <c r="E27" s="443"/>
      <c r="F27" s="443"/>
      <c r="G27" s="443"/>
      <c r="H27" s="469"/>
      <c r="I27" s="443"/>
      <c r="J27" s="443"/>
      <c r="K27" s="443"/>
      <c r="L27" s="443"/>
      <c r="M27" s="470"/>
    </row>
    <row r="28" spans="1:13" ht="14.25">
      <c r="A28" s="444" t="s">
        <v>452</v>
      </c>
      <c r="B28" s="554">
        <v>111.51</v>
      </c>
      <c r="C28" s="511">
        <v>153.33</v>
      </c>
      <c r="D28" s="511">
        <v>187.15</v>
      </c>
      <c r="E28" s="511">
        <v>218.51</v>
      </c>
      <c r="F28" s="511">
        <v>250.44</v>
      </c>
      <c r="G28" s="511">
        <v>318.88</v>
      </c>
      <c r="H28" s="602">
        <v>122.23</v>
      </c>
      <c r="I28" s="511">
        <v>182.69</v>
      </c>
      <c r="J28" s="511">
        <v>228.04</v>
      </c>
      <c r="K28" s="511">
        <v>273.41</v>
      </c>
      <c r="L28" s="511">
        <v>318.77</v>
      </c>
      <c r="M28" s="517">
        <v>364.12</v>
      </c>
    </row>
    <row r="29" spans="1:13" ht="14.25">
      <c r="A29" s="444" t="s">
        <v>454</v>
      </c>
      <c r="B29" s="554">
        <f aca="true" t="shared" si="7" ref="B29:M29">B30/2</f>
        <v>241.41915</v>
      </c>
      <c r="C29" s="554">
        <f t="shared" si="7"/>
        <v>331.95945000000006</v>
      </c>
      <c r="D29" s="554">
        <f t="shared" si="7"/>
        <v>405.17975</v>
      </c>
      <c r="E29" s="554">
        <f t="shared" si="7"/>
        <v>473.07415</v>
      </c>
      <c r="F29" s="554">
        <f t="shared" si="7"/>
        <v>542.2026</v>
      </c>
      <c r="G29" s="554">
        <f t="shared" si="7"/>
        <v>690.3752</v>
      </c>
      <c r="H29" s="554">
        <f t="shared" si="7"/>
        <v>264.62795</v>
      </c>
      <c r="I29" s="554">
        <f t="shared" si="7"/>
        <v>395.52385</v>
      </c>
      <c r="J29" s="554">
        <f t="shared" si="7"/>
        <v>493.7066</v>
      </c>
      <c r="K29" s="554">
        <f t="shared" si="7"/>
        <v>591.9326500000001</v>
      </c>
      <c r="L29" s="554">
        <f t="shared" si="7"/>
        <v>690.1370499999999</v>
      </c>
      <c r="M29" s="554">
        <f t="shared" si="7"/>
        <v>788.3198</v>
      </c>
    </row>
    <row r="30" spans="1:13" ht="14.25">
      <c r="A30" s="444" t="s">
        <v>54</v>
      </c>
      <c r="B30" s="554">
        <f aca="true" t="shared" si="8" ref="B30:G30">B28*4.33</f>
        <v>482.8383</v>
      </c>
      <c r="C30" s="554">
        <f t="shared" si="8"/>
        <v>663.9189000000001</v>
      </c>
      <c r="D30" s="554">
        <f t="shared" si="8"/>
        <v>810.3595</v>
      </c>
      <c r="E30" s="554">
        <f t="shared" si="8"/>
        <v>946.1483</v>
      </c>
      <c r="F30" s="554">
        <f t="shared" si="8"/>
        <v>1084.4052</v>
      </c>
      <c r="G30" s="554">
        <f t="shared" si="8"/>
        <v>1380.7504</v>
      </c>
      <c r="H30" s="554">
        <f aca="true" t="shared" si="9" ref="H30:M30">H26*4.33</f>
        <v>529.2559</v>
      </c>
      <c r="I30" s="554">
        <f t="shared" si="9"/>
        <v>791.0477</v>
      </c>
      <c r="J30" s="554">
        <f t="shared" si="9"/>
        <v>987.4132</v>
      </c>
      <c r="K30" s="554">
        <f t="shared" si="9"/>
        <v>1183.8653000000002</v>
      </c>
      <c r="L30" s="554">
        <f t="shared" si="9"/>
        <v>1380.2740999999999</v>
      </c>
      <c r="M30" s="554">
        <f t="shared" si="9"/>
        <v>1576.6396</v>
      </c>
    </row>
    <row r="31" spans="1:13" ht="14.25">
      <c r="A31" s="444" t="s">
        <v>55</v>
      </c>
      <c r="B31" s="554">
        <f aca="true" t="shared" si="10" ref="B31:M31">B30*2</f>
        <v>965.6766</v>
      </c>
      <c r="C31" s="554">
        <f t="shared" si="10"/>
        <v>1327.8378000000002</v>
      </c>
      <c r="D31" s="554">
        <f t="shared" si="10"/>
        <v>1620.719</v>
      </c>
      <c r="E31" s="554">
        <f t="shared" si="10"/>
        <v>1892.2966</v>
      </c>
      <c r="F31" s="554">
        <f t="shared" si="10"/>
        <v>2168.8104</v>
      </c>
      <c r="G31" s="554">
        <f t="shared" si="10"/>
        <v>2761.5008</v>
      </c>
      <c r="H31" s="554">
        <f t="shared" si="10"/>
        <v>1058.5118</v>
      </c>
      <c r="I31" s="554">
        <f t="shared" si="10"/>
        <v>1582.0954</v>
      </c>
      <c r="J31" s="554">
        <f t="shared" si="10"/>
        <v>1974.8264</v>
      </c>
      <c r="K31" s="554">
        <f t="shared" si="10"/>
        <v>2367.7306000000003</v>
      </c>
      <c r="L31" s="554">
        <f t="shared" si="10"/>
        <v>2760.5481999999997</v>
      </c>
      <c r="M31" s="554">
        <f t="shared" si="10"/>
        <v>3153.2792</v>
      </c>
    </row>
    <row r="32" spans="1:13" ht="14.25">
      <c r="A32" s="444" t="s">
        <v>56</v>
      </c>
      <c r="B32" s="554">
        <f aca="true" t="shared" si="11" ref="B32:M32">B30*3</f>
        <v>1448.5149000000001</v>
      </c>
      <c r="C32" s="554">
        <f t="shared" si="11"/>
        <v>1991.7567000000004</v>
      </c>
      <c r="D32" s="554">
        <f t="shared" si="11"/>
        <v>2431.0785</v>
      </c>
      <c r="E32" s="554">
        <f t="shared" si="11"/>
        <v>2838.4449</v>
      </c>
      <c r="F32" s="554">
        <f t="shared" si="11"/>
        <v>3253.2155999999995</v>
      </c>
      <c r="G32" s="554">
        <f t="shared" si="11"/>
        <v>4142.2512</v>
      </c>
      <c r="H32" s="554">
        <f t="shared" si="11"/>
        <v>1587.7676999999999</v>
      </c>
      <c r="I32" s="554">
        <f t="shared" si="11"/>
        <v>2373.1431</v>
      </c>
      <c r="J32" s="554">
        <f t="shared" si="11"/>
        <v>2962.2396</v>
      </c>
      <c r="K32" s="554">
        <f t="shared" si="11"/>
        <v>3551.5959000000003</v>
      </c>
      <c r="L32" s="554">
        <f t="shared" si="11"/>
        <v>4140.8223</v>
      </c>
      <c r="M32" s="554">
        <f t="shared" si="11"/>
        <v>4729.9187999999995</v>
      </c>
    </row>
    <row r="33" spans="1:13" ht="14.25">
      <c r="A33" s="444" t="s">
        <v>57</v>
      </c>
      <c r="B33" s="554">
        <f aca="true" t="shared" si="12" ref="B33:M33">B30*4</f>
        <v>1931.3532</v>
      </c>
      <c r="C33" s="554">
        <f t="shared" si="12"/>
        <v>2655.6756000000005</v>
      </c>
      <c r="D33" s="554">
        <f t="shared" si="12"/>
        <v>3241.438</v>
      </c>
      <c r="E33" s="554">
        <f t="shared" si="12"/>
        <v>3784.5932</v>
      </c>
      <c r="F33" s="554">
        <f t="shared" si="12"/>
        <v>4337.6208</v>
      </c>
      <c r="G33" s="554">
        <f t="shared" si="12"/>
        <v>5523.0016</v>
      </c>
      <c r="H33" s="554">
        <f t="shared" si="12"/>
        <v>2117.0236</v>
      </c>
      <c r="I33" s="554">
        <f t="shared" si="12"/>
        <v>3164.1908</v>
      </c>
      <c r="J33" s="554">
        <f t="shared" si="12"/>
        <v>3949.6528</v>
      </c>
      <c r="K33" s="554">
        <f t="shared" si="12"/>
        <v>4735.461200000001</v>
      </c>
      <c r="L33" s="554">
        <f t="shared" si="12"/>
        <v>5521.096399999999</v>
      </c>
      <c r="M33" s="554">
        <f t="shared" si="12"/>
        <v>6306.5584</v>
      </c>
    </row>
    <row r="34" spans="1:13" ht="14.25">
      <c r="A34" s="444" t="s">
        <v>58</v>
      </c>
      <c r="B34" s="554">
        <f aca="true" t="shared" si="13" ref="B34:M34">B30*5</f>
        <v>2414.1915</v>
      </c>
      <c r="C34" s="554">
        <f t="shared" si="13"/>
        <v>3319.5945000000006</v>
      </c>
      <c r="D34" s="554">
        <f t="shared" si="13"/>
        <v>4051.7975</v>
      </c>
      <c r="E34" s="554">
        <f t="shared" si="13"/>
        <v>4730.7415</v>
      </c>
      <c r="F34" s="554">
        <f t="shared" si="13"/>
        <v>5422.026</v>
      </c>
      <c r="G34" s="554">
        <f t="shared" si="13"/>
        <v>6903.7519999999995</v>
      </c>
      <c r="H34" s="554">
        <f t="shared" si="13"/>
        <v>2646.2795</v>
      </c>
      <c r="I34" s="554">
        <f t="shared" si="13"/>
        <v>3955.2385</v>
      </c>
      <c r="J34" s="554">
        <f t="shared" si="13"/>
        <v>4937.066</v>
      </c>
      <c r="K34" s="554">
        <f t="shared" si="13"/>
        <v>5919.326500000001</v>
      </c>
      <c r="L34" s="554">
        <f t="shared" si="13"/>
        <v>6901.370499999999</v>
      </c>
      <c r="M34" s="554">
        <f t="shared" si="13"/>
        <v>7883.198</v>
      </c>
    </row>
    <row r="35" spans="1:13" ht="15" thickBot="1">
      <c r="A35" s="449" t="s">
        <v>59</v>
      </c>
      <c r="B35" s="557">
        <f aca="true" t="shared" si="14" ref="B35:M35">B30*6</f>
        <v>2897.0298000000003</v>
      </c>
      <c r="C35" s="557">
        <f t="shared" si="14"/>
        <v>3983.5134000000007</v>
      </c>
      <c r="D35" s="557">
        <f t="shared" si="14"/>
        <v>4862.157</v>
      </c>
      <c r="E35" s="557">
        <f t="shared" si="14"/>
        <v>5676.8898</v>
      </c>
      <c r="F35" s="557">
        <f t="shared" si="14"/>
        <v>6506.431199999999</v>
      </c>
      <c r="G35" s="557">
        <f t="shared" si="14"/>
        <v>8284.5024</v>
      </c>
      <c r="H35" s="557">
        <f t="shared" si="14"/>
        <v>3175.5353999999998</v>
      </c>
      <c r="I35" s="557">
        <f t="shared" si="14"/>
        <v>4746.2862</v>
      </c>
      <c r="J35" s="557">
        <f t="shared" si="14"/>
        <v>5924.4792</v>
      </c>
      <c r="K35" s="557">
        <f t="shared" si="14"/>
        <v>7103.1918000000005</v>
      </c>
      <c r="L35" s="557">
        <f t="shared" si="14"/>
        <v>8281.6446</v>
      </c>
      <c r="M35" s="557">
        <f t="shared" si="14"/>
        <v>9459.837599999999</v>
      </c>
    </row>
    <row r="36" spans="1:12" ht="15">
      <c r="A36" s="471"/>
      <c r="B36" s="469"/>
      <c r="C36" s="469"/>
      <c r="D36" s="472"/>
      <c r="E36" s="461"/>
      <c r="F36" s="461"/>
      <c r="G36" s="461"/>
      <c r="H36" s="471"/>
      <c r="I36" s="469"/>
      <c r="J36" s="469"/>
      <c r="K36" s="472"/>
      <c r="L36" s="472"/>
    </row>
    <row r="37" spans="1:13" ht="15" thickBot="1">
      <c r="A37" s="544"/>
      <c r="B37" s="545"/>
      <c r="C37" s="545"/>
      <c r="D37" s="545"/>
      <c r="E37" s="545"/>
      <c r="F37" s="545"/>
      <c r="G37" s="545"/>
      <c r="H37" s="545"/>
      <c r="I37" s="545"/>
      <c r="J37" s="545"/>
      <c r="K37" s="545"/>
      <c r="L37" s="545"/>
      <c r="M37" s="546"/>
    </row>
    <row r="38" spans="1:12" ht="15.75" thickBot="1">
      <c r="A38" s="1031" t="s">
        <v>67</v>
      </c>
      <c r="B38" s="1033"/>
      <c r="C38" s="1033"/>
      <c r="D38" s="1033"/>
      <c r="E38" s="1033"/>
      <c r="F38" s="1033"/>
      <c r="G38" s="1033"/>
      <c r="H38" s="1032"/>
      <c r="I38" s="461"/>
      <c r="J38" s="461"/>
      <c r="K38" s="443"/>
      <c r="L38" s="523"/>
    </row>
    <row r="39" spans="1:12" ht="15.75" thickBot="1">
      <c r="A39" s="535"/>
      <c r="B39" s="536" t="s">
        <v>41</v>
      </c>
      <c r="C39" s="536" t="s">
        <v>42</v>
      </c>
      <c r="D39" s="536" t="s">
        <v>43</v>
      </c>
      <c r="E39" s="536" t="s">
        <v>44</v>
      </c>
      <c r="F39" s="536" t="s">
        <v>45</v>
      </c>
      <c r="G39" s="536" t="s">
        <v>46</v>
      </c>
      <c r="H39" s="537" t="s">
        <v>47</v>
      </c>
      <c r="J39" s="523"/>
      <c r="K39" s="523"/>
      <c r="L39" s="523"/>
    </row>
    <row r="40" spans="1:12" ht="15">
      <c r="A40" s="442" t="s">
        <v>72</v>
      </c>
      <c r="B40" s="565">
        <v>20.57</v>
      </c>
      <c r="C40" s="565">
        <v>27.4</v>
      </c>
      <c r="D40" s="565">
        <v>39.02</v>
      </c>
      <c r="E40" s="565">
        <v>53.84</v>
      </c>
      <c r="F40" s="565">
        <v>66.1</v>
      </c>
      <c r="G40" s="565">
        <v>99.72</v>
      </c>
      <c r="H40" s="566">
        <v>121.39</v>
      </c>
      <c r="J40" s="469"/>
      <c r="K40" s="469"/>
      <c r="L40" s="524"/>
    </row>
    <row r="41" spans="1:12" ht="15">
      <c r="A41" s="444" t="s">
        <v>75</v>
      </c>
      <c r="B41" s="567">
        <v>40</v>
      </c>
      <c r="C41" s="567">
        <v>40</v>
      </c>
      <c r="D41" s="567">
        <v>40</v>
      </c>
      <c r="E41" s="567">
        <v>40</v>
      </c>
      <c r="F41" s="567">
        <v>40</v>
      </c>
      <c r="G41" s="567">
        <v>40</v>
      </c>
      <c r="H41" s="568">
        <v>40</v>
      </c>
      <c r="J41" s="469"/>
      <c r="K41" s="469"/>
      <c r="L41" s="524"/>
    </row>
    <row r="42" spans="1:12" ht="15">
      <c r="A42" s="444" t="s">
        <v>0</v>
      </c>
      <c r="B42" s="567">
        <v>10.8</v>
      </c>
      <c r="C42" s="567">
        <v>11.25</v>
      </c>
      <c r="D42" s="567">
        <v>11.95</v>
      </c>
      <c r="E42" s="567">
        <v>12.8</v>
      </c>
      <c r="F42" s="567">
        <v>13.7</v>
      </c>
      <c r="G42" s="567">
        <v>16.25</v>
      </c>
      <c r="H42" s="568">
        <v>18.85</v>
      </c>
      <c r="J42" s="469"/>
      <c r="K42" s="469"/>
      <c r="L42" s="443"/>
    </row>
    <row r="43" spans="1:12" ht="15.75" thickBot="1">
      <c r="A43" s="449" t="s">
        <v>535</v>
      </c>
      <c r="B43" s="636">
        <v>1</v>
      </c>
      <c r="C43" s="636">
        <v>1</v>
      </c>
      <c r="D43" s="636">
        <v>1</v>
      </c>
      <c r="E43" s="636">
        <v>1</v>
      </c>
      <c r="F43" s="636">
        <v>1.35</v>
      </c>
      <c r="G43" s="636">
        <v>1.35</v>
      </c>
      <c r="H43" s="637">
        <v>1.35</v>
      </c>
      <c r="J43" s="525"/>
      <c r="K43" s="483"/>
      <c r="L43" s="523"/>
    </row>
    <row r="44" spans="1:13" ht="15.75" thickBot="1">
      <c r="A44" s="547"/>
      <c r="B44" s="548"/>
      <c r="C44" s="548"/>
      <c r="D44" s="548"/>
      <c r="E44" s="548"/>
      <c r="F44" s="548"/>
      <c r="G44" s="548"/>
      <c r="H44" s="548"/>
      <c r="I44" s="545"/>
      <c r="J44" s="549"/>
      <c r="K44" s="550"/>
      <c r="L44" s="548"/>
      <c r="M44" s="546"/>
    </row>
    <row r="45" spans="1:12" ht="15.75" thickBot="1">
      <c r="A45" s="1054" t="s">
        <v>497</v>
      </c>
      <c r="B45" s="1055"/>
      <c r="C45" s="1056"/>
      <c r="D45" s="443"/>
      <c r="E45" s="1043" t="s">
        <v>494</v>
      </c>
      <c r="F45" s="1044"/>
      <c r="G45" s="1044"/>
      <c r="H45" s="1045"/>
      <c r="I45" s="461"/>
      <c r="J45" s="493"/>
      <c r="K45" s="469"/>
      <c r="L45" s="443"/>
    </row>
    <row r="46" spans="1:12" ht="15.75" thickBot="1">
      <c r="A46" s="473" t="s">
        <v>455</v>
      </c>
      <c r="B46" s="473" t="s">
        <v>456</v>
      </c>
      <c r="C46" s="473" t="s">
        <v>498</v>
      </c>
      <c r="D46" s="443"/>
      <c r="E46" s="473" t="s">
        <v>455</v>
      </c>
      <c r="F46" s="543" t="s">
        <v>495</v>
      </c>
      <c r="G46" s="543" t="s">
        <v>496</v>
      </c>
      <c r="H46" s="475" t="s">
        <v>105</v>
      </c>
      <c r="I46" s="461"/>
      <c r="J46" s="493"/>
      <c r="K46" s="469"/>
      <c r="L46" s="443"/>
    </row>
    <row r="47" spans="1:12" ht="15">
      <c r="A47" s="531" t="s">
        <v>73</v>
      </c>
      <c r="B47" s="532">
        <v>13</v>
      </c>
      <c r="C47" s="533" t="s">
        <v>74</v>
      </c>
      <c r="D47" s="443"/>
      <c r="E47" s="529" t="s">
        <v>123</v>
      </c>
      <c r="F47" s="530" t="s">
        <v>124</v>
      </c>
      <c r="G47" s="530" t="s">
        <v>125</v>
      </c>
      <c r="H47" s="496">
        <v>0</v>
      </c>
      <c r="I47" s="461"/>
      <c r="J47" s="493"/>
      <c r="K47" s="469"/>
      <c r="L47" s="443"/>
    </row>
    <row r="48" spans="1:12" ht="15">
      <c r="A48" s="515" t="s">
        <v>76</v>
      </c>
      <c r="B48" s="476">
        <v>1.5</v>
      </c>
      <c r="C48" s="516" t="s">
        <v>74</v>
      </c>
      <c r="D48" s="443"/>
      <c r="E48" s="526" t="s">
        <v>127</v>
      </c>
      <c r="F48" s="513" t="s">
        <v>128</v>
      </c>
      <c r="G48" s="513" t="s">
        <v>128</v>
      </c>
      <c r="H48" s="497">
        <v>3</v>
      </c>
      <c r="I48" s="461"/>
      <c r="J48" s="493"/>
      <c r="K48" s="469"/>
      <c r="L48" s="443"/>
    </row>
    <row r="49" spans="1:12" ht="15">
      <c r="A49" s="515" t="s">
        <v>77</v>
      </c>
      <c r="B49" s="476">
        <v>2.5</v>
      </c>
      <c r="C49" s="517" t="s">
        <v>6</v>
      </c>
      <c r="D49" s="443"/>
      <c r="E49" s="526" t="s">
        <v>77</v>
      </c>
      <c r="F49" s="513" t="s">
        <v>125</v>
      </c>
      <c r="G49" s="513" t="s">
        <v>125</v>
      </c>
      <c r="H49" s="497">
        <v>0</v>
      </c>
      <c r="I49" s="461"/>
      <c r="J49" s="493"/>
      <c r="K49" s="469"/>
      <c r="L49" s="443"/>
    </row>
    <row r="50" spans="1:12" ht="15">
      <c r="A50" s="518" t="s">
        <v>81</v>
      </c>
      <c r="B50" s="513">
        <v>10.67</v>
      </c>
      <c r="C50" s="519" t="s">
        <v>82</v>
      </c>
      <c r="D50" s="443"/>
      <c r="E50" s="526" t="s">
        <v>85</v>
      </c>
      <c r="F50" s="513" t="s">
        <v>698</v>
      </c>
      <c r="G50" s="513" t="s">
        <v>698</v>
      </c>
      <c r="H50" s="497">
        <v>0</v>
      </c>
      <c r="I50" s="461"/>
      <c r="J50" s="493"/>
      <c r="K50" s="469"/>
      <c r="L50" s="443"/>
    </row>
    <row r="51" spans="1:12" ht="15.75" thickBot="1">
      <c r="A51" s="520" t="s">
        <v>85</v>
      </c>
      <c r="B51" s="521">
        <v>12.08</v>
      </c>
      <c r="C51" s="522" t="s">
        <v>86</v>
      </c>
      <c r="D51" s="443"/>
      <c r="E51" s="527" t="s">
        <v>81</v>
      </c>
      <c r="F51" s="521" t="s">
        <v>125</v>
      </c>
      <c r="G51" s="521" t="s">
        <v>125</v>
      </c>
      <c r="H51" s="528">
        <v>0</v>
      </c>
      <c r="I51" s="461"/>
      <c r="J51" s="493"/>
      <c r="K51" s="469"/>
      <c r="L51" s="443"/>
    </row>
    <row r="52" spans="1:13" ht="15">
      <c r="A52" s="547"/>
      <c r="B52" s="548"/>
      <c r="C52" s="548"/>
      <c r="D52" s="548"/>
      <c r="E52" s="548"/>
      <c r="F52" s="548"/>
      <c r="G52" s="548"/>
      <c r="H52" s="548"/>
      <c r="I52" s="545"/>
      <c r="J52" s="549"/>
      <c r="K52" s="550"/>
      <c r="L52" s="548"/>
      <c r="M52" s="546"/>
    </row>
    <row r="53" spans="1:13" ht="21" thickBot="1">
      <c r="A53" s="1046" t="s">
        <v>517</v>
      </c>
      <c r="B53" s="1046"/>
      <c r="C53" s="1046"/>
      <c r="D53" s="1046"/>
      <c r="E53" s="1046"/>
      <c r="F53" s="1046"/>
      <c r="G53" s="1046"/>
      <c r="H53" s="1046"/>
      <c r="I53" s="1046"/>
      <c r="J53" s="1046"/>
      <c r="K53" s="1046"/>
      <c r="L53" s="1046"/>
      <c r="M53" s="1046"/>
    </row>
    <row r="54" spans="1:13" s="480" customFormat="1" ht="15.75" thickBot="1">
      <c r="A54" s="1043" t="s">
        <v>499</v>
      </c>
      <c r="B54" s="1045"/>
      <c r="C54" s="436"/>
      <c r="E54" s="1031" t="s">
        <v>502</v>
      </c>
      <c r="F54" s="1033"/>
      <c r="G54" s="1033"/>
      <c r="H54" s="1033"/>
      <c r="I54" s="1033"/>
      <c r="J54" s="1033"/>
      <c r="K54" s="1033"/>
      <c r="L54" s="1032"/>
      <c r="M54" s="436"/>
    </row>
    <row r="55" spans="1:13" s="480" customFormat="1" ht="15.75" thickBot="1">
      <c r="A55" s="506" t="s">
        <v>481</v>
      </c>
      <c r="B55" s="507" t="s">
        <v>232</v>
      </c>
      <c r="C55" s="481"/>
      <c r="E55" s="473" t="s">
        <v>455</v>
      </c>
      <c r="F55" s="474" t="s">
        <v>495</v>
      </c>
      <c r="G55" s="474" t="s">
        <v>452</v>
      </c>
      <c r="H55" s="474" t="s">
        <v>105</v>
      </c>
      <c r="I55" s="474" t="s">
        <v>503</v>
      </c>
      <c r="J55" s="1119"/>
      <c r="K55" s="1119"/>
      <c r="L55" s="1120"/>
      <c r="M55" s="487"/>
    </row>
    <row r="56" spans="1:13" s="480" customFormat="1" ht="15">
      <c r="A56" s="500" t="s">
        <v>482</v>
      </c>
      <c r="B56" s="502">
        <v>9</v>
      </c>
      <c r="C56" s="481"/>
      <c r="E56" s="529" t="s">
        <v>77</v>
      </c>
      <c r="F56" s="530" t="s">
        <v>125</v>
      </c>
      <c r="G56" s="530" t="s">
        <v>125</v>
      </c>
      <c r="H56" s="530">
        <v>2</v>
      </c>
      <c r="I56" s="658">
        <v>3.6</v>
      </c>
      <c r="J56" s="1075" t="s">
        <v>6</v>
      </c>
      <c r="K56" s="1075"/>
      <c r="L56" s="1076"/>
      <c r="M56" s="487"/>
    </row>
    <row r="57" spans="1:13" s="480" customFormat="1" ht="15">
      <c r="A57" s="500" t="s">
        <v>483</v>
      </c>
      <c r="B57" s="501" t="s">
        <v>97</v>
      </c>
      <c r="C57" s="481"/>
      <c r="E57" s="526" t="s">
        <v>81</v>
      </c>
      <c r="F57" s="513" t="s">
        <v>125</v>
      </c>
      <c r="G57" s="513" t="s">
        <v>1</v>
      </c>
      <c r="H57" s="513">
        <v>2</v>
      </c>
      <c r="I57" s="574" t="s">
        <v>508</v>
      </c>
      <c r="J57" s="1073" t="s">
        <v>507</v>
      </c>
      <c r="K57" s="1073"/>
      <c r="L57" s="1074"/>
      <c r="M57" s="487"/>
    </row>
    <row r="58" spans="1:13" s="480" customFormat="1" ht="15">
      <c r="A58" s="500" t="s">
        <v>484</v>
      </c>
      <c r="B58" s="502" t="s">
        <v>100</v>
      </c>
      <c r="C58" s="481"/>
      <c r="E58" s="526" t="s">
        <v>85</v>
      </c>
      <c r="F58" s="513" t="s">
        <v>698</v>
      </c>
      <c r="G58" s="513" t="s">
        <v>698</v>
      </c>
      <c r="H58" s="513">
        <v>2</v>
      </c>
      <c r="I58" s="658">
        <v>12.95</v>
      </c>
      <c r="J58" s="1073"/>
      <c r="K58" s="1073"/>
      <c r="L58" s="1074"/>
      <c r="M58" s="484"/>
    </row>
    <row r="59" spans="1:13" s="480" customFormat="1" ht="15">
      <c r="A59" s="500" t="s">
        <v>485</v>
      </c>
      <c r="B59" s="501" t="s">
        <v>103</v>
      </c>
      <c r="C59" s="481"/>
      <c r="E59" s="526" t="s">
        <v>132</v>
      </c>
      <c r="F59" s="513" t="s">
        <v>133</v>
      </c>
      <c r="G59" s="513" t="s">
        <v>133</v>
      </c>
      <c r="H59" s="513">
        <v>2</v>
      </c>
      <c r="I59" s="658">
        <v>11.24</v>
      </c>
      <c r="J59" s="1073"/>
      <c r="K59" s="1073"/>
      <c r="L59" s="1074"/>
      <c r="M59" s="484"/>
    </row>
    <row r="60" spans="1:13" s="480" customFormat="1" ht="15">
      <c r="A60" s="500" t="s">
        <v>486</v>
      </c>
      <c r="B60" s="501" t="s">
        <v>199</v>
      </c>
      <c r="C60" s="481"/>
      <c r="E60" s="526" t="s">
        <v>135</v>
      </c>
      <c r="F60" s="513" t="s">
        <v>124</v>
      </c>
      <c r="G60" s="513" t="s">
        <v>125</v>
      </c>
      <c r="H60" s="513">
        <v>2</v>
      </c>
      <c r="I60" s="574" t="s">
        <v>508</v>
      </c>
      <c r="J60" s="1073" t="s">
        <v>507</v>
      </c>
      <c r="K60" s="1073"/>
      <c r="L60" s="1074"/>
      <c r="M60" s="484"/>
    </row>
    <row r="61" spans="1:13" s="480" customFormat="1" ht="15">
      <c r="A61" s="500" t="s">
        <v>487</v>
      </c>
      <c r="B61" s="502" t="s">
        <v>111</v>
      </c>
      <c r="C61" s="487"/>
      <c r="E61" s="526" t="s">
        <v>127</v>
      </c>
      <c r="F61" s="513" t="s">
        <v>128</v>
      </c>
      <c r="G61" s="513" t="s">
        <v>128</v>
      </c>
      <c r="H61" s="513">
        <v>3</v>
      </c>
      <c r="I61" s="574" t="s">
        <v>508</v>
      </c>
      <c r="J61" s="1073" t="s">
        <v>507</v>
      </c>
      <c r="K61" s="1073"/>
      <c r="L61" s="1074"/>
      <c r="M61" s="484"/>
    </row>
    <row r="62" spans="1:13" s="487" customFormat="1" ht="15.75" thickBot="1">
      <c r="A62" s="504" t="s">
        <v>488</v>
      </c>
      <c r="B62" s="570"/>
      <c r="E62" s="526" t="s">
        <v>138</v>
      </c>
      <c r="F62" s="513" t="s">
        <v>125</v>
      </c>
      <c r="G62" s="513" t="s">
        <v>125</v>
      </c>
      <c r="H62" s="513">
        <v>2</v>
      </c>
      <c r="I62" s="658">
        <v>40</v>
      </c>
      <c r="J62" s="1034" t="s">
        <v>504</v>
      </c>
      <c r="K62" s="1106"/>
      <c r="L62" s="1035"/>
      <c r="M62" s="484"/>
    </row>
    <row r="63" spans="1:13" s="487" customFormat="1" ht="15.75" thickBot="1">
      <c r="A63" s="551"/>
      <c r="B63" s="611"/>
      <c r="C63" s="611"/>
      <c r="E63" s="526" t="s">
        <v>144</v>
      </c>
      <c r="F63" s="513" t="s">
        <v>125</v>
      </c>
      <c r="G63" s="513" t="s">
        <v>125</v>
      </c>
      <c r="H63" s="513">
        <v>2</v>
      </c>
      <c r="I63" s="658">
        <v>11</v>
      </c>
      <c r="J63" s="603" t="s">
        <v>505</v>
      </c>
      <c r="K63" s="616"/>
      <c r="L63" s="604"/>
      <c r="M63" s="484"/>
    </row>
    <row r="64" spans="1:13" s="487" customFormat="1" ht="15.75" thickBot="1">
      <c r="A64" s="1043" t="s">
        <v>500</v>
      </c>
      <c r="B64" s="1044"/>
      <c r="C64" s="1045"/>
      <c r="E64" s="526" t="s">
        <v>144</v>
      </c>
      <c r="F64" s="513" t="s">
        <v>125</v>
      </c>
      <c r="G64" s="513" t="s">
        <v>125</v>
      </c>
      <c r="H64" s="513">
        <v>2</v>
      </c>
      <c r="I64" s="658">
        <v>8</v>
      </c>
      <c r="J64" s="1073" t="s">
        <v>506</v>
      </c>
      <c r="K64" s="1073"/>
      <c r="L64" s="1074"/>
      <c r="M64" s="484"/>
    </row>
    <row r="65" spans="1:13" s="480" customFormat="1" ht="15.75" thickBot="1">
      <c r="A65" s="506" t="s">
        <v>117</v>
      </c>
      <c r="B65" s="1089" t="s">
        <v>103</v>
      </c>
      <c r="C65" s="1090"/>
      <c r="E65" s="594"/>
      <c r="F65" s="597"/>
      <c r="G65" s="597"/>
      <c r="H65" s="597"/>
      <c r="I65" s="597"/>
      <c r="J65" s="597"/>
      <c r="K65" s="594"/>
      <c r="L65" s="594"/>
      <c r="M65" s="594"/>
    </row>
    <row r="66" spans="1:12" s="480" customFormat="1" ht="15.75" thickBot="1">
      <c r="A66" s="500" t="s">
        <v>489</v>
      </c>
      <c r="B66" s="1087">
        <v>999</v>
      </c>
      <c r="C66" s="1088"/>
      <c r="E66" s="1043" t="s">
        <v>151</v>
      </c>
      <c r="F66" s="1044"/>
      <c r="G66" s="1044"/>
      <c r="H66" s="1044"/>
      <c r="I66" s="1045"/>
      <c r="K66" s="487"/>
      <c r="L66" s="487"/>
    </row>
    <row r="67" spans="1:12" s="480" customFormat="1" ht="15">
      <c r="A67" s="500" t="s">
        <v>490</v>
      </c>
      <c r="B67" s="1085">
        <v>1</v>
      </c>
      <c r="C67" s="1086"/>
      <c r="E67" s="506" t="s">
        <v>157</v>
      </c>
      <c r="F67" s="580">
        <v>0.036</v>
      </c>
      <c r="G67" s="1075" t="s">
        <v>158</v>
      </c>
      <c r="H67" s="1075"/>
      <c r="I67" s="1076"/>
      <c r="K67" s="487"/>
      <c r="L67" s="487"/>
    </row>
    <row r="68" spans="1:12" s="480" customFormat="1" ht="15">
      <c r="A68" s="500" t="s">
        <v>131</v>
      </c>
      <c r="B68" s="1087" t="s">
        <v>97</v>
      </c>
      <c r="C68" s="1088"/>
      <c r="E68" s="500" t="s">
        <v>161</v>
      </c>
      <c r="F68" s="579">
        <v>0.095</v>
      </c>
      <c r="G68" s="1073" t="s">
        <v>525</v>
      </c>
      <c r="H68" s="1073"/>
      <c r="I68" s="1074"/>
      <c r="K68" s="487"/>
      <c r="L68" s="487"/>
    </row>
    <row r="69" spans="1:12" s="480" customFormat="1" ht="15.75" thickBot="1">
      <c r="A69" s="500" t="s">
        <v>488</v>
      </c>
      <c r="B69" s="1087">
        <v>1761111</v>
      </c>
      <c r="C69" s="1088"/>
      <c r="E69" s="504" t="s">
        <v>161</v>
      </c>
      <c r="F69" s="583">
        <v>0.086</v>
      </c>
      <c r="G69" s="1071" t="s">
        <v>551</v>
      </c>
      <c r="H69" s="1071"/>
      <c r="I69" s="1072"/>
      <c r="K69" s="471"/>
      <c r="L69" s="487"/>
    </row>
    <row r="70" spans="1:13" s="480" customFormat="1" ht="15.75" thickBot="1">
      <c r="A70" s="500" t="s">
        <v>491</v>
      </c>
      <c r="B70" s="1083">
        <v>40</v>
      </c>
      <c r="C70" s="1084"/>
      <c r="E70" s="607"/>
      <c r="F70" s="607"/>
      <c r="G70" s="607"/>
      <c r="H70" s="607"/>
      <c r="I70" s="607"/>
      <c r="J70" s="607"/>
      <c r="K70" s="607"/>
      <c r="L70" s="594"/>
      <c r="M70" s="594"/>
    </row>
    <row r="71" spans="1:9" s="480" customFormat="1" ht="33.75" customHeight="1" thickBot="1">
      <c r="A71" s="504" t="s">
        <v>492</v>
      </c>
      <c r="B71" s="1117" t="s">
        <v>550</v>
      </c>
      <c r="C71" s="1082"/>
      <c r="E71" s="1031" t="s">
        <v>510</v>
      </c>
      <c r="F71" s="1033"/>
      <c r="G71" s="1033"/>
      <c r="H71" s="1033"/>
      <c r="I71" s="1032"/>
    </row>
    <row r="72" spans="1:9" s="487" customFormat="1" ht="15.75" thickBot="1">
      <c r="A72" s="612" t="s">
        <v>4</v>
      </c>
      <c r="B72" s="612"/>
      <c r="C72" s="612"/>
      <c r="E72" s="473" t="s">
        <v>511</v>
      </c>
      <c r="F72" s="1107" t="s">
        <v>456</v>
      </c>
      <c r="G72" s="1153"/>
      <c r="H72" s="1107" t="s">
        <v>498</v>
      </c>
      <c r="I72" s="1053"/>
    </row>
    <row r="73" spans="1:12" s="480" customFormat="1" ht="15.75" thickBot="1">
      <c r="A73" s="1043" t="s">
        <v>501</v>
      </c>
      <c r="B73" s="1044"/>
      <c r="C73" s="1045"/>
      <c r="E73" s="442" t="s">
        <v>140</v>
      </c>
      <c r="F73" s="1177" t="s">
        <v>141</v>
      </c>
      <c r="G73" s="1177"/>
      <c r="H73" s="656" t="s">
        <v>142</v>
      </c>
      <c r="I73" s="657"/>
      <c r="J73" s="1057"/>
      <c r="K73" s="1057"/>
      <c r="L73" s="483"/>
    </row>
    <row r="74" spans="1:12" s="480" customFormat="1" ht="15">
      <c r="A74" s="610" t="s">
        <v>475</v>
      </c>
      <c r="B74" s="1093" t="s">
        <v>233</v>
      </c>
      <c r="C74" s="1094"/>
      <c r="E74" s="444" t="s">
        <v>140</v>
      </c>
      <c r="F74" s="1176" t="s">
        <v>146</v>
      </c>
      <c r="G74" s="1176"/>
      <c r="H74" s="578" t="s">
        <v>147</v>
      </c>
      <c r="I74" s="446"/>
      <c r="J74" s="485"/>
      <c r="K74" s="485"/>
      <c r="L74" s="483"/>
    </row>
    <row r="75" spans="1:12" s="480" customFormat="1" ht="15">
      <c r="A75" s="445" t="s">
        <v>476</v>
      </c>
      <c r="B75" s="1091" t="s">
        <v>95</v>
      </c>
      <c r="C75" s="1092"/>
      <c r="E75" s="444" t="s">
        <v>140</v>
      </c>
      <c r="F75" s="1176" t="s">
        <v>149</v>
      </c>
      <c r="G75" s="1176"/>
      <c r="H75" s="578" t="s">
        <v>150</v>
      </c>
      <c r="I75" s="446"/>
      <c r="J75" s="485"/>
      <c r="K75" s="485"/>
      <c r="L75" s="483"/>
    </row>
    <row r="76" spans="1:12" s="480" customFormat="1" ht="15">
      <c r="A76" s="445" t="s">
        <v>477</v>
      </c>
      <c r="B76" s="1091">
        <v>0</v>
      </c>
      <c r="C76" s="1092"/>
      <c r="E76" s="444" t="s">
        <v>140</v>
      </c>
      <c r="F76" s="1176" t="s">
        <v>152</v>
      </c>
      <c r="G76" s="1176"/>
      <c r="H76" s="578" t="s">
        <v>153</v>
      </c>
      <c r="I76" s="446"/>
      <c r="J76" s="485"/>
      <c r="K76" s="485"/>
      <c r="L76" s="483"/>
    </row>
    <row r="77" spans="1:12" s="480" customFormat="1" ht="15">
      <c r="A77" s="445" t="s">
        <v>479</v>
      </c>
      <c r="B77" s="1087">
        <v>10</v>
      </c>
      <c r="C77" s="1088"/>
      <c r="E77" s="444" t="s">
        <v>140</v>
      </c>
      <c r="F77" s="1176" t="s">
        <v>155</v>
      </c>
      <c r="G77" s="1176"/>
      <c r="H77" s="578" t="s">
        <v>156</v>
      </c>
      <c r="I77" s="446"/>
      <c r="J77" s="485"/>
      <c r="K77" s="485"/>
      <c r="L77" s="483"/>
    </row>
    <row r="78" spans="1:12" s="480" customFormat="1" ht="15">
      <c r="A78" s="445" t="s">
        <v>478</v>
      </c>
      <c r="B78" s="1091">
        <v>12</v>
      </c>
      <c r="C78" s="1092"/>
      <c r="E78" s="444" t="s">
        <v>140</v>
      </c>
      <c r="F78" s="1178" t="s">
        <v>159</v>
      </c>
      <c r="G78" s="1178"/>
      <c r="H78" s="578" t="s">
        <v>160</v>
      </c>
      <c r="I78" s="446"/>
      <c r="J78" s="485"/>
      <c r="K78" s="485"/>
      <c r="L78" s="483"/>
    </row>
    <row r="79" spans="1:12" s="480" customFormat="1" ht="15.75" thickBot="1">
      <c r="A79" s="572" t="s">
        <v>480</v>
      </c>
      <c r="B79" s="1081" t="s">
        <v>523</v>
      </c>
      <c r="C79" s="1082"/>
      <c r="E79" s="444" t="s">
        <v>163</v>
      </c>
      <c r="F79" s="1176">
        <v>1.4</v>
      </c>
      <c r="G79" s="1176"/>
      <c r="H79" s="578" t="s">
        <v>512</v>
      </c>
      <c r="I79" s="446"/>
      <c r="J79" s="485"/>
      <c r="K79" s="485"/>
      <c r="L79" s="483"/>
    </row>
    <row r="80" spans="5:12" s="480" customFormat="1" ht="15">
      <c r="E80" s="500" t="s">
        <v>165</v>
      </c>
      <c r="F80" s="1176">
        <v>34.75</v>
      </c>
      <c r="G80" s="1176"/>
      <c r="H80" s="578" t="s">
        <v>513</v>
      </c>
      <c r="I80" s="446"/>
      <c r="J80" s="485"/>
      <c r="K80" s="485"/>
      <c r="L80" s="483"/>
    </row>
    <row r="81" spans="1:12" s="480" customFormat="1" ht="15">
      <c r="A81" s="487"/>
      <c r="B81" s="487"/>
      <c r="C81" s="487"/>
      <c r="E81" s="500" t="s">
        <v>169</v>
      </c>
      <c r="F81" s="1176">
        <v>11</v>
      </c>
      <c r="G81" s="1176"/>
      <c r="H81" s="646" t="s">
        <v>516</v>
      </c>
      <c r="I81" s="647"/>
      <c r="J81" s="485"/>
      <c r="K81" s="485"/>
      <c r="L81" s="483"/>
    </row>
    <row r="82" spans="1:12" s="480" customFormat="1" ht="15">
      <c r="A82" s="487"/>
      <c r="B82" s="488"/>
      <c r="C82" s="487"/>
      <c r="E82" s="444" t="s">
        <v>170</v>
      </c>
      <c r="F82" s="1176">
        <v>75</v>
      </c>
      <c r="G82" s="1176"/>
      <c r="H82" s="646" t="s">
        <v>514</v>
      </c>
      <c r="I82" s="647"/>
      <c r="L82" s="485"/>
    </row>
    <row r="83" spans="5:13" s="480" customFormat="1" ht="15">
      <c r="E83" s="590" t="s">
        <v>518</v>
      </c>
      <c r="F83" s="1176">
        <v>75</v>
      </c>
      <c r="G83" s="1176"/>
      <c r="H83" s="578"/>
      <c r="I83" s="446"/>
      <c r="L83" s="471"/>
      <c r="M83" s="487"/>
    </row>
    <row r="84" spans="5:12" s="480" customFormat="1" ht="14.25">
      <c r="E84" s="444" t="s">
        <v>173</v>
      </c>
      <c r="F84" s="1176">
        <v>35</v>
      </c>
      <c r="G84" s="1176"/>
      <c r="H84" s="646" t="s">
        <v>514</v>
      </c>
      <c r="I84" s="647"/>
      <c r="L84" s="487"/>
    </row>
    <row r="85" spans="5:12" s="480" customFormat="1" ht="14.25">
      <c r="E85" s="444" t="s">
        <v>167</v>
      </c>
      <c r="F85" s="1176">
        <v>10.41</v>
      </c>
      <c r="G85" s="1176"/>
      <c r="H85" s="644" t="s">
        <v>515</v>
      </c>
      <c r="I85" s="645"/>
      <c r="L85" s="487"/>
    </row>
    <row r="86" spans="5:12" s="480" customFormat="1" ht="15" thickBot="1">
      <c r="E86" s="449" t="s">
        <v>169</v>
      </c>
      <c r="F86" s="1173">
        <v>8</v>
      </c>
      <c r="G86" s="1173"/>
      <c r="H86" s="1174" t="s">
        <v>506</v>
      </c>
      <c r="I86" s="1175"/>
      <c r="L86" s="487"/>
    </row>
    <row r="87" s="480" customFormat="1" ht="14.25">
      <c r="L87" s="487"/>
    </row>
    <row r="88" s="480" customFormat="1" ht="14.25">
      <c r="L88" s="487"/>
    </row>
    <row r="89" spans="1:13" ht="14.25">
      <c r="A89" s="436"/>
      <c r="G89" s="480"/>
      <c r="H89" s="480"/>
      <c r="J89" s="480"/>
      <c r="K89" s="480"/>
      <c r="L89" s="480"/>
      <c r="M89" s="480"/>
    </row>
    <row r="90" spans="1:10" s="901" customFormat="1" ht="14.25">
      <c r="A90" s="436" t="s">
        <v>656</v>
      </c>
      <c r="B90" s="897"/>
      <c r="C90" s="491"/>
      <c r="D90" s="492"/>
      <c r="E90" s="897"/>
      <c r="F90" s="492"/>
      <c r="G90" s="436"/>
      <c r="H90" s="436"/>
      <c r="I90" s="436"/>
      <c r="J90" s="436"/>
    </row>
    <row r="91" spans="1:10" s="480" customFormat="1" ht="14.25">
      <c r="A91" s="436"/>
      <c r="B91" s="438"/>
      <c r="C91" s="491"/>
      <c r="D91" s="492"/>
      <c r="E91" s="438"/>
      <c r="F91" s="492"/>
      <c r="G91" s="436"/>
      <c r="H91" s="436"/>
      <c r="I91" s="436"/>
      <c r="J91" s="436"/>
    </row>
    <row r="92" spans="1:10" s="480" customFormat="1" ht="14.25">
      <c r="A92" s="436"/>
      <c r="B92" s="438"/>
      <c r="C92" s="491"/>
      <c r="D92" s="492"/>
      <c r="E92" s="438"/>
      <c r="F92" s="492"/>
      <c r="G92" s="436"/>
      <c r="H92" s="436"/>
      <c r="I92" s="436"/>
      <c r="J92" s="436"/>
    </row>
    <row r="93" spans="1:10" s="480" customFormat="1" ht="14.25">
      <c r="A93" s="436"/>
      <c r="B93" s="438"/>
      <c r="C93" s="491"/>
      <c r="D93" s="492"/>
      <c r="E93" s="438"/>
      <c r="F93" s="492"/>
      <c r="G93" s="436"/>
      <c r="H93" s="436"/>
      <c r="I93" s="436"/>
      <c r="J93" s="436"/>
    </row>
    <row r="95" ht="14.25">
      <c r="A95" s="438"/>
    </row>
    <row r="96" ht="14.25">
      <c r="A96" s="438"/>
    </row>
    <row r="97" ht="14.25">
      <c r="H97" s="487"/>
    </row>
    <row r="98" ht="14.25">
      <c r="A98" s="438"/>
    </row>
    <row r="99" ht="14.25">
      <c r="A99" s="438"/>
    </row>
    <row r="100" ht="14.25">
      <c r="A100" s="438"/>
    </row>
    <row r="101" ht="14.25">
      <c r="A101" s="438"/>
    </row>
    <row r="102" ht="14.25">
      <c r="A102" s="438"/>
    </row>
    <row r="103" ht="14.25">
      <c r="A103" s="438"/>
    </row>
    <row r="104" ht="14.25">
      <c r="A104" s="438"/>
    </row>
    <row r="105" ht="14.25">
      <c r="A105" s="438"/>
    </row>
    <row r="106" ht="14.25">
      <c r="A106" s="438"/>
    </row>
    <row r="107" ht="14.25">
      <c r="A107" s="438"/>
    </row>
    <row r="108" ht="14.25">
      <c r="A108" s="438"/>
    </row>
    <row r="109" spans="1:5" ht="14.25">
      <c r="A109" s="438"/>
      <c r="E109" s="490"/>
    </row>
  </sheetData>
  <sheetProtection/>
  <mergeCells count="61">
    <mergeCell ref="A1:M1"/>
    <mergeCell ref="A2:M2"/>
    <mergeCell ref="A3:M3"/>
    <mergeCell ref="A4:M4"/>
    <mergeCell ref="A5:M5"/>
    <mergeCell ref="A6:M6"/>
    <mergeCell ref="A7:K7"/>
    <mergeCell ref="A23:M23"/>
    <mergeCell ref="A38:H38"/>
    <mergeCell ref="A45:C45"/>
    <mergeCell ref="E45:H45"/>
    <mergeCell ref="A53:M53"/>
    <mergeCell ref="J64:L64"/>
    <mergeCell ref="A54:B54"/>
    <mergeCell ref="E54:L54"/>
    <mergeCell ref="J55:L55"/>
    <mergeCell ref="J56:L56"/>
    <mergeCell ref="J57:L57"/>
    <mergeCell ref="J58:L58"/>
    <mergeCell ref="B65:C65"/>
    <mergeCell ref="B66:C66"/>
    <mergeCell ref="B67:C67"/>
    <mergeCell ref="B68:C68"/>
    <mergeCell ref="B69:C69"/>
    <mergeCell ref="J59:L59"/>
    <mergeCell ref="J60:L60"/>
    <mergeCell ref="J61:L61"/>
    <mergeCell ref="J62:L62"/>
    <mergeCell ref="A64:C64"/>
    <mergeCell ref="B70:C70"/>
    <mergeCell ref="B71:C71"/>
    <mergeCell ref="E71:I71"/>
    <mergeCell ref="F72:G72"/>
    <mergeCell ref="H72:I72"/>
    <mergeCell ref="A73:C73"/>
    <mergeCell ref="F73:G73"/>
    <mergeCell ref="J73:K73"/>
    <mergeCell ref="B74:C74"/>
    <mergeCell ref="F74:G74"/>
    <mergeCell ref="B75:C75"/>
    <mergeCell ref="F75:G75"/>
    <mergeCell ref="B76:C76"/>
    <mergeCell ref="F76:G76"/>
    <mergeCell ref="F84:G84"/>
    <mergeCell ref="F85:G85"/>
    <mergeCell ref="B77:C77"/>
    <mergeCell ref="F77:G77"/>
    <mergeCell ref="B78:C78"/>
    <mergeCell ref="F78:G78"/>
    <mergeCell ref="B79:C79"/>
    <mergeCell ref="F79:G79"/>
    <mergeCell ref="F86:G86"/>
    <mergeCell ref="H86:I86"/>
    <mergeCell ref="G69:I69"/>
    <mergeCell ref="G68:I68"/>
    <mergeCell ref="G67:I67"/>
    <mergeCell ref="E66:I66"/>
    <mergeCell ref="F80:G80"/>
    <mergeCell ref="F81:G81"/>
    <mergeCell ref="F82:G82"/>
    <mergeCell ref="F83:G83"/>
  </mergeCells>
  <printOptions horizontalCentered="1"/>
  <pageMargins left="0.25" right="0.25" top="0.5" bottom="0.5" header="0.25" footer="0.25"/>
  <pageSetup fitToHeight="0" fitToWidth="0" horizontalDpi="600" verticalDpi="600" orientation="portrait" scale="51" r:id="rId3"/>
  <headerFooter alignWithMargins="0">
    <oddFooter>&amp;R&amp;F
&amp;D  &amp;T</oddFooter>
  </headerFooter>
  <rowBreaks count="1" manualBreakCount="1">
    <brk id="86" max="255" man="1"/>
  </row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M108"/>
  <sheetViews>
    <sheetView zoomScalePageLayoutView="0" workbookViewId="0" topLeftCell="A1">
      <selection activeCell="E53" sqref="E53:L53"/>
    </sheetView>
  </sheetViews>
  <sheetFormatPr defaultColWidth="9.140625" defaultRowHeight="12.75"/>
  <cols>
    <col min="1" max="1" width="27.140625" style="460" customWidth="1"/>
    <col min="2" max="2" width="16.140625" style="436" customWidth="1"/>
    <col min="3" max="3" width="14.57421875" style="436" customWidth="1"/>
    <col min="4" max="4" width="17.00390625" style="436" customWidth="1"/>
    <col min="5" max="5" width="16.140625" style="436" customWidth="1"/>
    <col min="6" max="6" width="13.421875" style="436" bestFit="1" customWidth="1"/>
    <col min="7" max="7" width="16.7109375" style="436" customWidth="1"/>
    <col min="8" max="8" width="14.57421875" style="436" bestFit="1" customWidth="1"/>
    <col min="9" max="9" width="10.00390625" style="436" bestFit="1" customWidth="1"/>
    <col min="10" max="10" width="15.140625" style="436" customWidth="1"/>
    <col min="11" max="11" width="10.00390625" style="436" customWidth="1"/>
    <col min="12" max="12" width="12.28125" style="436" customWidth="1"/>
    <col min="13" max="13" width="12.7109375" style="436" customWidth="1"/>
    <col min="14" max="16384" width="9.140625" style="436" customWidth="1"/>
  </cols>
  <sheetData>
    <row r="1" spans="1:13" ht="15.75">
      <c r="A1" s="1047" t="s">
        <v>527</v>
      </c>
      <c r="B1" s="1047"/>
      <c r="C1" s="1047"/>
      <c r="D1" s="1047"/>
      <c r="E1" s="1047"/>
      <c r="F1" s="1047"/>
      <c r="G1" s="1047"/>
      <c r="H1" s="1047"/>
      <c r="I1" s="1047"/>
      <c r="J1" s="1047"/>
      <c r="K1" s="1047"/>
      <c r="L1" s="1047"/>
      <c r="M1" s="1047"/>
    </row>
    <row r="2" spans="1:13" ht="14.25">
      <c r="A2" s="1048" t="s">
        <v>446</v>
      </c>
      <c r="B2" s="1048"/>
      <c r="C2" s="1048"/>
      <c r="D2" s="1048"/>
      <c r="E2" s="1048"/>
      <c r="F2" s="1048"/>
      <c r="G2" s="1048"/>
      <c r="H2" s="1048"/>
      <c r="I2" s="1048"/>
      <c r="J2" s="1048"/>
      <c r="K2" s="1048"/>
      <c r="L2" s="1048"/>
      <c r="M2" s="1048"/>
    </row>
    <row r="3" spans="1:13" ht="14.25">
      <c r="A3" s="1048" t="s">
        <v>528</v>
      </c>
      <c r="B3" s="1048"/>
      <c r="C3" s="1048"/>
      <c r="D3" s="1048"/>
      <c r="E3" s="1048"/>
      <c r="F3" s="1048"/>
      <c r="G3" s="1048"/>
      <c r="H3" s="1048"/>
      <c r="I3" s="1048"/>
      <c r="J3" s="1048"/>
      <c r="K3" s="1048"/>
      <c r="L3" s="1048"/>
      <c r="M3" s="1048"/>
    </row>
    <row r="4" spans="1:13" s="437" customFormat="1" ht="15.75" thickBot="1">
      <c r="A4" s="1050" t="s">
        <v>228</v>
      </c>
      <c r="B4" s="1050"/>
      <c r="C4" s="1050"/>
      <c r="D4" s="1050"/>
      <c r="E4" s="1050"/>
      <c r="F4" s="1050"/>
      <c r="G4" s="1050"/>
      <c r="H4" s="1050"/>
      <c r="I4" s="1050"/>
      <c r="J4" s="1050"/>
      <c r="K4" s="1050"/>
      <c r="L4" s="1050"/>
      <c r="M4" s="1050"/>
    </row>
    <row r="5" spans="1:13" ht="15">
      <c r="A5" s="1036" t="s">
        <v>36</v>
      </c>
      <c r="B5" s="1037"/>
      <c r="C5" s="1037"/>
      <c r="D5" s="1037"/>
      <c r="E5" s="1037"/>
      <c r="F5" s="1037"/>
      <c r="G5" s="1037"/>
      <c r="H5" s="1037"/>
      <c r="I5" s="1037"/>
      <c r="J5" s="1037"/>
      <c r="K5" s="1037"/>
      <c r="L5" s="1037"/>
      <c r="M5" s="1037"/>
    </row>
    <row r="6" spans="1:13" s="438" customFormat="1" ht="15" thickBot="1">
      <c r="A6" s="1040" t="s">
        <v>449</v>
      </c>
      <c r="B6" s="1041"/>
      <c r="C6" s="1041"/>
      <c r="D6" s="1041"/>
      <c r="E6" s="1041"/>
      <c r="F6" s="1041"/>
      <c r="G6" s="1041"/>
      <c r="H6" s="1041"/>
      <c r="I6" s="1041"/>
      <c r="J6" s="1041"/>
      <c r="K6" s="1042"/>
      <c r="L6" s="601"/>
      <c r="M6" s="601"/>
    </row>
    <row r="7" spans="1:11" ht="15.75" thickBot="1">
      <c r="A7" s="473" t="s">
        <v>37</v>
      </c>
      <c r="B7" s="474" t="s">
        <v>38</v>
      </c>
      <c r="C7" s="474" t="s">
        <v>39</v>
      </c>
      <c r="D7" s="474" t="s">
        <v>40</v>
      </c>
      <c r="E7" s="474" t="s">
        <v>41</v>
      </c>
      <c r="F7" s="474" t="s">
        <v>42</v>
      </c>
      <c r="G7" s="474" t="s">
        <v>43</v>
      </c>
      <c r="H7" s="474" t="s">
        <v>44</v>
      </c>
      <c r="I7" s="474" t="s">
        <v>45</v>
      </c>
      <c r="J7" s="474" t="s">
        <v>46</v>
      </c>
      <c r="K7" s="475" t="s">
        <v>47</v>
      </c>
    </row>
    <row r="8" spans="1:12" ht="15">
      <c r="A8" s="442" t="s">
        <v>450</v>
      </c>
      <c r="B8" s="649">
        <v>1.25</v>
      </c>
      <c r="C8" s="648">
        <v>1.5</v>
      </c>
      <c r="D8" s="648">
        <v>1.5</v>
      </c>
      <c r="E8" s="648">
        <v>8</v>
      </c>
      <c r="F8" s="648">
        <v>9</v>
      </c>
      <c r="G8" s="648">
        <v>10</v>
      </c>
      <c r="H8" s="648">
        <v>13</v>
      </c>
      <c r="I8" s="648">
        <v>15.5</v>
      </c>
      <c r="J8" s="648">
        <v>22</v>
      </c>
      <c r="K8" s="648">
        <v>25</v>
      </c>
      <c r="L8" s="443"/>
    </row>
    <row r="9" spans="1:12" ht="15">
      <c r="A9" s="444" t="s">
        <v>451</v>
      </c>
      <c r="B9" s="648">
        <v>8.28</v>
      </c>
      <c r="C9" s="648">
        <v>9.35</v>
      </c>
      <c r="D9" s="648">
        <v>11.44</v>
      </c>
      <c r="E9" s="648">
        <v>18.08</v>
      </c>
      <c r="F9" s="648">
        <v>26.67</v>
      </c>
      <c r="G9" s="648">
        <v>34.09</v>
      </c>
      <c r="H9" s="648">
        <v>49.49</v>
      </c>
      <c r="I9" s="648">
        <v>63.86</v>
      </c>
      <c r="J9" s="648">
        <v>99.03</v>
      </c>
      <c r="K9" s="648">
        <v>129.86</v>
      </c>
      <c r="L9" s="443"/>
    </row>
    <row r="10" spans="1:12" ht="15">
      <c r="A10" s="598"/>
      <c r="B10" s="599"/>
      <c r="C10" s="599"/>
      <c r="D10" s="599"/>
      <c r="E10" s="599"/>
      <c r="F10" s="599"/>
      <c r="G10" s="599"/>
      <c r="H10" s="599"/>
      <c r="I10" s="599"/>
      <c r="J10" s="599"/>
      <c r="K10" s="600"/>
      <c r="L10" s="447"/>
    </row>
    <row r="11" spans="1:12" ht="15">
      <c r="A11" s="444" t="s">
        <v>452</v>
      </c>
      <c r="B11" s="554">
        <v>8.28</v>
      </c>
      <c r="C11" s="554">
        <v>9.35</v>
      </c>
      <c r="D11" s="554">
        <v>11.44</v>
      </c>
      <c r="E11" s="554">
        <v>18.08</v>
      </c>
      <c r="F11" s="554">
        <v>26.67</v>
      </c>
      <c r="G11" s="554">
        <v>34.09</v>
      </c>
      <c r="H11" s="554">
        <v>49.49</v>
      </c>
      <c r="I11" s="554">
        <v>63.86</v>
      </c>
      <c r="J11" s="554">
        <v>99.03</v>
      </c>
      <c r="K11" s="556">
        <v>129.86</v>
      </c>
      <c r="L11" s="443"/>
    </row>
    <row r="12" spans="1:12" ht="15">
      <c r="A12" s="444" t="s">
        <v>453</v>
      </c>
      <c r="B12" s="562">
        <v>3.8975</v>
      </c>
      <c r="C12" s="562">
        <v>6.355</v>
      </c>
      <c r="D12" s="562">
        <v>9.525</v>
      </c>
      <c r="E12" s="562">
        <v>18.0225</v>
      </c>
      <c r="F12" s="562">
        <v>25.915</v>
      </c>
      <c r="G12" s="562">
        <v>33.34</v>
      </c>
      <c r="H12" s="562">
        <v>50.12</v>
      </c>
      <c r="I12" s="562">
        <v>65.86</v>
      </c>
      <c r="J12" s="562">
        <v>104.3525</v>
      </c>
      <c r="K12" s="563">
        <v>137.8575</v>
      </c>
      <c r="L12" s="448"/>
    </row>
    <row r="13" spans="1:12" ht="15">
      <c r="A13" s="444" t="s">
        <v>454</v>
      </c>
      <c r="B13" s="554">
        <v>7.795</v>
      </c>
      <c r="C13" s="554">
        <v>12.71</v>
      </c>
      <c r="D13" s="554">
        <v>19.05</v>
      </c>
      <c r="E13" s="554">
        <v>36.045</v>
      </c>
      <c r="F13" s="554">
        <v>51.83</v>
      </c>
      <c r="G13" s="554">
        <v>66.68</v>
      </c>
      <c r="H13" s="554">
        <v>100.24</v>
      </c>
      <c r="I13" s="554">
        <v>131.72</v>
      </c>
      <c r="J13" s="554">
        <v>208.705</v>
      </c>
      <c r="K13" s="556">
        <v>275.715</v>
      </c>
      <c r="L13" s="443"/>
    </row>
    <row r="14" spans="1:12" ht="15">
      <c r="A14" s="444" t="s">
        <v>54</v>
      </c>
      <c r="B14" s="554">
        <v>15.59</v>
      </c>
      <c r="C14" s="554">
        <v>25.42</v>
      </c>
      <c r="D14" s="554">
        <v>38.1</v>
      </c>
      <c r="E14" s="554">
        <v>72.09</v>
      </c>
      <c r="F14" s="554">
        <v>103.66</v>
      </c>
      <c r="G14" s="554">
        <v>133.36</v>
      </c>
      <c r="H14" s="554">
        <v>200.48</v>
      </c>
      <c r="I14" s="554">
        <v>263.44</v>
      </c>
      <c r="J14" s="554">
        <v>417.41</v>
      </c>
      <c r="K14" s="556">
        <v>551.43</v>
      </c>
      <c r="L14" s="443"/>
    </row>
    <row r="15" spans="1:12" ht="15">
      <c r="A15" s="444" t="s">
        <v>55</v>
      </c>
      <c r="B15" s="554">
        <v>31.18</v>
      </c>
      <c r="C15" s="554">
        <v>50.84</v>
      </c>
      <c r="D15" s="554">
        <v>76.2</v>
      </c>
      <c r="E15" s="554">
        <v>144.18</v>
      </c>
      <c r="F15" s="554">
        <v>207.32</v>
      </c>
      <c r="G15" s="554">
        <v>266.72</v>
      </c>
      <c r="H15" s="554">
        <v>400.96</v>
      </c>
      <c r="I15" s="554">
        <v>526.88</v>
      </c>
      <c r="J15" s="554">
        <v>834.82</v>
      </c>
      <c r="K15" s="556">
        <v>1102.86</v>
      </c>
      <c r="L15" s="443"/>
    </row>
    <row r="16" spans="1:12" ht="15">
      <c r="A16" s="444" t="s">
        <v>56</v>
      </c>
      <c r="B16" s="554">
        <v>46.769999999999996</v>
      </c>
      <c r="C16" s="554">
        <v>76.26</v>
      </c>
      <c r="D16" s="554">
        <v>114.30000000000001</v>
      </c>
      <c r="E16" s="554">
        <v>216.27</v>
      </c>
      <c r="F16" s="554">
        <v>310.98</v>
      </c>
      <c r="G16" s="554">
        <v>400.08000000000004</v>
      </c>
      <c r="H16" s="554">
        <v>601.4399999999999</v>
      </c>
      <c r="I16" s="554">
        <v>790.3199999999999</v>
      </c>
      <c r="J16" s="554">
        <v>1252.23</v>
      </c>
      <c r="K16" s="556">
        <v>1654.29</v>
      </c>
      <c r="L16" s="443"/>
    </row>
    <row r="17" spans="1:12" ht="15">
      <c r="A17" s="444" t="s">
        <v>57</v>
      </c>
      <c r="B17" s="554">
        <v>62.36</v>
      </c>
      <c r="C17" s="554">
        <v>101.68</v>
      </c>
      <c r="D17" s="554">
        <v>152.4</v>
      </c>
      <c r="E17" s="554">
        <v>288.36</v>
      </c>
      <c r="F17" s="554">
        <v>414.64</v>
      </c>
      <c r="G17" s="554">
        <v>533.44</v>
      </c>
      <c r="H17" s="554">
        <v>801.92</v>
      </c>
      <c r="I17" s="554">
        <v>1053.76</v>
      </c>
      <c r="J17" s="554">
        <v>1669.64</v>
      </c>
      <c r="K17" s="556">
        <v>2205.72</v>
      </c>
      <c r="L17" s="443"/>
    </row>
    <row r="18" spans="1:12" ht="15">
      <c r="A18" s="444" t="s">
        <v>58</v>
      </c>
      <c r="B18" s="554">
        <v>77.95</v>
      </c>
      <c r="C18" s="554">
        <v>127.10000000000001</v>
      </c>
      <c r="D18" s="554">
        <v>190.5</v>
      </c>
      <c r="E18" s="554">
        <v>360.45000000000005</v>
      </c>
      <c r="F18" s="554">
        <v>518.3</v>
      </c>
      <c r="G18" s="554">
        <v>666.8000000000001</v>
      </c>
      <c r="H18" s="554">
        <v>1002.4</v>
      </c>
      <c r="I18" s="554">
        <v>1317.2</v>
      </c>
      <c r="J18" s="554">
        <v>2087.05</v>
      </c>
      <c r="K18" s="556">
        <v>2757.1499999999996</v>
      </c>
      <c r="L18" s="443"/>
    </row>
    <row r="19" spans="1:12" ht="15.75" thickBot="1">
      <c r="A19" s="449" t="s">
        <v>59</v>
      </c>
      <c r="B19" s="557">
        <v>93.53999999999999</v>
      </c>
      <c r="C19" s="557">
        <v>152.52</v>
      </c>
      <c r="D19" s="557">
        <v>228.60000000000002</v>
      </c>
      <c r="E19" s="557">
        <v>432.54</v>
      </c>
      <c r="F19" s="557">
        <v>621.96</v>
      </c>
      <c r="G19" s="557">
        <v>800.1600000000001</v>
      </c>
      <c r="H19" s="557">
        <v>1202.8799999999999</v>
      </c>
      <c r="I19" s="557">
        <v>1580.6399999999999</v>
      </c>
      <c r="J19" s="557">
        <v>2504.46</v>
      </c>
      <c r="K19" s="558">
        <v>3308.58</v>
      </c>
      <c r="L19" s="443"/>
    </row>
    <row r="20" spans="1:12" ht="15">
      <c r="A20" s="450"/>
      <c r="B20" s="451"/>
      <c r="C20" s="451"/>
      <c r="D20" s="451"/>
      <c r="E20" s="451"/>
      <c r="F20" s="451"/>
      <c r="G20" s="451"/>
      <c r="H20" s="451"/>
      <c r="I20" s="451"/>
      <c r="J20" s="451"/>
      <c r="K20" s="451"/>
      <c r="L20" s="443"/>
    </row>
    <row r="21" spans="1:13" ht="15" thickBot="1">
      <c r="A21" s="551"/>
      <c r="B21" s="549"/>
      <c r="C21" s="549"/>
      <c r="D21" s="552"/>
      <c r="E21" s="553"/>
      <c r="F21" s="553"/>
      <c r="G21" s="553"/>
      <c r="H21" s="553"/>
      <c r="I21" s="553"/>
      <c r="J21" s="553"/>
      <c r="K21" s="553"/>
      <c r="L21" s="553"/>
      <c r="M21" s="546"/>
    </row>
    <row r="22" spans="1:13" ht="15.75" thickBot="1">
      <c r="A22" s="1031" t="s">
        <v>474</v>
      </c>
      <c r="B22" s="1033"/>
      <c r="C22" s="1033"/>
      <c r="D22" s="1033"/>
      <c r="E22" s="1033"/>
      <c r="F22" s="1033"/>
      <c r="G22" s="1033"/>
      <c r="H22" s="1033"/>
      <c r="I22" s="1033"/>
      <c r="J22" s="1033"/>
      <c r="K22" s="1033"/>
      <c r="L22" s="1033"/>
      <c r="M22" s="1032"/>
    </row>
    <row r="23" spans="1:13" s="438" customFormat="1" ht="30.75" thickBot="1">
      <c r="A23" s="462" t="s">
        <v>471</v>
      </c>
      <c r="B23" s="463" t="s">
        <v>458</v>
      </c>
      <c r="C23" s="463" t="s">
        <v>459</v>
      </c>
      <c r="D23" s="463" t="s">
        <v>460</v>
      </c>
      <c r="E23" s="463" t="s">
        <v>461</v>
      </c>
      <c r="F23" s="463" t="s">
        <v>462</v>
      </c>
      <c r="G23" s="463" t="s">
        <v>463</v>
      </c>
      <c r="H23" s="463" t="s">
        <v>464</v>
      </c>
      <c r="I23" s="463" t="s">
        <v>465</v>
      </c>
      <c r="J23" s="463" t="s">
        <v>466</v>
      </c>
      <c r="K23" s="463" t="s">
        <v>467</v>
      </c>
      <c r="L23" s="463" t="s">
        <v>468</v>
      </c>
      <c r="M23" s="464" t="s">
        <v>469</v>
      </c>
    </row>
    <row r="24" spans="1:13" ht="15">
      <c r="A24" s="465"/>
      <c r="B24" s="466"/>
      <c r="C24" s="466"/>
      <c r="D24" s="466"/>
      <c r="E24" s="466"/>
      <c r="F24" s="466"/>
      <c r="G24" s="466"/>
      <c r="H24" s="466"/>
      <c r="I24" s="466"/>
      <c r="J24" s="466"/>
      <c r="K24" s="466"/>
      <c r="L24" s="466"/>
      <c r="M24" s="467"/>
    </row>
    <row r="25" spans="1:13" ht="14.25">
      <c r="A25" s="444" t="s">
        <v>451</v>
      </c>
      <c r="B25" s="511">
        <v>111.51</v>
      </c>
      <c r="C25" s="511">
        <v>149.27</v>
      </c>
      <c r="D25" s="511">
        <v>182.2</v>
      </c>
      <c r="E25" s="511">
        <v>212.73</v>
      </c>
      <c r="F25" s="511">
        <v>243.81</v>
      </c>
      <c r="G25" s="511">
        <v>310.44</v>
      </c>
      <c r="H25" s="476">
        <v>122.23</v>
      </c>
      <c r="I25" s="511">
        <v>177.85</v>
      </c>
      <c r="J25" s="511">
        <v>222</v>
      </c>
      <c r="K25" s="511">
        <v>266.17</v>
      </c>
      <c r="L25" s="511">
        <v>310.33</v>
      </c>
      <c r="M25" s="517">
        <v>354.48</v>
      </c>
    </row>
    <row r="26" spans="1:13" ht="15">
      <c r="A26" s="468"/>
      <c r="B26" s="443"/>
      <c r="C26" s="443"/>
      <c r="D26" s="443"/>
      <c r="E26" s="443"/>
      <c r="F26" s="443"/>
      <c r="G26" s="443"/>
      <c r="H26" s="469"/>
      <c r="I26" s="443"/>
      <c r="J26" s="443"/>
      <c r="K26" s="443"/>
      <c r="L26" s="443"/>
      <c r="M26" s="470"/>
    </row>
    <row r="27" spans="1:13" ht="14.25">
      <c r="A27" s="444" t="s">
        <v>452</v>
      </c>
      <c r="B27" s="554">
        <v>111.51</v>
      </c>
      <c r="C27" s="554">
        <v>149.27</v>
      </c>
      <c r="D27" s="554">
        <v>182.2</v>
      </c>
      <c r="E27" s="554">
        <v>212.73</v>
      </c>
      <c r="F27" s="554">
        <v>243.81</v>
      </c>
      <c r="G27" s="554">
        <v>310.44</v>
      </c>
      <c r="H27" s="602">
        <v>122.23</v>
      </c>
      <c r="I27" s="554">
        <v>177.85</v>
      </c>
      <c r="J27" s="554">
        <v>222</v>
      </c>
      <c r="K27" s="554">
        <v>266.17</v>
      </c>
      <c r="L27" s="554">
        <v>310.33</v>
      </c>
      <c r="M27" s="556">
        <v>354.48</v>
      </c>
    </row>
    <row r="28" spans="1:13" ht="14.25">
      <c r="A28" s="444" t="s">
        <v>454</v>
      </c>
      <c r="B28" s="554">
        <v>241.42</v>
      </c>
      <c r="C28" s="554">
        <v>323.17</v>
      </c>
      <c r="D28" s="554">
        <v>394.465</v>
      </c>
      <c r="E28" s="554">
        <v>460.56</v>
      </c>
      <c r="F28" s="554">
        <v>527.85</v>
      </c>
      <c r="G28" s="554">
        <v>672.105</v>
      </c>
      <c r="H28" s="554">
        <v>264.63</v>
      </c>
      <c r="I28" s="554">
        <v>385.045</v>
      </c>
      <c r="J28" s="554">
        <v>480.63</v>
      </c>
      <c r="K28" s="554">
        <v>576.26</v>
      </c>
      <c r="L28" s="554">
        <v>671.865</v>
      </c>
      <c r="M28" s="556">
        <v>767.45</v>
      </c>
    </row>
    <row r="29" spans="1:13" ht="14.25">
      <c r="A29" s="444" t="s">
        <v>54</v>
      </c>
      <c r="B29" s="554">
        <v>482.84</v>
      </c>
      <c r="C29" s="554">
        <v>646.34</v>
      </c>
      <c r="D29" s="554">
        <v>788.93</v>
      </c>
      <c r="E29" s="554">
        <v>921.12</v>
      </c>
      <c r="F29" s="554">
        <v>1055.7</v>
      </c>
      <c r="G29" s="554">
        <v>1344.21</v>
      </c>
      <c r="H29" s="554">
        <v>529.26</v>
      </c>
      <c r="I29" s="554">
        <v>770.09</v>
      </c>
      <c r="J29" s="554">
        <v>961.26</v>
      </c>
      <c r="K29" s="554">
        <v>1152.52</v>
      </c>
      <c r="L29" s="554">
        <v>1343.73</v>
      </c>
      <c r="M29" s="556">
        <v>1534.9</v>
      </c>
    </row>
    <row r="30" spans="1:13" ht="14.25">
      <c r="A30" s="444" t="s">
        <v>55</v>
      </c>
      <c r="B30" s="554">
        <v>965.68</v>
      </c>
      <c r="C30" s="554">
        <v>1292.68</v>
      </c>
      <c r="D30" s="554">
        <v>1577.86</v>
      </c>
      <c r="E30" s="554">
        <v>1842.24</v>
      </c>
      <c r="F30" s="554">
        <v>2111.4</v>
      </c>
      <c r="G30" s="554">
        <v>2688.42</v>
      </c>
      <c r="H30" s="554">
        <v>1058.52</v>
      </c>
      <c r="I30" s="554">
        <v>1540.18</v>
      </c>
      <c r="J30" s="554">
        <v>1922.52</v>
      </c>
      <c r="K30" s="554">
        <v>2305.04</v>
      </c>
      <c r="L30" s="554">
        <v>2687.46</v>
      </c>
      <c r="M30" s="556">
        <v>3069.8</v>
      </c>
    </row>
    <row r="31" spans="1:13" ht="14.25">
      <c r="A31" s="444" t="s">
        <v>56</v>
      </c>
      <c r="B31" s="554">
        <v>1448.52</v>
      </c>
      <c r="C31" s="554">
        <v>1939.02</v>
      </c>
      <c r="D31" s="554">
        <v>2366.79</v>
      </c>
      <c r="E31" s="554">
        <v>2763.36</v>
      </c>
      <c r="F31" s="554">
        <v>3167.1000000000004</v>
      </c>
      <c r="G31" s="554">
        <v>4032.63</v>
      </c>
      <c r="H31" s="554">
        <v>1587.78</v>
      </c>
      <c r="I31" s="554">
        <v>2310.27</v>
      </c>
      <c r="J31" s="554">
        <v>2883.7799999999997</v>
      </c>
      <c r="K31" s="554">
        <v>3457.56</v>
      </c>
      <c r="L31" s="554">
        <v>4031.19</v>
      </c>
      <c r="M31" s="556">
        <v>4604.700000000001</v>
      </c>
    </row>
    <row r="32" spans="1:13" ht="14.25">
      <c r="A32" s="444" t="s">
        <v>57</v>
      </c>
      <c r="B32" s="554">
        <v>1931.36</v>
      </c>
      <c r="C32" s="554">
        <v>2585.36</v>
      </c>
      <c r="D32" s="554">
        <v>3155.72</v>
      </c>
      <c r="E32" s="554">
        <v>3684.48</v>
      </c>
      <c r="F32" s="554">
        <v>4222.8</v>
      </c>
      <c r="G32" s="554">
        <v>5376.84</v>
      </c>
      <c r="H32" s="554">
        <v>2117.04</v>
      </c>
      <c r="I32" s="554">
        <v>3080.36</v>
      </c>
      <c r="J32" s="554">
        <v>3845.04</v>
      </c>
      <c r="K32" s="554">
        <v>4610.08</v>
      </c>
      <c r="L32" s="554">
        <v>5374.92</v>
      </c>
      <c r="M32" s="556">
        <v>6139.6</v>
      </c>
    </row>
    <row r="33" spans="1:13" ht="14.25">
      <c r="A33" s="444" t="s">
        <v>58</v>
      </c>
      <c r="B33" s="554">
        <v>2414.2</v>
      </c>
      <c r="C33" s="554">
        <v>3231.7000000000003</v>
      </c>
      <c r="D33" s="554">
        <v>3944.6499999999996</v>
      </c>
      <c r="E33" s="554">
        <v>4605.6</v>
      </c>
      <c r="F33" s="554">
        <v>5278.5</v>
      </c>
      <c r="G33" s="554">
        <v>6721.05</v>
      </c>
      <c r="H33" s="554">
        <v>2646.3</v>
      </c>
      <c r="I33" s="554">
        <v>3850.4500000000003</v>
      </c>
      <c r="J33" s="554">
        <v>4806.3</v>
      </c>
      <c r="K33" s="554">
        <v>5762.6</v>
      </c>
      <c r="L33" s="554">
        <v>6718.65</v>
      </c>
      <c r="M33" s="556">
        <v>7674.5</v>
      </c>
    </row>
    <row r="34" spans="1:13" ht="15" thickBot="1">
      <c r="A34" s="449" t="s">
        <v>59</v>
      </c>
      <c r="B34" s="557">
        <v>2897.04</v>
      </c>
      <c r="C34" s="557">
        <v>3878.04</v>
      </c>
      <c r="D34" s="557">
        <v>4733.58</v>
      </c>
      <c r="E34" s="557">
        <v>5526.72</v>
      </c>
      <c r="F34" s="557">
        <v>6334.200000000001</v>
      </c>
      <c r="G34" s="557">
        <v>8065.26</v>
      </c>
      <c r="H34" s="557">
        <v>3175.56</v>
      </c>
      <c r="I34" s="557">
        <v>4620.54</v>
      </c>
      <c r="J34" s="557">
        <v>5767.5599999999995</v>
      </c>
      <c r="K34" s="557">
        <v>6915.12</v>
      </c>
      <c r="L34" s="557">
        <v>8062.38</v>
      </c>
      <c r="M34" s="558">
        <v>9209.400000000001</v>
      </c>
    </row>
    <row r="35" spans="1:12" ht="15">
      <c r="A35" s="471"/>
      <c r="B35" s="469"/>
      <c r="C35" s="469"/>
      <c r="D35" s="472"/>
      <c r="E35" s="461"/>
      <c r="F35" s="461"/>
      <c r="G35" s="461"/>
      <c r="H35" s="471"/>
      <c r="I35" s="469"/>
      <c r="J35" s="469"/>
      <c r="K35" s="472"/>
      <c r="L35" s="472"/>
    </row>
    <row r="36" spans="1:13" ht="15" thickBot="1">
      <c r="A36" s="544"/>
      <c r="B36" s="545"/>
      <c r="C36" s="545"/>
      <c r="D36" s="545"/>
      <c r="E36" s="545"/>
      <c r="F36" s="545"/>
      <c r="G36" s="545"/>
      <c r="H36" s="545"/>
      <c r="I36" s="545"/>
      <c r="J36" s="545"/>
      <c r="K36" s="545"/>
      <c r="L36" s="545"/>
      <c r="M36" s="546"/>
    </row>
    <row r="37" spans="1:12" ht="15.75" thickBot="1">
      <c r="A37" s="1031" t="s">
        <v>67</v>
      </c>
      <c r="B37" s="1033"/>
      <c r="C37" s="1033"/>
      <c r="D37" s="1033"/>
      <c r="E37" s="1033"/>
      <c r="F37" s="1033"/>
      <c r="G37" s="1033"/>
      <c r="H37" s="1032"/>
      <c r="I37" s="461"/>
      <c r="J37" s="461"/>
      <c r="K37" s="443"/>
      <c r="L37" s="523"/>
    </row>
    <row r="38" spans="1:12" ht="15.75" thickBot="1">
      <c r="A38" s="535"/>
      <c r="B38" s="536" t="s">
        <v>41</v>
      </c>
      <c r="C38" s="536" t="s">
        <v>42</v>
      </c>
      <c r="D38" s="536" t="s">
        <v>43</v>
      </c>
      <c r="E38" s="536" t="s">
        <v>44</v>
      </c>
      <c r="F38" s="536" t="s">
        <v>45</v>
      </c>
      <c r="G38" s="536" t="s">
        <v>46</v>
      </c>
      <c r="H38" s="537" t="s">
        <v>47</v>
      </c>
      <c r="J38" s="523"/>
      <c r="K38" s="523"/>
      <c r="L38" s="523"/>
    </row>
    <row r="39" spans="1:12" ht="15">
      <c r="A39" s="442" t="s">
        <v>72</v>
      </c>
      <c r="B39" s="565">
        <v>18.08</v>
      </c>
      <c r="C39" s="565">
        <v>26.67</v>
      </c>
      <c r="D39" s="565">
        <v>34.09</v>
      </c>
      <c r="E39" s="565">
        <v>49.49</v>
      </c>
      <c r="F39" s="565">
        <v>63.86</v>
      </c>
      <c r="G39" s="565">
        <v>99.03</v>
      </c>
      <c r="H39" s="566">
        <v>129.86</v>
      </c>
      <c r="J39" s="469"/>
      <c r="K39" s="469"/>
      <c r="L39" s="524"/>
    </row>
    <row r="40" spans="1:12" ht="15">
      <c r="A40" s="444" t="s">
        <v>75</v>
      </c>
      <c r="B40" s="567">
        <v>40</v>
      </c>
      <c r="C40" s="567">
        <v>40</v>
      </c>
      <c r="D40" s="567">
        <v>40</v>
      </c>
      <c r="E40" s="567">
        <v>40</v>
      </c>
      <c r="F40" s="567">
        <v>40</v>
      </c>
      <c r="G40" s="567">
        <v>40</v>
      </c>
      <c r="H40" s="568">
        <v>40</v>
      </c>
      <c r="J40" s="469"/>
      <c r="K40" s="469"/>
      <c r="L40" s="524"/>
    </row>
    <row r="41" spans="1:12" ht="15">
      <c r="A41" s="444" t="s">
        <v>0</v>
      </c>
      <c r="B41" s="567">
        <v>10.8</v>
      </c>
      <c r="C41" s="567">
        <v>11.25</v>
      </c>
      <c r="D41" s="567">
        <v>11.95</v>
      </c>
      <c r="E41" s="567">
        <v>12.8</v>
      </c>
      <c r="F41" s="567">
        <v>13.7</v>
      </c>
      <c r="G41" s="567">
        <v>16.25</v>
      </c>
      <c r="H41" s="568">
        <v>18.85</v>
      </c>
      <c r="J41" s="469"/>
      <c r="K41" s="469"/>
      <c r="L41" s="443"/>
    </row>
    <row r="42" spans="1:12" ht="15.75" thickBot="1">
      <c r="A42" s="449" t="s">
        <v>535</v>
      </c>
      <c r="B42" s="636">
        <v>1</v>
      </c>
      <c r="C42" s="636">
        <v>1</v>
      </c>
      <c r="D42" s="636">
        <v>1</v>
      </c>
      <c r="E42" s="636">
        <v>1</v>
      </c>
      <c r="F42" s="636">
        <v>1.35</v>
      </c>
      <c r="G42" s="636">
        <v>1.35</v>
      </c>
      <c r="H42" s="637">
        <v>1.35</v>
      </c>
      <c r="J42" s="525"/>
      <c r="K42" s="483"/>
      <c r="L42" s="523"/>
    </row>
    <row r="43" spans="1:13" ht="15.75" thickBot="1">
      <c r="A43" s="547"/>
      <c r="B43" s="548"/>
      <c r="C43" s="548"/>
      <c r="D43" s="548"/>
      <c r="E43" s="548"/>
      <c r="F43" s="548"/>
      <c r="G43" s="548"/>
      <c r="H43" s="548"/>
      <c r="I43" s="545"/>
      <c r="J43" s="549"/>
      <c r="K43" s="550"/>
      <c r="L43" s="548"/>
      <c r="M43" s="546"/>
    </row>
    <row r="44" spans="1:12" ht="15.75" thickBot="1">
      <c r="A44" s="1054" t="s">
        <v>497</v>
      </c>
      <c r="B44" s="1055"/>
      <c r="C44" s="1056"/>
      <c r="D44" s="443"/>
      <c r="E44" s="1043" t="s">
        <v>494</v>
      </c>
      <c r="F44" s="1044"/>
      <c r="G44" s="1044"/>
      <c r="H44" s="1045"/>
      <c r="I44" s="461"/>
      <c r="J44" s="493"/>
      <c r="K44" s="469"/>
      <c r="L44" s="443"/>
    </row>
    <row r="45" spans="1:12" ht="15.75" thickBot="1">
      <c r="A45" s="473" t="s">
        <v>455</v>
      </c>
      <c r="B45" s="473" t="s">
        <v>456</v>
      </c>
      <c r="C45" s="473" t="s">
        <v>498</v>
      </c>
      <c r="D45" s="443"/>
      <c r="E45" s="473" t="s">
        <v>455</v>
      </c>
      <c r="F45" s="543" t="s">
        <v>495</v>
      </c>
      <c r="G45" s="543" t="s">
        <v>496</v>
      </c>
      <c r="H45" s="475" t="s">
        <v>105</v>
      </c>
      <c r="I45" s="461"/>
      <c r="J45" s="493"/>
      <c r="K45" s="469"/>
      <c r="L45" s="443"/>
    </row>
    <row r="46" spans="1:12" ht="15">
      <c r="A46" s="531" t="s">
        <v>73</v>
      </c>
      <c r="B46" s="532">
        <v>13</v>
      </c>
      <c r="C46" s="533" t="s">
        <v>74</v>
      </c>
      <c r="D46" s="443"/>
      <c r="E46" s="529" t="s">
        <v>123</v>
      </c>
      <c r="F46" s="530" t="s">
        <v>124</v>
      </c>
      <c r="G46" s="530" t="s">
        <v>125</v>
      </c>
      <c r="H46" s="496">
        <v>1</v>
      </c>
      <c r="I46" s="461"/>
      <c r="J46" s="493"/>
      <c r="K46" s="469"/>
      <c r="L46" s="443"/>
    </row>
    <row r="47" spans="1:12" ht="15">
      <c r="A47" s="515" t="s">
        <v>76</v>
      </c>
      <c r="B47" s="476">
        <v>1.5</v>
      </c>
      <c r="C47" s="516" t="s">
        <v>74</v>
      </c>
      <c r="D47" s="443"/>
      <c r="E47" s="526" t="s">
        <v>127</v>
      </c>
      <c r="F47" s="513" t="s">
        <v>128</v>
      </c>
      <c r="G47" s="513" t="s">
        <v>128</v>
      </c>
      <c r="H47" s="497">
        <v>6</v>
      </c>
      <c r="I47" s="461"/>
      <c r="J47" s="493"/>
      <c r="K47" s="469"/>
      <c r="L47" s="443"/>
    </row>
    <row r="48" spans="1:12" ht="15">
      <c r="A48" s="515" t="s">
        <v>77</v>
      </c>
      <c r="B48" s="476">
        <v>2.5</v>
      </c>
      <c r="C48" s="517" t="s">
        <v>6</v>
      </c>
      <c r="D48" s="443"/>
      <c r="E48" s="526" t="s">
        <v>77</v>
      </c>
      <c r="F48" s="513" t="s">
        <v>125</v>
      </c>
      <c r="G48" s="513" t="s">
        <v>125</v>
      </c>
      <c r="H48" s="497">
        <v>1</v>
      </c>
      <c r="I48" s="461"/>
      <c r="J48" s="493"/>
      <c r="K48" s="469"/>
      <c r="L48" s="443"/>
    </row>
    <row r="49" spans="1:12" ht="15">
      <c r="A49" s="518" t="s">
        <v>81</v>
      </c>
      <c r="B49" s="513">
        <v>10.67</v>
      </c>
      <c r="C49" s="519" t="s">
        <v>82</v>
      </c>
      <c r="D49" s="443"/>
      <c r="E49" s="526" t="s">
        <v>85</v>
      </c>
      <c r="F49" s="513" t="s">
        <v>698</v>
      </c>
      <c r="G49" s="513" t="s">
        <v>698</v>
      </c>
      <c r="H49" s="497">
        <v>1</v>
      </c>
      <c r="I49" s="461"/>
      <c r="J49" s="493"/>
      <c r="K49" s="469"/>
      <c r="L49" s="443"/>
    </row>
    <row r="50" spans="1:12" ht="15.75" thickBot="1">
      <c r="A50" s="520" t="s">
        <v>85</v>
      </c>
      <c r="B50" s="521">
        <v>12.08</v>
      </c>
      <c r="C50" s="522" t="s">
        <v>86</v>
      </c>
      <c r="D50" s="443"/>
      <c r="E50" s="527" t="s">
        <v>81</v>
      </c>
      <c r="F50" s="521" t="s">
        <v>125</v>
      </c>
      <c r="G50" s="521" t="s">
        <v>125</v>
      </c>
      <c r="H50" s="528">
        <v>1</v>
      </c>
      <c r="I50" s="461"/>
      <c r="J50" s="493"/>
      <c r="K50" s="469"/>
      <c r="L50" s="443"/>
    </row>
    <row r="51" spans="1:13" ht="15">
      <c r="A51" s="547"/>
      <c r="B51" s="548"/>
      <c r="C51" s="548"/>
      <c r="D51" s="548"/>
      <c r="E51" s="548"/>
      <c r="F51" s="548"/>
      <c r="G51" s="548"/>
      <c r="H51" s="548"/>
      <c r="I51" s="545"/>
      <c r="J51" s="549"/>
      <c r="K51" s="550"/>
      <c r="L51" s="548"/>
      <c r="M51" s="546"/>
    </row>
    <row r="52" spans="1:13" ht="21" thickBot="1">
      <c r="A52" s="1046" t="s">
        <v>517</v>
      </c>
      <c r="B52" s="1046"/>
      <c r="C52" s="1046"/>
      <c r="D52" s="1046"/>
      <c r="E52" s="1046"/>
      <c r="F52" s="1046"/>
      <c r="G52" s="1046"/>
      <c r="H52" s="1046"/>
      <c r="I52" s="1046"/>
      <c r="J52" s="1046"/>
      <c r="K52" s="1046"/>
      <c r="L52" s="1046"/>
      <c r="M52" s="1046"/>
    </row>
    <row r="53" spans="1:13" s="480" customFormat="1" ht="15.75" thickBot="1">
      <c r="A53" s="1043" t="s">
        <v>499</v>
      </c>
      <c r="B53" s="1045"/>
      <c r="C53" s="436"/>
      <c r="E53" s="1031" t="s">
        <v>502</v>
      </c>
      <c r="F53" s="1033"/>
      <c r="G53" s="1033"/>
      <c r="H53" s="1033"/>
      <c r="I53" s="1033"/>
      <c r="J53" s="1033"/>
      <c r="K53" s="1033"/>
      <c r="L53" s="1032"/>
      <c r="M53" s="436"/>
    </row>
    <row r="54" spans="1:13" s="480" customFormat="1" ht="15.75" thickBot="1">
      <c r="A54" s="506" t="s">
        <v>481</v>
      </c>
      <c r="B54" s="507" t="s">
        <v>232</v>
      </c>
      <c r="C54" s="481"/>
      <c r="E54" s="473" t="s">
        <v>455</v>
      </c>
      <c r="F54" s="474" t="s">
        <v>495</v>
      </c>
      <c r="G54" s="474" t="s">
        <v>452</v>
      </c>
      <c r="H54" s="474" t="s">
        <v>105</v>
      </c>
      <c r="I54" s="474" t="s">
        <v>503</v>
      </c>
      <c r="J54" s="1119"/>
      <c r="K54" s="1119"/>
      <c r="L54" s="1120"/>
      <c r="M54" s="487"/>
    </row>
    <row r="55" spans="1:13" s="480" customFormat="1" ht="15">
      <c r="A55" s="500" t="s">
        <v>482</v>
      </c>
      <c r="B55" s="502">
        <v>9</v>
      </c>
      <c r="C55" s="481"/>
      <c r="E55" s="529" t="s">
        <v>77</v>
      </c>
      <c r="F55" s="530" t="s">
        <v>125</v>
      </c>
      <c r="G55" s="530" t="s">
        <v>125</v>
      </c>
      <c r="H55" s="530">
        <v>4</v>
      </c>
      <c r="I55" s="658">
        <v>3.6</v>
      </c>
      <c r="J55" s="1075" t="s">
        <v>6</v>
      </c>
      <c r="K55" s="1075"/>
      <c r="L55" s="1076"/>
      <c r="M55" s="487"/>
    </row>
    <row r="56" spans="1:13" s="480" customFormat="1" ht="15">
      <c r="A56" s="500" t="s">
        <v>483</v>
      </c>
      <c r="B56" s="501" t="s">
        <v>97</v>
      </c>
      <c r="C56" s="481"/>
      <c r="E56" s="526" t="s">
        <v>81</v>
      </c>
      <c r="F56" s="513" t="s">
        <v>125</v>
      </c>
      <c r="G56" s="513" t="s">
        <v>1</v>
      </c>
      <c r="H56" s="513">
        <v>4</v>
      </c>
      <c r="I56" s="574" t="s">
        <v>508</v>
      </c>
      <c r="J56" s="1073" t="s">
        <v>507</v>
      </c>
      <c r="K56" s="1073"/>
      <c r="L56" s="1074"/>
      <c r="M56" s="487"/>
    </row>
    <row r="57" spans="1:13" s="480" customFormat="1" ht="15">
      <c r="A57" s="500" t="s">
        <v>484</v>
      </c>
      <c r="B57" s="502" t="s">
        <v>100</v>
      </c>
      <c r="C57" s="481"/>
      <c r="E57" s="526" t="s">
        <v>85</v>
      </c>
      <c r="F57" s="513" t="s">
        <v>698</v>
      </c>
      <c r="G57" s="513" t="s">
        <v>698</v>
      </c>
      <c r="H57" s="513">
        <v>4</v>
      </c>
      <c r="I57" s="658">
        <v>12.95</v>
      </c>
      <c r="J57" s="1073"/>
      <c r="K57" s="1073"/>
      <c r="L57" s="1074"/>
      <c r="M57" s="484"/>
    </row>
    <row r="58" spans="1:13" s="480" customFormat="1" ht="15">
      <c r="A58" s="500" t="s">
        <v>485</v>
      </c>
      <c r="B58" s="501" t="s">
        <v>103</v>
      </c>
      <c r="C58" s="481"/>
      <c r="E58" s="526" t="s">
        <v>132</v>
      </c>
      <c r="F58" s="513" t="s">
        <v>133</v>
      </c>
      <c r="G58" s="513" t="s">
        <v>133</v>
      </c>
      <c r="H58" s="513">
        <v>4</v>
      </c>
      <c r="I58" s="658">
        <v>11.24</v>
      </c>
      <c r="J58" s="1073"/>
      <c r="K58" s="1073"/>
      <c r="L58" s="1074"/>
      <c r="M58" s="484"/>
    </row>
    <row r="59" spans="1:13" s="480" customFormat="1" ht="15">
      <c r="A59" s="500" t="s">
        <v>486</v>
      </c>
      <c r="B59" s="501" t="s">
        <v>199</v>
      </c>
      <c r="C59" s="481"/>
      <c r="E59" s="526" t="s">
        <v>135</v>
      </c>
      <c r="F59" s="513" t="s">
        <v>124</v>
      </c>
      <c r="G59" s="513" t="s">
        <v>125</v>
      </c>
      <c r="H59" s="513">
        <v>4</v>
      </c>
      <c r="I59" s="574" t="s">
        <v>508</v>
      </c>
      <c r="J59" s="1073" t="s">
        <v>507</v>
      </c>
      <c r="K59" s="1073"/>
      <c r="L59" s="1074"/>
      <c r="M59" s="484"/>
    </row>
    <row r="60" spans="1:13" s="480" customFormat="1" ht="15">
      <c r="A60" s="500" t="s">
        <v>487</v>
      </c>
      <c r="B60" s="502" t="s">
        <v>111</v>
      </c>
      <c r="C60" s="487"/>
      <c r="E60" s="526" t="s">
        <v>127</v>
      </c>
      <c r="F60" s="513" t="s">
        <v>128</v>
      </c>
      <c r="G60" s="513" t="s">
        <v>128</v>
      </c>
      <c r="H60" s="513">
        <v>6</v>
      </c>
      <c r="I60" s="574" t="s">
        <v>508</v>
      </c>
      <c r="J60" s="1073" t="s">
        <v>507</v>
      </c>
      <c r="K60" s="1073"/>
      <c r="L60" s="1074"/>
      <c r="M60" s="484"/>
    </row>
    <row r="61" spans="1:13" s="487" customFormat="1" ht="15.75" thickBot="1">
      <c r="A61" s="504" t="s">
        <v>488</v>
      </c>
      <c r="B61" s="570"/>
      <c r="E61" s="526" t="s">
        <v>138</v>
      </c>
      <c r="F61" s="513" t="s">
        <v>125</v>
      </c>
      <c r="G61" s="513" t="s">
        <v>125</v>
      </c>
      <c r="H61" s="513">
        <v>4</v>
      </c>
      <c r="I61" s="658">
        <v>40</v>
      </c>
      <c r="J61" s="1034" t="s">
        <v>504</v>
      </c>
      <c r="K61" s="1106"/>
      <c r="L61" s="1035"/>
      <c r="M61" s="484"/>
    </row>
    <row r="62" spans="1:13" s="487" customFormat="1" ht="15.75" thickBot="1">
      <c r="A62" s="551"/>
      <c r="B62" s="611"/>
      <c r="C62" s="611"/>
      <c r="E62" s="526" t="s">
        <v>144</v>
      </c>
      <c r="F62" s="513" t="s">
        <v>125</v>
      </c>
      <c r="G62" s="513" t="s">
        <v>125</v>
      </c>
      <c r="H62" s="513">
        <v>4</v>
      </c>
      <c r="I62" s="658">
        <v>11</v>
      </c>
      <c r="J62" s="603" t="s">
        <v>505</v>
      </c>
      <c r="K62" s="616"/>
      <c r="L62" s="604"/>
      <c r="M62" s="484"/>
    </row>
    <row r="63" spans="1:13" s="487" customFormat="1" ht="15.75" thickBot="1">
      <c r="A63" s="1043" t="s">
        <v>500</v>
      </c>
      <c r="B63" s="1044"/>
      <c r="C63" s="1045"/>
      <c r="E63" s="526" t="s">
        <v>144</v>
      </c>
      <c r="F63" s="513" t="s">
        <v>125</v>
      </c>
      <c r="G63" s="513" t="s">
        <v>125</v>
      </c>
      <c r="H63" s="513">
        <v>4</v>
      </c>
      <c r="I63" s="658">
        <v>8</v>
      </c>
      <c r="J63" s="1073" t="s">
        <v>506</v>
      </c>
      <c r="K63" s="1073"/>
      <c r="L63" s="1074"/>
      <c r="M63" s="484"/>
    </row>
    <row r="64" spans="1:13" s="480" customFormat="1" ht="15.75" thickBot="1">
      <c r="A64" s="506" t="s">
        <v>117</v>
      </c>
      <c r="B64" s="1089" t="s">
        <v>103</v>
      </c>
      <c r="C64" s="1090"/>
      <c r="E64" s="594"/>
      <c r="F64" s="597"/>
      <c r="G64" s="597"/>
      <c r="H64" s="597"/>
      <c r="I64" s="597"/>
      <c r="J64" s="597"/>
      <c r="K64" s="594"/>
      <c r="L64" s="594"/>
      <c r="M64" s="594"/>
    </row>
    <row r="65" spans="1:12" s="480" customFormat="1" ht="15.75" thickBot="1">
      <c r="A65" s="500" t="s">
        <v>489</v>
      </c>
      <c r="B65" s="1087">
        <v>999</v>
      </c>
      <c r="C65" s="1088"/>
      <c r="E65" s="1043" t="s">
        <v>151</v>
      </c>
      <c r="F65" s="1044"/>
      <c r="G65" s="1044"/>
      <c r="H65" s="1044"/>
      <c r="I65" s="1045"/>
      <c r="K65" s="487"/>
      <c r="L65" s="487"/>
    </row>
    <row r="66" spans="1:12" s="480" customFormat="1" ht="15">
      <c r="A66" s="500" t="s">
        <v>490</v>
      </c>
      <c r="B66" s="1085">
        <v>1</v>
      </c>
      <c r="C66" s="1086"/>
      <c r="E66" s="506" t="s">
        <v>157</v>
      </c>
      <c r="F66" s="580">
        <v>0.036</v>
      </c>
      <c r="G66" s="1075" t="s">
        <v>158</v>
      </c>
      <c r="H66" s="1075"/>
      <c r="I66" s="1076"/>
      <c r="K66" s="487"/>
      <c r="L66" s="487"/>
    </row>
    <row r="67" spans="1:12" s="480" customFormat="1" ht="15">
      <c r="A67" s="500" t="s">
        <v>131</v>
      </c>
      <c r="B67" s="1087" t="s">
        <v>97</v>
      </c>
      <c r="C67" s="1088"/>
      <c r="E67" s="500" t="s">
        <v>161</v>
      </c>
      <c r="F67" s="579">
        <v>0.095</v>
      </c>
      <c r="G67" s="1073" t="s">
        <v>162</v>
      </c>
      <c r="H67" s="1073"/>
      <c r="I67" s="1074"/>
      <c r="K67" s="487"/>
      <c r="L67" s="487"/>
    </row>
    <row r="68" spans="1:12" s="480" customFormat="1" ht="15.75" thickBot="1">
      <c r="A68" s="500" t="s">
        <v>488</v>
      </c>
      <c r="B68" s="1087">
        <v>1761111</v>
      </c>
      <c r="C68" s="1088"/>
      <c r="E68" s="504" t="s">
        <v>3</v>
      </c>
      <c r="F68" s="583">
        <v>0.0638</v>
      </c>
      <c r="G68" s="1071" t="s">
        <v>529</v>
      </c>
      <c r="H68" s="1071"/>
      <c r="I68" s="1072"/>
      <c r="K68" s="471"/>
      <c r="L68" s="487"/>
    </row>
    <row r="69" spans="1:13" s="480" customFormat="1" ht="15.75" thickBot="1">
      <c r="A69" s="500" t="s">
        <v>491</v>
      </c>
      <c r="B69" s="1083">
        <v>40</v>
      </c>
      <c r="C69" s="1084"/>
      <c r="E69" s="607"/>
      <c r="F69" s="607"/>
      <c r="G69" s="607"/>
      <c r="H69" s="607"/>
      <c r="I69" s="607"/>
      <c r="J69" s="607"/>
      <c r="K69" s="607"/>
      <c r="L69" s="594"/>
      <c r="M69" s="594"/>
    </row>
    <row r="70" spans="1:9" s="480" customFormat="1" ht="15.75" thickBot="1">
      <c r="A70" s="504" t="s">
        <v>492</v>
      </c>
      <c r="B70" s="1117" t="s">
        <v>442</v>
      </c>
      <c r="C70" s="1082"/>
      <c r="E70" s="1031" t="s">
        <v>510</v>
      </c>
      <c r="F70" s="1033"/>
      <c r="G70" s="1033"/>
      <c r="H70" s="1033"/>
      <c r="I70" s="1032"/>
    </row>
    <row r="71" spans="1:9" s="487" customFormat="1" ht="15.75" thickBot="1">
      <c r="A71" s="612" t="s">
        <v>4</v>
      </c>
      <c r="B71" s="612"/>
      <c r="C71" s="612"/>
      <c r="E71" s="473" t="s">
        <v>511</v>
      </c>
      <c r="F71" s="1107" t="s">
        <v>456</v>
      </c>
      <c r="G71" s="1153"/>
      <c r="H71" s="1107" t="s">
        <v>498</v>
      </c>
      <c r="I71" s="1053"/>
    </row>
    <row r="72" spans="1:12" s="480" customFormat="1" ht="15.75" thickBot="1">
      <c r="A72" s="1043" t="s">
        <v>501</v>
      </c>
      <c r="B72" s="1044"/>
      <c r="C72" s="1045"/>
      <c r="E72" s="442" t="s">
        <v>140</v>
      </c>
      <c r="F72" s="1177" t="s">
        <v>141</v>
      </c>
      <c r="G72" s="1177"/>
      <c r="H72" s="656" t="s">
        <v>142</v>
      </c>
      <c r="I72" s="657"/>
      <c r="J72" s="1057"/>
      <c r="K72" s="1057"/>
      <c r="L72" s="483"/>
    </row>
    <row r="73" spans="1:12" s="480" customFormat="1" ht="15">
      <c r="A73" s="610" t="s">
        <v>475</v>
      </c>
      <c r="B73" s="1093" t="s">
        <v>233</v>
      </c>
      <c r="C73" s="1094"/>
      <c r="E73" s="444" t="s">
        <v>140</v>
      </c>
      <c r="F73" s="1176" t="s">
        <v>146</v>
      </c>
      <c r="G73" s="1176"/>
      <c r="H73" s="578" t="s">
        <v>147</v>
      </c>
      <c r="I73" s="446"/>
      <c r="J73" s="485"/>
      <c r="K73" s="485"/>
      <c r="L73" s="483"/>
    </row>
    <row r="74" spans="1:12" s="480" customFormat="1" ht="15">
      <c r="A74" s="445" t="s">
        <v>476</v>
      </c>
      <c r="B74" s="1091" t="s">
        <v>95</v>
      </c>
      <c r="C74" s="1092"/>
      <c r="E74" s="444" t="s">
        <v>140</v>
      </c>
      <c r="F74" s="1176" t="s">
        <v>149</v>
      </c>
      <c r="G74" s="1176"/>
      <c r="H74" s="578" t="s">
        <v>150</v>
      </c>
      <c r="I74" s="446"/>
      <c r="J74" s="485"/>
      <c r="K74" s="485"/>
      <c r="L74" s="483"/>
    </row>
    <row r="75" spans="1:12" s="480" customFormat="1" ht="15">
      <c r="A75" s="445" t="s">
        <v>477</v>
      </c>
      <c r="B75" s="1091">
        <v>0</v>
      </c>
      <c r="C75" s="1092"/>
      <c r="E75" s="444" t="s">
        <v>140</v>
      </c>
      <c r="F75" s="1176" t="s">
        <v>152</v>
      </c>
      <c r="G75" s="1176"/>
      <c r="H75" s="578" t="s">
        <v>153</v>
      </c>
      <c r="I75" s="446"/>
      <c r="J75" s="485"/>
      <c r="K75" s="485"/>
      <c r="L75" s="483"/>
    </row>
    <row r="76" spans="1:12" s="480" customFormat="1" ht="15">
      <c r="A76" s="445" t="s">
        <v>479</v>
      </c>
      <c r="B76" s="1087">
        <v>15</v>
      </c>
      <c r="C76" s="1088"/>
      <c r="E76" s="444" t="s">
        <v>140</v>
      </c>
      <c r="F76" s="1176" t="s">
        <v>155</v>
      </c>
      <c r="G76" s="1176"/>
      <c r="H76" s="578" t="s">
        <v>156</v>
      </c>
      <c r="I76" s="446"/>
      <c r="J76" s="485"/>
      <c r="K76" s="485"/>
      <c r="L76" s="483"/>
    </row>
    <row r="77" spans="1:12" s="480" customFormat="1" ht="15">
      <c r="A77" s="445" t="s">
        <v>478</v>
      </c>
      <c r="B77" s="1091">
        <v>12</v>
      </c>
      <c r="C77" s="1092"/>
      <c r="E77" s="444" t="s">
        <v>140</v>
      </c>
      <c r="F77" s="1178" t="s">
        <v>159</v>
      </c>
      <c r="G77" s="1178"/>
      <c r="H77" s="578" t="s">
        <v>160</v>
      </c>
      <c r="I77" s="446"/>
      <c r="J77" s="485"/>
      <c r="K77" s="485"/>
      <c r="L77" s="483"/>
    </row>
    <row r="78" spans="1:12" s="480" customFormat="1" ht="15.75" thickBot="1">
      <c r="A78" s="572" t="s">
        <v>480</v>
      </c>
      <c r="B78" s="1081" t="s">
        <v>237</v>
      </c>
      <c r="C78" s="1082"/>
      <c r="E78" s="444" t="s">
        <v>163</v>
      </c>
      <c r="F78" s="1176">
        <v>1.4</v>
      </c>
      <c r="G78" s="1176"/>
      <c r="H78" s="578" t="s">
        <v>512</v>
      </c>
      <c r="I78" s="446"/>
      <c r="J78" s="485"/>
      <c r="K78" s="485"/>
      <c r="L78" s="483"/>
    </row>
    <row r="79" spans="5:12" s="480" customFormat="1" ht="15">
      <c r="E79" s="500" t="s">
        <v>165</v>
      </c>
      <c r="F79" s="1176">
        <v>34.75</v>
      </c>
      <c r="G79" s="1176"/>
      <c r="H79" s="578" t="s">
        <v>513</v>
      </c>
      <c r="I79" s="446"/>
      <c r="J79" s="485"/>
      <c r="K79" s="485"/>
      <c r="L79" s="483"/>
    </row>
    <row r="80" spans="1:12" s="480" customFormat="1" ht="15">
      <c r="A80" s="487"/>
      <c r="B80" s="487"/>
      <c r="C80" s="487"/>
      <c r="E80" s="500" t="s">
        <v>169</v>
      </c>
      <c r="F80" s="1176">
        <v>11</v>
      </c>
      <c r="G80" s="1176"/>
      <c r="H80" s="646" t="s">
        <v>516</v>
      </c>
      <c r="I80" s="647"/>
      <c r="J80" s="485"/>
      <c r="K80" s="485"/>
      <c r="L80" s="483"/>
    </row>
    <row r="81" spans="1:12" s="480" customFormat="1" ht="15">
      <c r="A81" s="487"/>
      <c r="B81" s="488"/>
      <c r="C81" s="487"/>
      <c r="E81" s="444" t="s">
        <v>170</v>
      </c>
      <c r="F81" s="1176">
        <v>75</v>
      </c>
      <c r="G81" s="1176"/>
      <c r="H81" s="646" t="s">
        <v>514</v>
      </c>
      <c r="I81" s="647"/>
      <c r="L81" s="485"/>
    </row>
    <row r="82" spans="5:13" s="480" customFormat="1" ht="15">
      <c r="E82" s="590" t="s">
        <v>518</v>
      </c>
      <c r="F82" s="1176">
        <v>75</v>
      </c>
      <c r="G82" s="1176"/>
      <c r="H82" s="578"/>
      <c r="I82" s="446"/>
      <c r="L82" s="471"/>
      <c r="M82" s="487"/>
    </row>
    <row r="83" spans="5:12" s="480" customFormat="1" ht="14.25">
      <c r="E83" s="444" t="s">
        <v>173</v>
      </c>
      <c r="F83" s="1176">
        <v>35</v>
      </c>
      <c r="G83" s="1176"/>
      <c r="H83" s="646" t="s">
        <v>514</v>
      </c>
      <c r="I83" s="647"/>
      <c r="L83" s="487"/>
    </row>
    <row r="84" spans="5:12" s="480" customFormat="1" ht="14.25">
      <c r="E84" s="444" t="s">
        <v>167</v>
      </c>
      <c r="F84" s="1176">
        <v>10.41</v>
      </c>
      <c r="G84" s="1176"/>
      <c r="H84" s="644" t="s">
        <v>515</v>
      </c>
      <c r="I84" s="645"/>
      <c r="L84" s="487"/>
    </row>
    <row r="85" spans="5:12" s="480" customFormat="1" ht="15" thickBot="1">
      <c r="E85" s="449" t="s">
        <v>169</v>
      </c>
      <c r="F85" s="1173">
        <v>8</v>
      </c>
      <c r="G85" s="1173"/>
      <c r="H85" s="1174" t="s">
        <v>506</v>
      </c>
      <c r="I85" s="1175"/>
      <c r="L85" s="487"/>
    </row>
    <row r="86" s="480" customFormat="1" ht="14.25">
      <c r="L86" s="487"/>
    </row>
    <row r="87" s="480" customFormat="1" ht="14.25">
      <c r="L87" s="487"/>
    </row>
    <row r="88" spans="1:13" ht="14.25">
      <c r="A88" s="436"/>
      <c r="G88" s="480"/>
      <c r="H88" s="480"/>
      <c r="J88" s="480"/>
      <c r="K88" s="480"/>
      <c r="L88" s="480"/>
      <c r="M88" s="480"/>
    </row>
    <row r="89" spans="1:10" s="480" customFormat="1" ht="14.25">
      <c r="A89" s="436" t="s">
        <v>447</v>
      </c>
      <c r="B89" s="438"/>
      <c r="C89" s="491"/>
      <c r="D89" s="492"/>
      <c r="E89" s="438"/>
      <c r="F89" s="492"/>
      <c r="G89" s="436"/>
      <c r="H89" s="436"/>
      <c r="I89" s="436"/>
      <c r="J89" s="436"/>
    </row>
    <row r="90" spans="1:10" s="480" customFormat="1" ht="14.25">
      <c r="A90" s="436"/>
      <c r="B90" s="438"/>
      <c r="C90" s="491"/>
      <c r="D90" s="492"/>
      <c r="E90" s="438"/>
      <c r="F90" s="492"/>
      <c r="G90" s="436"/>
      <c r="H90" s="436"/>
      <c r="I90" s="436"/>
      <c r="J90" s="436"/>
    </row>
    <row r="91" spans="1:10" s="480" customFormat="1" ht="14.25">
      <c r="A91" s="436"/>
      <c r="B91" s="438"/>
      <c r="C91" s="491"/>
      <c r="D91" s="492"/>
      <c r="E91" s="438"/>
      <c r="F91" s="492"/>
      <c r="G91" s="436"/>
      <c r="H91" s="436"/>
      <c r="I91" s="436"/>
      <c r="J91" s="436"/>
    </row>
    <row r="92" spans="1:10" s="480" customFormat="1" ht="14.25">
      <c r="A92" s="436"/>
      <c r="B92" s="438"/>
      <c r="C92" s="491"/>
      <c r="D92" s="492"/>
      <c r="E92" s="438"/>
      <c r="F92" s="492"/>
      <c r="G92" s="436"/>
      <c r="H92" s="436"/>
      <c r="I92" s="436"/>
      <c r="J92" s="436"/>
    </row>
    <row r="94" ht="14.25">
      <c r="A94" s="438"/>
    </row>
    <row r="95" ht="14.25">
      <c r="A95" s="438"/>
    </row>
    <row r="96" ht="14.25">
      <c r="H96" s="487"/>
    </row>
    <row r="97" ht="14.25">
      <c r="A97" s="438"/>
    </row>
    <row r="98" ht="14.25">
      <c r="A98" s="438"/>
    </row>
    <row r="99" ht="14.25">
      <c r="A99" s="438"/>
    </row>
    <row r="100" ht="14.25">
      <c r="A100" s="438"/>
    </row>
    <row r="101" ht="14.25">
      <c r="A101" s="438"/>
    </row>
    <row r="102" ht="14.25">
      <c r="A102" s="438"/>
    </row>
    <row r="103" ht="14.25">
      <c r="A103" s="438"/>
    </row>
    <row r="104" ht="14.25">
      <c r="A104" s="438"/>
    </row>
    <row r="105" ht="14.25">
      <c r="A105" s="438"/>
    </row>
    <row r="106" ht="14.25">
      <c r="A106" s="438"/>
    </row>
    <row r="107" ht="14.25">
      <c r="A107" s="438"/>
    </row>
    <row r="108" spans="1:5" ht="14.25">
      <c r="A108" s="438"/>
      <c r="E108" s="490"/>
    </row>
  </sheetData>
  <sheetProtection/>
  <mergeCells count="60">
    <mergeCell ref="A1:M1"/>
    <mergeCell ref="A2:M2"/>
    <mergeCell ref="A3:M3"/>
    <mergeCell ref="A4:M4"/>
    <mergeCell ref="A5:M5"/>
    <mergeCell ref="A6:K6"/>
    <mergeCell ref="A22:M22"/>
    <mergeCell ref="A37:H37"/>
    <mergeCell ref="A44:C44"/>
    <mergeCell ref="E44:H44"/>
    <mergeCell ref="A52:M52"/>
    <mergeCell ref="A53:B53"/>
    <mergeCell ref="E53:L53"/>
    <mergeCell ref="J54:L54"/>
    <mergeCell ref="J55:L55"/>
    <mergeCell ref="J56:L56"/>
    <mergeCell ref="J57:L57"/>
    <mergeCell ref="J58:L58"/>
    <mergeCell ref="J59:L59"/>
    <mergeCell ref="J60:L60"/>
    <mergeCell ref="J61:L61"/>
    <mergeCell ref="A63:C63"/>
    <mergeCell ref="J63:L63"/>
    <mergeCell ref="B64:C64"/>
    <mergeCell ref="B65:C65"/>
    <mergeCell ref="E65:I65"/>
    <mergeCell ref="B66:C66"/>
    <mergeCell ref="G66:I66"/>
    <mergeCell ref="B67:C67"/>
    <mergeCell ref="G67:I67"/>
    <mergeCell ref="B68:C68"/>
    <mergeCell ref="G68:I68"/>
    <mergeCell ref="B69:C69"/>
    <mergeCell ref="B70:C70"/>
    <mergeCell ref="E70:I70"/>
    <mergeCell ref="F71:G71"/>
    <mergeCell ref="H71:I71"/>
    <mergeCell ref="A72:C72"/>
    <mergeCell ref="F72:G72"/>
    <mergeCell ref="J72:K72"/>
    <mergeCell ref="B73:C73"/>
    <mergeCell ref="F73:G73"/>
    <mergeCell ref="B74:C74"/>
    <mergeCell ref="F74:G74"/>
    <mergeCell ref="B75:C75"/>
    <mergeCell ref="F75:G75"/>
    <mergeCell ref="B76:C76"/>
    <mergeCell ref="F76:G76"/>
    <mergeCell ref="B77:C77"/>
    <mergeCell ref="F77:G77"/>
    <mergeCell ref="F83:G83"/>
    <mergeCell ref="F84:G84"/>
    <mergeCell ref="F85:G85"/>
    <mergeCell ref="H85:I85"/>
    <mergeCell ref="B78:C78"/>
    <mergeCell ref="F78:G78"/>
    <mergeCell ref="F79:G79"/>
    <mergeCell ref="F80:G80"/>
    <mergeCell ref="F81:G81"/>
    <mergeCell ref="F82:G82"/>
  </mergeCells>
  <printOptions horizontalCentered="1"/>
  <pageMargins left="0.25" right="0.25" top="0.5" bottom="0.5" header="0.25" footer="0.25"/>
  <pageSetup fitToHeight="0" fitToWidth="0" horizontalDpi="600" verticalDpi="600" orientation="portrait" scale="53" r:id="rId3"/>
  <headerFooter alignWithMargins="0">
    <oddFooter>&amp;R&amp;F
&amp;D  &amp;T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M106"/>
  <sheetViews>
    <sheetView zoomScalePageLayoutView="0" workbookViewId="0" topLeftCell="A1">
      <selection activeCell="H56" sqref="H56"/>
    </sheetView>
  </sheetViews>
  <sheetFormatPr defaultColWidth="9.140625" defaultRowHeight="12.75"/>
  <cols>
    <col min="1" max="1" width="27.140625" style="967" customWidth="1"/>
    <col min="2" max="2" width="16.140625" style="436" customWidth="1"/>
    <col min="3" max="3" width="14.57421875" style="436" customWidth="1"/>
    <col min="4" max="4" width="17.00390625" style="436" customWidth="1"/>
    <col min="5" max="5" width="29.28125" style="436" bestFit="1" customWidth="1"/>
    <col min="6" max="6" width="13.421875" style="436" bestFit="1" customWidth="1"/>
    <col min="7" max="7" width="16.7109375" style="436" customWidth="1"/>
    <col min="8" max="8" width="14.57421875" style="436" bestFit="1" customWidth="1"/>
    <col min="9" max="9" width="10.00390625" style="436" bestFit="1" customWidth="1"/>
    <col min="10" max="10" width="15.140625" style="436" customWidth="1"/>
    <col min="11" max="11" width="10.00390625" style="436" customWidth="1"/>
    <col min="12" max="12" width="12.28125" style="436" customWidth="1"/>
    <col min="13" max="13" width="12.7109375" style="436" customWidth="1"/>
    <col min="14" max="16384" width="9.140625" style="436" customWidth="1"/>
  </cols>
  <sheetData>
    <row r="1" spans="1:13" s="428" customFormat="1" ht="15.75">
      <c r="A1" s="1047" t="s">
        <v>637</v>
      </c>
      <c r="B1" s="1047"/>
      <c r="C1" s="1047"/>
      <c r="D1" s="1047"/>
      <c r="E1" s="1047"/>
      <c r="F1" s="1047"/>
      <c r="G1" s="1047"/>
      <c r="H1" s="1047"/>
      <c r="I1" s="1047"/>
      <c r="J1" s="721"/>
      <c r="K1" s="721"/>
      <c r="L1" s="721"/>
      <c r="M1" s="721"/>
    </row>
    <row r="2" spans="1:13" s="967" customFormat="1" ht="14.25">
      <c r="A2" s="1142" t="s">
        <v>689</v>
      </c>
      <c r="B2" s="1142"/>
      <c r="C2" s="1142"/>
      <c r="D2" s="1142"/>
      <c r="E2" s="1142"/>
      <c r="F2" s="1142"/>
      <c r="G2" s="1142"/>
      <c r="H2" s="1142"/>
      <c r="I2" s="1142"/>
      <c r="J2" s="1142"/>
      <c r="K2" s="1142"/>
      <c r="L2" s="1142"/>
      <c r="M2" s="1142"/>
    </row>
    <row r="3" spans="1:13" s="967" customFormat="1" ht="14.25">
      <c r="A3" s="1142" t="s">
        <v>690</v>
      </c>
      <c r="B3" s="1142"/>
      <c r="C3" s="1142"/>
      <c r="D3" s="1142"/>
      <c r="E3" s="1142"/>
      <c r="F3" s="1142"/>
      <c r="G3" s="1142"/>
      <c r="H3" s="1142"/>
      <c r="I3" s="1142"/>
      <c r="J3" s="1142"/>
      <c r="K3" s="1142"/>
      <c r="L3" s="1142"/>
      <c r="M3" s="1142"/>
    </row>
    <row r="4" spans="1:13" s="486" customFormat="1" ht="15.75" thickBot="1">
      <c r="A4" s="1143" t="s">
        <v>691</v>
      </c>
      <c r="B4" s="1143"/>
      <c r="C4" s="1143"/>
      <c r="D4" s="1143"/>
      <c r="E4" s="1143"/>
      <c r="F4" s="1143"/>
      <c r="G4" s="1143"/>
      <c r="H4" s="1143"/>
      <c r="I4" s="1143"/>
      <c r="J4" s="1143"/>
      <c r="K4" s="1143"/>
      <c r="L4" s="1143"/>
      <c r="M4" s="1143"/>
    </row>
    <row r="5" spans="1:13" s="986" customFormat="1" ht="15">
      <c r="A5" s="1129" t="s">
        <v>36</v>
      </c>
      <c r="B5" s="1130"/>
      <c r="C5" s="1130"/>
      <c r="D5" s="1130"/>
      <c r="E5" s="1130"/>
      <c r="F5" s="1130"/>
      <c r="G5" s="1130"/>
      <c r="H5" s="1130"/>
      <c r="I5" s="1130"/>
      <c r="J5" s="1130"/>
      <c r="K5" s="1131"/>
      <c r="L5" s="483"/>
      <c r="M5" s="483"/>
    </row>
    <row r="6" spans="1:11" s="952" customFormat="1" ht="15" thickBot="1">
      <c r="A6" s="1132" t="s">
        <v>449</v>
      </c>
      <c r="B6" s="1049"/>
      <c r="C6" s="1049"/>
      <c r="D6" s="1049"/>
      <c r="E6" s="1049"/>
      <c r="F6" s="1049"/>
      <c r="G6" s="1049"/>
      <c r="H6" s="1049"/>
      <c r="I6" s="1049"/>
      <c r="J6" s="1049"/>
      <c r="K6" s="1133"/>
    </row>
    <row r="7" spans="1:11" ht="15.75" thickBot="1">
      <c r="A7" s="985" t="s">
        <v>37</v>
      </c>
      <c r="B7" s="957" t="s">
        <v>38</v>
      </c>
      <c r="C7" s="957" t="s">
        <v>39</v>
      </c>
      <c r="D7" s="957" t="s">
        <v>40</v>
      </c>
      <c r="E7" s="957" t="s">
        <v>41</v>
      </c>
      <c r="F7" s="957" t="s">
        <v>42</v>
      </c>
      <c r="G7" s="957" t="s">
        <v>43</v>
      </c>
      <c r="H7" s="957" t="s">
        <v>44</v>
      </c>
      <c r="I7" s="957" t="s">
        <v>45</v>
      </c>
      <c r="J7" s="957" t="s">
        <v>46</v>
      </c>
      <c r="K7" s="958" t="s">
        <v>47</v>
      </c>
    </row>
    <row r="8" spans="1:12" ht="15">
      <c r="A8" s="987" t="s">
        <v>450</v>
      </c>
      <c r="B8" s="988">
        <v>0</v>
      </c>
      <c r="C8" s="989">
        <v>0</v>
      </c>
      <c r="D8" s="989">
        <v>0</v>
      </c>
      <c r="E8" s="989">
        <v>0</v>
      </c>
      <c r="F8" s="989">
        <v>0</v>
      </c>
      <c r="G8" s="989">
        <v>0</v>
      </c>
      <c r="H8" s="989">
        <v>0</v>
      </c>
      <c r="I8" s="989">
        <v>0</v>
      </c>
      <c r="J8" s="989">
        <v>0</v>
      </c>
      <c r="K8" s="990">
        <v>0</v>
      </c>
      <c r="L8" s="443"/>
    </row>
    <row r="9" spans="1:12" ht="15">
      <c r="A9" s="444" t="s">
        <v>451</v>
      </c>
      <c r="B9" s="554">
        <f>B14/4.33</f>
        <v>4.330254041570439</v>
      </c>
      <c r="C9" s="554">
        <f>C14/4.33</f>
        <v>6.919168591224018</v>
      </c>
      <c r="D9" s="554">
        <f>D14/4.33</f>
        <v>10.193995381062356</v>
      </c>
      <c r="E9" s="554">
        <f>E14/4.33</f>
        <v>20.475750577367204</v>
      </c>
      <c r="F9" s="554">
        <v>28.84</v>
      </c>
      <c r="G9" s="554">
        <v>36.71</v>
      </c>
      <c r="H9" s="554">
        <v>54.7</v>
      </c>
      <c r="I9" s="554">
        <v>71.49</v>
      </c>
      <c r="J9" s="554">
        <v>107.1</v>
      </c>
      <c r="K9" s="556">
        <v>141.18</v>
      </c>
      <c r="L9" s="443"/>
    </row>
    <row r="10" spans="1:12" ht="15">
      <c r="A10" s="983"/>
      <c r="B10" s="991"/>
      <c r="C10" s="991"/>
      <c r="D10" s="991"/>
      <c r="E10" s="991"/>
      <c r="F10" s="991"/>
      <c r="G10" s="991"/>
      <c r="H10" s="991"/>
      <c r="I10" s="991"/>
      <c r="J10" s="991"/>
      <c r="K10" s="992"/>
      <c r="L10" s="447"/>
    </row>
    <row r="11" spans="1:12" ht="15">
      <c r="A11" s="444" t="s">
        <v>452</v>
      </c>
      <c r="B11" s="993" t="s">
        <v>424</v>
      </c>
      <c r="C11" s="993" t="s">
        <v>424</v>
      </c>
      <c r="D11" s="993" t="s">
        <v>424</v>
      </c>
      <c r="E11" s="993" t="s">
        <v>424</v>
      </c>
      <c r="F11" s="993" t="s">
        <v>424</v>
      </c>
      <c r="G11" s="993" t="s">
        <v>424</v>
      </c>
      <c r="H11" s="993" t="s">
        <v>424</v>
      </c>
      <c r="I11" s="993" t="s">
        <v>424</v>
      </c>
      <c r="J11" s="993" t="s">
        <v>424</v>
      </c>
      <c r="K11" s="994" t="s">
        <v>424</v>
      </c>
      <c r="L11" s="443"/>
    </row>
    <row r="12" spans="1:12" ht="15">
      <c r="A12" s="444" t="s">
        <v>453</v>
      </c>
      <c r="B12" s="993" t="s">
        <v>424</v>
      </c>
      <c r="C12" s="993" t="s">
        <v>424</v>
      </c>
      <c r="D12" s="993" t="s">
        <v>424</v>
      </c>
      <c r="E12" s="993" t="s">
        <v>424</v>
      </c>
      <c r="F12" s="993" t="s">
        <v>424</v>
      </c>
      <c r="G12" s="993" t="s">
        <v>424</v>
      </c>
      <c r="H12" s="993" t="s">
        <v>424</v>
      </c>
      <c r="I12" s="993" t="s">
        <v>424</v>
      </c>
      <c r="J12" s="993" t="s">
        <v>424</v>
      </c>
      <c r="K12" s="994" t="s">
        <v>424</v>
      </c>
      <c r="L12" s="448"/>
    </row>
    <row r="13" spans="1:12" ht="15">
      <c r="A13" s="444" t="s">
        <v>454</v>
      </c>
      <c r="B13" s="993" t="s">
        <v>424</v>
      </c>
      <c r="C13" s="993" t="s">
        <v>424</v>
      </c>
      <c r="D13" s="993" t="s">
        <v>424</v>
      </c>
      <c r="E13" s="993" t="s">
        <v>424</v>
      </c>
      <c r="F13" s="993" t="s">
        <v>424</v>
      </c>
      <c r="G13" s="993" t="s">
        <v>424</v>
      </c>
      <c r="H13" s="993" t="s">
        <v>424</v>
      </c>
      <c r="I13" s="993" t="s">
        <v>424</v>
      </c>
      <c r="J13" s="993" t="s">
        <v>424</v>
      </c>
      <c r="K13" s="994" t="s">
        <v>424</v>
      </c>
      <c r="L13" s="443"/>
    </row>
    <row r="14" spans="1:12" ht="15">
      <c r="A14" s="444" t="s">
        <v>54</v>
      </c>
      <c r="B14" s="554">
        <v>18.75</v>
      </c>
      <c r="C14" s="554">
        <v>29.96</v>
      </c>
      <c r="D14" s="554">
        <v>44.14</v>
      </c>
      <c r="E14" s="554">
        <v>88.66</v>
      </c>
      <c r="F14" s="554">
        <v>124.86</v>
      </c>
      <c r="G14" s="554">
        <v>158.94</v>
      </c>
      <c r="H14" s="554">
        <v>236.85</v>
      </c>
      <c r="I14" s="554">
        <v>309.55</v>
      </c>
      <c r="J14" s="554">
        <v>463.73</v>
      </c>
      <c r="K14" s="556">
        <v>611.33</v>
      </c>
      <c r="L14" s="443"/>
    </row>
    <row r="15" spans="1:12" ht="15">
      <c r="A15" s="444" t="s">
        <v>55</v>
      </c>
      <c r="B15" s="993" t="s">
        <v>424</v>
      </c>
      <c r="C15" s="993" t="s">
        <v>424</v>
      </c>
      <c r="D15" s="993" t="s">
        <v>424</v>
      </c>
      <c r="E15" s="554">
        <v>177.32</v>
      </c>
      <c r="F15" s="554">
        <v>249.7</v>
      </c>
      <c r="G15" s="554">
        <v>317.88</v>
      </c>
      <c r="H15" s="554">
        <v>473.69</v>
      </c>
      <c r="I15" s="554">
        <v>619.1</v>
      </c>
      <c r="J15" s="554">
        <v>927.46</v>
      </c>
      <c r="K15" s="556">
        <v>1222.66</v>
      </c>
      <c r="L15" s="443"/>
    </row>
    <row r="16" spans="1:12" ht="15">
      <c r="A16" s="444" t="s">
        <v>56</v>
      </c>
      <c r="B16" s="993" t="s">
        <v>424</v>
      </c>
      <c r="C16" s="993" t="s">
        <v>424</v>
      </c>
      <c r="D16" s="993" t="s">
        <v>424</v>
      </c>
      <c r="E16" s="554">
        <v>265.98</v>
      </c>
      <c r="F16" s="554">
        <v>374.56</v>
      </c>
      <c r="G16" s="554">
        <v>476.82</v>
      </c>
      <c r="H16" s="554">
        <v>710.55</v>
      </c>
      <c r="I16" s="554">
        <v>928.65</v>
      </c>
      <c r="J16" s="554">
        <v>1391.17</v>
      </c>
      <c r="K16" s="556">
        <v>1833.98</v>
      </c>
      <c r="L16" s="443"/>
    </row>
    <row r="17" spans="1:12" ht="15">
      <c r="A17" s="444" t="s">
        <v>57</v>
      </c>
      <c r="B17" s="993" t="s">
        <v>424</v>
      </c>
      <c r="C17" s="993" t="s">
        <v>424</v>
      </c>
      <c r="D17" s="993" t="s">
        <v>424</v>
      </c>
      <c r="E17" s="554">
        <v>354.65</v>
      </c>
      <c r="F17" s="554">
        <v>499.4</v>
      </c>
      <c r="G17" s="554">
        <v>635.77</v>
      </c>
      <c r="H17" s="554">
        <v>947.4</v>
      </c>
      <c r="I17" s="554">
        <v>1238.19</v>
      </c>
      <c r="J17" s="554">
        <v>1854.9</v>
      </c>
      <c r="K17" s="556">
        <v>2445.31</v>
      </c>
      <c r="L17" s="443"/>
    </row>
    <row r="18" spans="1:12" ht="15">
      <c r="A18" s="444" t="s">
        <v>58</v>
      </c>
      <c r="B18" s="993" t="s">
        <v>424</v>
      </c>
      <c r="C18" s="993" t="s">
        <v>424</v>
      </c>
      <c r="D18" s="993" t="s">
        <v>424</v>
      </c>
      <c r="E18" s="554">
        <v>443.3</v>
      </c>
      <c r="F18" s="554">
        <v>624.26</v>
      </c>
      <c r="G18" s="554">
        <v>794.71</v>
      </c>
      <c r="H18" s="554">
        <v>1184.24</v>
      </c>
      <c r="I18" s="554">
        <v>1547.74</v>
      </c>
      <c r="J18" s="554">
        <v>2318.63</v>
      </c>
      <c r="K18" s="556">
        <v>3056.64</v>
      </c>
      <c r="L18" s="443"/>
    </row>
    <row r="19" spans="1:12" ht="15.75" thickBot="1">
      <c r="A19" s="449" t="s">
        <v>59</v>
      </c>
      <c r="B19" s="995" t="s">
        <v>424</v>
      </c>
      <c r="C19" s="995" t="s">
        <v>424</v>
      </c>
      <c r="D19" s="995" t="s">
        <v>424</v>
      </c>
      <c r="E19" s="557">
        <f aca="true" t="shared" si="0" ref="E19:K19">(E18-E17)+(E18)</f>
        <v>531.95</v>
      </c>
      <c r="F19" s="557">
        <f t="shared" si="0"/>
        <v>749.12</v>
      </c>
      <c r="G19" s="557">
        <f t="shared" si="0"/>
        <v>953.6500000000001</v>
      </c>
      <c r="H19" s="557">
        <f t="shared" si="0"/>
        <v>1421.08</v>
      </c>
      <c r="I19" s="557">
        <f t="shared" si="0"/>
        <v>1857.29</v>
      </c>
      <c r="J19" s="557">
        <f t="shared" si="0"/>
        <v>2782.36</v>
      </c>
      <c r="K19" s="558">
        <f t="shared" si="0"/>
        <v>3667.97</v>
      </c>
      <c r="L19" s="443"/>
    </row>
    <row r="20" spans="1:12" ht="15.75" thickBot="1">
      <c r="A20" s="968"/>
      <c r="B20" s="451"/>
      <c r="C20" s="451"/>
      <c r="D20" s="451"/>
      <c r="E20" s="451"/>
      <c r="F20" s="451"/>
      <c r="G20" s="451"/>
      <c r="H20" s="451"/>
      <c r="I20" s="451"/>
      <c r="J20" s="451"/>
      <c r="K20" s="451"/>
      <c r="L20" s="443"/>
    </row>
    <row r="21" spans="1:12" ht="15.75" thickBot="1">
      <c r="A21" s="1051" t="s">
        <v>474</v>
      </c>
      <c r="B21" s="1134"/>
      <c r="C21" s="1134"/>
      <c r="D21" s="1134"/>
      <c r="E21" s="1134"/>
      <c r="F21" s="1135"/>
      <c r="G21" s="483"/>
      <c r="H21" s="626"/>
      <c r="I21" s="626"/>
      <c r="J21" s="626"/>
      <c r="K21" s="626"/>
      <c r="L21" s="626"/>
    </row>
    <row r="22" spans="1:11" s="952" customFormat="1" ht="30.75" thickBot="1">
      <c r="A22" s="889" t="s">
        <v>471</v>
      </c>
      <c r="B22" s="890" t="s">
        <v>41</v>
      </c>
      <c r="C22" s="890" t="s">
        <v>43</v>
      </c>
      <c r="D22" s="890" t="s">
        <v>44</v>
      </c>
      <c r="E22" s="890" t="s">
        <v>45</v>
      </c>
      <c r="F22" s="891" t="s">
        <v>63</v>
      </c>
      <c r="G22" s="626"/>
      <c r="H22" s="626"/>
      <c r="I22" s="626"/>
      <c r="J22" s="626"/>
      <c r="K22" s="626"/>
    </row>
    <row r="23" spans="1:11" ht="15">
      <c r="A23" s="879"/>
      <c r="B23" s="880"/>
      <c r="C23" s="880"/>
      <c r="D23" s="880"/>
      <c r="E23" s="880"/>
      <c r="F23" s="881"/>
      <c r="G23" s="466"/>
      <c r="H23" s="466"/>
      <c r="I23" s="466"/>
      <c r="J23" s="466"/>
      <c r="K23" s="466"/>
    </row>
    <row r="24" spans="1:11" ht="15">
      <c r="A24" s="444" t="s">
        <v>451</v>
      </c>
      <c r="B24" s="996">
        <f>B28/4.33</f>
        <v>125.12933025404156</v>
      </c>
      <c r="C24" s="996">
        <f>C28/4.33</f>
        <v>166.99769053117782</v>
      </c>
      <c r="D24" s="996">
        <f>D28/4.33</f>
        <v>203.41339491916858</v>
      </c>
      <c r="E24" s="996">
        <f>E28/4.33</f>
        <v>237.11547344110855</v>
      </c>
      <c r="F24" s="997">
        <v>345.9</v>
      </c>
      <c r="G24" s="466"/>
      <c r="H24" s="459"/>
      <c r="I24" s="459"/>
      <c r="J24" s="459"/>
      <c r="K24" s="459"/>
    </row>
    <row r="25" spans="1:11" ht="15">
      <c r="A25" s="468"/>
      <c r="B25" s="443"/>
      <c r="C25" s="443"/>
      <c r="D25" s="443"/>
      <c r="E25" s="443"/>
      <c r="F25" s="470"/>
      <c r="G25" s="466"/>
      <c r="H25" s="443"/>
      <c r="I25" s="443"/>
      <c r="J25" s="443"/>
      <c r="K25" s="443"/>
    </row>
    <row r="26" spans="1:11" ht="15">
      <c r="A26" s="444" t="s">
        <v>452</v>
      </c>
      <c r="B26" s="998" t="s">
        <v>424</v>
      </c>
      <c r="C26" s="998" t="s">
        <v>424</v>
      </c>
      <c r="D26" s="998" t="s">
        <v>424</v>
      </c>
      <c r="E26" s="998" t="s">
        <v>424</v>
      </c>
      <c r="F26" s="999" t="s">
        <v>424</v>
      </c>
      <c r="G26" s="466"/>
      <c r="H26" s="627"/>
      <c r="I26" s="627"/>
      <c r="J26" s="627"/>
      <c r="K26" s="627"/>
    </row>
    <row r="27" spans="1:11" ht="14.25">
      <c r="A27" s="444" t="s">
        <v>454</v>
      </c>
      <c r="B27" s="998" t="s">
        <v>424</v>
      </c>
      <c r="C27" s="998" t="s">
        <v>424</v>
      </c>
      <c r="D27" s="998" t="s">
        <v>424</v>
      </c>
      <c r="E27" s="998" t="s">
        <v>424</v>
      </c>
      <c r="F27" s="999" t="s">
        <v>424</v>
      </c>
      <c r="G27" s="627"/>
      <c r="H27" s="627"/>
      <c r="I27" s="627"/>
      <c r="J27" s="627"/>
      <c r="K27" s="627"/>
    </row>
    <row r="28" spans="1:11" ht="14.25">
      <c r="A28" s="444" t="s">
        <v>54</v>
      </c>
      <c r="B28" s="996">
        <v>541.81</v>
      </c>
      <c r="C28" s="996">
        <v>723.1</v>
      </c>
      <c r="D28" s="996">
        <v>880.78</v>
      </c>
      <c r="E28" s="996">
        <v>1026.71</v>
      </c>
      <c r="F28" s="997">
        <v>1497.77</v>
      </c>
      <c r="G28" s="627"/>
      <c r="H28" s="627"/>
      <c r="I28" s="627"/>
      <c r="J28" s="627"/>
      <c r="K28" s="627"/>
    </row>
    <row r="29" spans="1:11" ht="14.25">
      <c r="A29" s="444" t="s">
        <v>55</v>
      </c>
      <c r="B29" s="996">
        <f>B28*2</f>
        <v>1083.62</v>
      </c>
      <c r="C29" s="996">
        <f>C28*2</f>
        <v>1446.2</v>
      </c>
      <c r="D29" s="996">
        <f>D28*2</f>
        <v>1761.56</v>
      </c>
      <c r="E29" s="996">
        <f>E28*2</f>
        <v>2053.42</v>
      </c>
      <c r="F29" s="997">
        <f>F28*2</f>
        <v>2995.54</v>
      </c>
      <c r="G29" s="627"/>
      <c r="H29" s="627"/>
      <c r="I29" s="627"/>
      <c r="J29" s="627"/>
      <c r="K29" s="627"/>
    </row>
    <row r="30" spans="1:11" ht="14.25">
      <c r="A30" s="444" t="s">
        <v>56</v>
      </c>
      <c r="B30" s="996">
        <f>B28*3</f>
        <v>1625.4299999999998</v>
      </c>
      <c r="C30" s="996">
        <f>C28*3</f>
        <v>2169.3</v>
      </c>
      <c r="D30" s="996">
        <f>D28*3</f>
        <v>2642.34</v>
      </c>
      <c r="E30" s="996">
        <f>E28*3</f>
        <v>3080.13</v>
      </c>
      <c r="F30" s="997">
        <f>F28*3</f>
        <v>4493.3099999999995</v>
      </c>
      <c r="G30" s="627"/>
      <c r="H30" s="627"/>
      <c r="I30" s="627"/>
      <c r="J30" s="627"/>
      <c r="K30" s="627"/>
    </row>
    <row r="31" spans="1:11" ht="14.25">
      <c r="A31" s="444" t="s">
        <v>57</v>
      </c>
      <c r="B31" s="996">
        <f>B28*4</f>
        <v>2167.24</v>
      </c>
      <c r="C31" s="996">
        <f>C28*4</f>
        <v>2892.4</v>
      </c>
      <c r="D31" s="996">
        <f>D28*4</f>
        <v>3523.12</v>
      </c>
      <c r="E31" s="996">
        <f>E28*4</f>
        <v>4106.84</v>
      </c>
      <c r="F31" s="997">
        <f>F28*4</f>
        <v>5991.08</v>
      </c>
      <c r="G31" s="627"/>
      <c r="H31" s="627"/>
      <c r="I31" s="627"/>
      <c r="J31" s="627"/>
      <c r="K31" s="627"/>
    </row>
    <row r="32" spans="1:11" ht="14.25">
      <c r="A32" s="444" t="s">
        <v>58</v>
      </c>
      <c r="B32" s="996">
        <f>B28*5</f>
        <v>2709.0499999999997</v>
      </c>
      <c r="C32" s="996">
        <f>C28*5</f>
        <v>3615.5</v>
      </c>
      <c r="D32" s="996">
        <f>D28*5</f>
        <v>4403.9</v>
      </c>
      <c r="E32" s="996">
        <f>E28*5</f>
        <v>5133.55</v>
      </c>
      <c r="F32" s="997">
        <f>F28*5</f>
        <v>7488.85</v>
      </c>
      <c r="G32" s="627"/>
      <c r="H32" s="627"/>
      <c r="I32" s="627"/>
      <c r="J32" s="627"/>
      <c r="K32" s="627"/>
    </row>
    <row r="33" spans="1:11" ht="15" thickBot="1">
      <c r="A33" s="449" t="s">
        <v>59</v>
      </c>
      <c r="B33" s="1000">
        <f>B28*6</f>
        <v>3250.8599999999997</v>
      </c>
      <c r="C33" s="1000">
        <f>C28*6</f>
        <v>4338.6</v>
      </c>
      <c r="D33" s="1000">
        <f>D28*6</f>
        <v>5284.68</v>
      </c>
      <c r="E33" s="1000">
        <f>E28*6</f>
        <v>6160.26</v>
      </c>
      <c r="F33" s="1001">
        <f>F28*6</f>
        <v>8986.619999999999</v>
      </c>
      <c r="G33" s="627"/>
      <c r="H33" s="627"/>
      <c r="I33" s="627"/>
      <c r="J33" s="627"/>
      <c r="K33" s="627"/>
    </row>
    <row r="34" spans="2:12" ht="15" thickBot="1">
      <c r="B34" s="461"/>
      <c r="C34" s="461"/>
      <c r="D34" s="461"/>
      <c r="E34" s="461"/>
      <c r="F34" s="461"/>
      <c r="G34" s="461"/>
      <c r="H34" s="461"/>
      <c r="I34" s="461"/>
      <c r="J34" s="461"/>
      <c r="K34" s="461"/>
      <c r="L34" s="461"/>
    </row>
    <row r="35" spans="1:12" ht="15.75" thickBot="1">
      <c r="A35" s="1051" t="s">
        <v>67</v>
      </c>
      <c r="B35" s="1134"/>
      <c r="C35" s="1134"/>
      <c r="D35" s="1134"/>
      <c r="E35" s="1135"/>
      <c r="F35" s="483"/>
      <c r="G35" s="483"/>
      <c r="H35" s="483"/>
      <c r="I35" s="461"/>
      <c r="J35" s="461"/>
      <c r="K35" s="443"/>
      <c r="L35" s="523"/>
    </row>
    <row r="36" spans="1:9" ht="15.75" thickBot="1">
      <c r="A36" s="1002"/>
      <c r="B36" s="1003" t="s">
        <v>43</v>
      </c>
      <c r="C36" s="1003" t="s">
        <v>45</v>
      </c>
      <c r="D36" s="1003" t="s">
        <v>46</v>
      </c>
      <c r="E36" s="1004" t="s">
        <v>47</v>
      </c>
      <c r="G36" s="523"/>
      <c r="H36" s="523"/>
      <c r="I36" s="523"/>
    </row>
    <row r="37" spans="1:9" ht="15">
      <c r="A37" s="442" t="s">
        <v>72</v>
      </c>
      <c r="B37" s="565">
        <v>31.05</v>
      </c>
      <c r="C37" s="565">
        <v>58.12</v>
      </c>
      <c r="D37" s="565">
        <v>90.16</v>
      </c>
      <c r="E37" s="566">
        <v>118.21</v>
      </c>
      <c r="G37" s="469"/>
      <c r="H37" s="469"/>
      <c r="I37" s="524"/>
    </row>
    <row r="38" spans="1:9" ht="15">
      <c r="A38" s="444" t="s">
        <v>75</v>
      </c>
      <c r="B38" s="567">
        <v>41.05</v>
      </c>
      <c r="C38" s="567">
        <v>41.05</v>
      </c>
      <c r="D38" s="567">
        <v>41.05</v>
      </c>
      <c r="E38" s="567">
        <v>41.05</v>
      </c>
      <c r="G38" s="469"/>
      <c r="H38" s="469"/>
      <c r="I38" s="524"/>
    </row>
    <row r="39" spans="1:9" ht="15">
      <c r="A39" s="444" t="s">
        <v>0</v>
      </c>
      <c r="B39" s="567">
        <v>62.61</v>
      </c>
      <c r="C39" s="567">
        <v>62.61</v>
      </c>
      <c r="D39" s="567">
        <v>62.61</v>
      </c>
      <c r="E39" s="567">
        <v>62.61</v>
      </c>
      <c r="G39" s="469"/>
      <c r="H39" s="469"/>
      <c r="I39" s="443"/>
    </row>
    <row r="40" spans="1:9" ht="15.75" thickBot="1">
      <c r="A40" s="449" t="s">
        <v>535</v>
      </c>
      <c r="B40" s="636">
        <v>2.05</v>
      </c>
      <c r="C40" s="636">
        <v>2.05</v>
      </c>
      <c r="D40" s="636">
        <v>2.05</v>
      </c>
      <c r="E40" s="636">
        <v>2.05</v>
      </c>
      <c r="G40" s="525"/>
      <c r="H40" s="483"/>
      <c r="I40" s="523"/>
    </row>
    <row r="41" spans="1:12" ht="15.75" thickBot="1">
      <c r="A41" s="968"/>
      <c r="B41" s="443"/>
      <c r="C41" s="443"/>
      <c r="D41" s="443"/>
      <c r="E41" s="443"/>
      <c r="F41" s="443"/>
      <c r="G41" s="443"/>
      <c r="H41" s="443"/>
      <c r="I41" s="461"/>
      <c r="J41" s="493"/>
      <c r="K41" s="469"/>
      <c r="L41" s="443"/>
    </row>
    <row r="42" spans="1:12" ht="15.75" thickBot="1">
      <c r="A42" s="1136" t="s">
        <v>497</v>
      </c>
      <c r="B42" s="1137"/>
      <c r="C42" s="1138"/>
      <c r="D42" s="443"/>
      <c r="E42" s="1122" t="s">
        <v>494</v>
      </c>
      <c r="F42" s="1079"/>
      <c r="G42" s="1079"/>
      <c r="H42" s="1080"/>
      <c r="I42" s="461"/>
      <c r="J42" s="493"/>
      <c r="K42" s="469"/>
      <c r="L42" s="443"/>
    </row>
    <row r="43" spans="1:12" ht="15.75" thickBot="1">
      <c r="A43" s="985" t="s">
        <v>455</v>
      </c>
      <c r="B43" s="985" t="s">
        <v>456</v>
      </c>
      <c r="C43" s="985" t="s">
        <v>498</v>
      </c>
      <c r="D43" s="443" t="s">
        <v>4</v>
      </c>
      <c r="E43" s="985" t="s">
        <v>455</v>
      </c>
      <c r="F43" s="543" t="s">
        <v>495</v>
      </c>
      <c r="G43" s="543" t="s">
        <v>496</v>
      </c>
      <c r="H43" s="958" t="s">
        <v>105</v>
      </c>
      <c r="I43" s="461"/>
      <c r="J43" s="493"/>
      <c r="K43" s="469"/>
      <c r="L43" s="443"/>
    </row>
    <row r="44" spans="1:12" ht="15">
      <c r="A44" s="531" t="s">
        <v>73</v>
      </c>
      <c r="B44" s="1013">
        <v>14.45</v>
      </c>
      <c r="C44" s="533" t="s">
        <v>74</v>
      </c>
      <c r="D44" s="443"/>
      <c r="E44" s="529" t="s">
        <v>123</v>
      </c>
      <c r="F44" s="530" t="s">
        <v>124</v>
      </c>
      <c r="G44" s="530" t="s">
        <v>125</v>
      </c>
      <c r="H44" s="496">
        <v>1</v>
      </c>
      <c r="I44" s="461"/>
      <c r="J44" s="493"/>
      <c r="K44" s="469"/>
      <c r="L44" s="443"/>
    </row>
    <row r="45" spans="1:12" ht="15">
      <c r="A45" s="515" t="s">
        <v>76</v>
      </c>
      <c r="B45" s="1014">
        <v>1.54</v>
      </c>
      <c r="C45" s="516" t="s">
        <v>74</v>
      </c>
      <c r="D45" s="443"/>
      <c r="E45" s="526" t="s">
        <v>127</v>
      </c>
      <c r="F45" s="513" t="s">
        <v>128</v>
      </c>
      <c r="G45" s="513" t="s">
        <v>128</v>
      </c>
      <c r="H45" s="497">
        <v>6</v>
      </c>
      <c r="I45" s="461"/>
      <c r="J45" s="493"/>
      <c r="K45" s="469"/>
      <c r="L45" s="443"/>
    </row>
    <row r="46" spans="1:12" ht="15">
      <c r="A46" s="515" t="s">
        <v>77</v>
      </c>
      <c r="B46" s="1014">
        <v>2.74</v>
      </c>
      <c r="C46" s="517" t="s">
        <v>6</v>
      </c>
      <c r="D46" s="443"/>
      <c r="E46" s="526" t="s">
        <v>77</v>
      </c>
      <c r="F46" s="513" t="s">
        <v>125</v>
      </c>
      <c r="G46" s="513" t="s">
        <v>125</v>
      </c>
      <c r="H46" s="497">
        <v>1</v>
      </c>
      <c r="I46" s="461"/>
      <c r="J46" s="493"/>
      <c r="K46" s="469"/>
      <c r="L46" s="443"/>
    </row>
    <row r="47" spans="1:12" ht="15">
      <c r="A47" s="518" t="s">
        <v>81</v>
      </c>
      <c r="B47" s="1014">
        <v>16.14</v>
      </c>
      <c r="C47" s="519" t="s">
        <v>82</v>
      </c>
      <c r="D47" s="443"/>
      <c r="E47" s="526" t="s">
        <v>85</v>
      </c>
      <c r="F47" s="513" t="s">
        <v>698</v>
      </c>
      <c r="G47" s="513" t="s">
        <v>698</v>
      </c>
      <c r="H47" s="497">
        <v>1</v>
      </c>
      <c r="I47" s="461"/>
      <c r="J47" s="493"/>
      <c r="K47" s="469"/>
      <c r="L47" s="443"/>
    </row>
    <row r="48" spans="1:12" ht="15.75" thickBot="1">
      <c r="A48" s="520" t="s">
        <v>85</v>
      </c>
      <c r="B48" s="577">
        <v>12.4</v>
      </c>
      <c r="C48" s="522" t="s">
        <v>86</v>
      </c>
      <c r="D48" s="443"/>
      <c r="E48" s="527" t="s">
        <v>81</v>
      </c>
      <c r="F48" s="521" t="s">
        <v>125</v>
      </c>
      <c r="G48" s="521" t="s">
        <v>125</v>
      </c>
      <c r="H48" s="528">
        <v>1</v>
      </c>
      <c r="I48" s="461"/>
      <c r="J48" s="493"/>
      <c r="K48" s="469"/>
      <c r="L48" s="443"/>
    </row>
    <row r="49" spans="1:12" ht="15">
      <c r="A49" s="968"/>
      <c r="B49" s="443"/>
      <c r="C49" s="443"/>
      <c r="D49" s="443"/>
      <c r="E49" s="443"/>
      <c r="F49" s="443"/>
      <c r="G49" s="443"/>
      <c r="H49" s="443"/>
      <c r="I49" s="461"/>
      <c r="J49" s="493"/>
      <c r="K49" s="469"/>
      <c r="L49" s="443"/>
    </row>
    <row r="50" spans="1:13" ht="21" thickBot="1">
      <c r="A50" s="1046" t="s">
        <v>517</v>
      </c>
      <c r="B50" s="1046"/>
      <c r="C50" s="1046"/>
      <c r="D50" s="1046"/>
      <c r="E50" s="1046"/>
      <c r="F50" s="1046"/>
      <c r="G50" s="1046"/>
      <c r="H50" s="1046"/>
      <c r="I50" s="1046"/>
      <c r="J50" s="1046"/>
      <c r="K50" s="1046"/>
      <c r="L50" s="1046"/>
      <c r="M50" s="1046"/>
    </row>
    <row r="51" spans="1:13" s="986" customFormat="1" ht="15.75" thickBot="1">
      <c r="A51" s="1122" t="s">
        <v>499</v>
      </c>
      <c r="B51" s="1080"/>
      <c r="C51" s="436"/>
      <c r="E51" s="1051" t="s">
        <v>502</v>
      </c>
      <c r="F51" s="1052"/>
      <c r="G51" s="1052"/>
      <c r="H51" s="1052"/>
      <c r="I51" s="1052"/>
      <c r="J51" s="1052"/>
      <c r="K51" s="1052"/>
      <c r="L51" s="1053"/>
      <c r="M51" s="436"/>
    </row>
    <row r="52" spans="1:13" s="986" customFormat="1" ht="15.75" thickBot="1">
      <c r="A52" s="969" t="s">
        <v>481</v>
      </c>
      <c r="B52" s="507" t="s">
        <v>88</v>
      </c>
      <c r="C52" s="481"/>
      <c r="E52" s="985" t="s">
        <v>455</v>
      </c>
      <c r="F52" s="957" t="s">
        <v>495</v>
      </c>
      <c r="G52" s="957" t="s">
        <v>452</v>
      </c>
      <c r="H52" s="957" t="s">
        <v>105</v>
      </c>
      <c r="I52" s="957" t="s">
        <v>503</v>
      </c>
      <c r="J52" s="1119"/>
      <c r="K52" s="1119"/>
      <c r="L52" s="1120"/>
      <c r="M52" s="487"/>
    </row>
    <row r="53" spans="1:13" s="986" customFormat="1" ht="15">
      <c r="A53" s="972" t="s">
        <v>482</v>
      </c>
      <c r="B53" s="960" t="s">
        <v>651</v>
      </c>
      <c r="C53" s="481"/>
      <c r="E53" s="529" t="s">
        <v>77</v>
      </c>
      <c r="F53" s="530" t="s">
        <v>125</v>
      </c>
      <c r="G53" s="530" t="s">
        <v>125</v>
      </c>
      <c r="H53" s="530">
        <v>4</v>
      </c>
      <c r="I53" s="1013">
        <v>5.1</v>
      </c>
      <c r="J53" s="1077" t="s">
        <v>6</v>
      </c>
      <c r="K53" s="1077"/>
      <c r="L53" s="1078"/>
      <c r="M53" s="487"/>
    </row>
    <row r="54" spans="1:13" s="986" customFormat="1" ht="15">
      <c r="A54" s="972" t="s">
        <v>483</v>
      </c>
      <c r="B54" s="959" t="s">
        <v>97</v>
      </c>
      <c r="C54" s="481"/>
      <c r="E54" s="526" t="s">
        <v>81</v>
      </c>
      <c r="F54" s="513" t="s">
        <v>125</v>
      </c>
      <c r="G54" s="513" t="s">
        <v>1</v>
      </c>
      <c r="H54" s="513">
        <v>4</v>
      </c>
      <c r="I54" s="513" t="s">
        <v>508</v>
      </c>
      <c r="J54" s="1095" t="s">
        <v>507</v>
      </c>
      <c r="K54" s="1095"/>
      <c r="L54" s="1096"/>
      <c r="M54" s="487"/>
    </row>
    <row r="55" spans="1:13" s="986" customFormat="1" ht="15">
      <c r="A55" s="972" t="s">
        <v>484</v>
      </c>
      <c r="B55" s="960" t="s">
        <v>100</v>
      </c>
      <c r="C55" s="481"/>
      <c r="E55" s="526" t="s">
        <v>85</v>
      </c>
      <c r="F55" s="513" t="s">
        <v>698</v>
      </c>
      <c r="G55" s="513" t="s">
        <v>698</v>
      </c>
      <c r="H55" s="513">
        <v>4</v>
      </c>
      <c r="I55" s="1014">
        <v>15.79</v>
      </c>
      <c r="J55" s="1095"/>
      <c r="K55" s="1095"/>
      <c r="L55" s="1096"/>
      <c r="M55" s="953"/>
    </row>
    <row r="56" spans="1:13" s="986" customFormat="1" ht="15">
      <c r="A56" s="972" t="s">
        <v>485</v>
      </c>
      <c r="B56" s="959" t="s">
        <v>103</v>
      </c>
      <c r="C56" s="481"/>
      <c r="E56" s="526" t="s">
        <v>132</v>
      </c>
      <c r="F56" s="513" t="s">
        <v>133</v>
      </c>
      <c r="G56" s="513" t="s">
        <v>133</v>
      </c>
      <c r="H56" s="513">
        <v>4</v>
      </c>
      <c r="I56" s="513">
        <v>11.24</v>
      </c>
      <c r="J56" s="1095"/>
      <c r="K56" s="1095"/>
      <c r="L56" s="1096"/>
      <c r="M56" s="953"/>
    </row>
    <row r="57" spans="1:13" s="986" customFormat="1" ht="15">
      <c r="A57" s="972" t="s">
        <v>486</v>
      </c>
      <c r="B57" s="959" t="s">
        <v>199</v>
      </c>
      <c r="C57" s="481"/>
      <c r="E57" s="526" t="s">
        <v>135</v>
      </c>
      <c r="F57" s="513" t="s">
        <v>124</v>
      </c>
      <c r="G57" s="513" t="s">
        <v>125</v>
      </c>
      <c r="H57" s="513">
        <v>4</v>
      </c>
      <c r="I57" s="513" t="s">
        <v>508</v>
      </c>
      <c r="J57" s="1095" t="s">
        <v>507</v>
      </c>
      <c r="K57" s="1095"/>
      <c r="L57" s="1096"/>
      <c r="M57" s="953"/>
    </row>
    <row r="58" spans="1:13" s="986" customFormat="1" ht="15">
      <c r="A58" s="972" t="s">
        <v>487</v>
      </c>
      <c r="B58" s="960" t="s">
        <v>650</v>
      </c>
      <c r="C58" s="487" t="s">
        <v>4</v>
      </c>
      <c r="E58" s="526" t="s">
        <v>127</v>
      </c>
      <c r="F58" s="513" t="s">
        <v>128</v>
      </c>
      <c r="G58" s="513" t="s">
        <v>128</v>
      </c>
      <c r="H58" s="513">
        <v>6</v>
      </c>
      <c r="I58" s="513" t="s">
        <v>508</v>
      </c>
      <c r="J58" s="1095" t="s">
        <v>507</v>
      </c>
      <c r="K58" s="1095"/>
      <c r="L58" s="1096"/>
      <c r="M58" s="953"/>
    </row>
    <row r="59" spans="1:13" s="487" customFormat="1" ht="15.75" thickBot="1">
      <c r="A59" s="973" t="s">
        <v>488</v>
      </c>
      <c r="B59" s="570" t="s">
        <v>613</v>
      </c>
      <c r="E59" s="526" t="s">
        <v>138</v>
      </c>
      <c r="F59" s="513" t="s">
        <v>125</v>
      </c>
      <c r="G59" s="513" t="s">
        <v>125</v>
      </c>
      <c r="H59" s="513">
        <v>4</v>
      </c>
      <c r="I59" s="476">
        <v>41.05</v>
      </c>
      <c r="J59" s="962" t="s">
        <v>504</v>
      </c>
      <c r="K59" s="1015"/>
      <c r="L59" s="963"/>
      <c r="M59" s="953"/>
    </row>
    <row r="60" spans="1:13" s="487" customFormat="1" ht="15.75" thickBot="1">
      <c r="A60" s="953"/>
      <c r="B60" s="1005"/>
      <c r="C60" s="1005"/>
      <c r="E60" s="526" t="s">
        <v>144</v>
      </c>
      <c r="F60" s="513" t="s">
        <v>125</v>
      </c>
      <c r="G60" s="513" t="s">
        <v>125</v>
      </c>
      <c r="H60" s="513">
        <v>4</v>
      </c>
      <c r="I60" s="1014">
        <v>15.4</v>
      </c>
      <c r="J60" s="1016" t="s">
        <v>505</v>
      </c>
      <c r="K60" s="1017"/>
      <c r="L60" s="1018"/>
      <c r="M60" s="953"/>
    </row>
    <row r="61" spans="1:13" s="487" customFormat="1" ht="15.75" thickBot="1">
      <c r="A61" s="1122" t="s">
        <v>500</v>
      </c>
      <c r="B61" s="1079"/>
      <c r="C61" s="1080"/>
      <c r="E61" s="526" t="s">
        <v>144</v>
      </c>
      <c r="F61" s="513" t="s">
        <v>125</v>
      </c>
      <c r="G61" s="513" t="s">
        <v>125</v>
      </c>
      <c r="H61" s="513">
        <v>4</v>
      </c>
      <c r="I61" s="1014">
        <v>15.4</v>
      </c>
      <c r="J61" s="1095" t="s">
        <v>506</v>
      </c>
      <c r="K61" s="1095"/>
      <c r="L61" s="1096"/>
      <c r="M61" s="953"/>
    </row>
    <row r="62" spans="1:13" s="986" customFormat="1" ht="15">
      <c r="A62" s="969" t="s">
        <v>117</v>
      </c>
      <c r="B62" s="1089" t="s">
        <v>103</v>
      </c>
      <c r="C62" s="1090"/>
      <c r="E62" s="526" t="s">
        <v>627</v>
      </c>
      <c r="F62" s="513" t="s">
        <v>125</v>
      </c>
      <c r="G62" s="513" t="s">
        <v>125</v>
      </c>
      <c r="H62" s="513">
        <v>4</v>
      </c>
      <c r="I62" s="1014">
        <v>5.13</v>
      </c>
      <c r="J62" s="1095" t="s">
        <v>628</v>
      </c>
      <c r="K62" s="1095"/>
      <c r="L62" s="1096"/>
      <c r="M62" s="487"/>
    </row>
    <row r="63" spans="1:12" s="986" customFormat="1" ht="15.75" thickBot="1">
      <c r="A63" s="972" t="s">
        <v>489</v>
      </c>
      <c r="B63" s="1087">
        <v>999</v>
      </c>
      <c r="C63" s="1088"/>
      <c r="E63" s="456" t="s">
        <v>679</v>
      </c>
      <c r="F63" s="521" t="s">
        <v>125</v>
      </c>
      <c r="G63" s="521" t="s">
        <v>125</v>
      </c>
      <c r="H63" s="521">
        <v>4</v>
      </c>
      <c r="I63" s="577">
        <v>41.05</v>
      </c>
      <c r="J63" s="1127" t="s">
        <v>680</v>
      </c>
      <c r="K63" s="1127"/>
      <c r="L63" s="1128"/>
    </row>
    <row r="64" spans="1:12" s="986" customFormat="1" ht="15.75" thickBot="1">
      <c r="A64" s="972" t="s">
        <v>490</v>
      </c>
      <c r="B64" s="1085">
        <v>1</v>
      </c>
      <c r="C64" s="1086"/>
      <c r="E64" s="487"/>
      <c r="K64" s="487"/>
      <c r="L64" s="487"/>
    </row>
    <row r="65" spans="1:12" s="986" customFormat="1" ht="15.75" thickBot="1">
      <c r="A65" s="972" t="s">
        <v>131</v>
      </c>
      <c r="B65" s="1087" t="s">
        <v>97</v>
      </c>
      <c r="C65" s="1088"/>
      <c r="E65" s="1051" t="s">
        <v>151</v>
      </c>
      <c r="F65" s="1052"/>
      <c r="G65" s="1052"/>
      <c r="H65" s="1052"/>
      <c r="I65" s="1053"/>
      <c r="K65" s="487"/>
      <c r="L65" s="487"/>
    </row>
    <row r="66" spans="1:12" s="986" customFormat="1" ht="15">
      <c r="A66" s="972" t="s">
        <v>488</v>
      </c>
      <c r="B66" s="1087" t="s">
        <v>613</v>
      </c>
      <c r="C66" s="1088"/>
      <c r="E66" s="969" t="s">
        <v>157</v>
      </c>
      <c r="F66" s="580">
        <v>0.036</v>
      </c>
      <c r="G66" s="1110" t="s">
        <v>158</v>
      </c>
      <c r="H66" s="1111"/>
      <c r="I66" s="1112"/>
      <c r="K66" s="487"/>
      <c r="L66" s="487"/>
    </row>
    <row r="67" spans="1:13" s="986" customFormat="1" ht="15">
      <c r="A67" s="972" t="s">
        <v>491</v>
      </c>
      <c r="B67" s="1083">
        <v>40</v>
      </c>
      <c r="C67" s="1084"/>
      <c r="E67" s="972" t="s">
        <v>161</v>
      </c>
      <c r="F67" s="579">
        <v>0.086</v>
      </c>
      <c r="G67" s="1034" t="s">
        <v>162</v>
      </c>
      <c r="H67" s="1106"/>
      <c r="I67" s="1035"/>
      <c r="K67" s="487"/>
      <c r="L67" s="487"/>
      <c r="M67" s="487"/>
    </row>
    <row r="68" spans="1:12" s="986" customFormat="1" ht="15.75" thickBot="1">
      <c r="A68" s="973" t="s">
        <v>492</v>
      </c>
      <c r="B68" s="1117" t="s">
        <v>178</v>
      </c>
      <c r="C68" s="1082"/>
      <c r="E68" s="973" t="s">
        <v>3</v>
      </c>
      <c r="F68" s="583">
        <v>0.0638</v>
      </c>
      <c r="G68" s="1062" t="s">
        <v>529</v>
      </c>
      <c r="H68" s="1105"/>
      <c r="I68" s="1063"/>
      <c r="K68" s="471"/>
      <c r="L68" s="487"/>
    </row>
    <row r="69" spans="1:11" s="487" customFormat="1" ht="15" thickBot="1">
      <c r="A69" s="1006" t="s">
        <v>4</v>
      </c>
      <c r="B69" s="1006"/>
      <c r="C69" s="1006"/>
      <c r="E69" s="952"/>
      <c r="F69" s="952"/>
      <c r="G69" s="952"/>
      <c r="H69" s="952"/>
      <c r="I69" s="952"/>
      <c r="J69" s="952"/>
      <c r="K69" s="952"/>
    </row>
    <row r="70" spans="1:12" s="986" customFormat="1" ht="15.75" thickBot="1">
      <c r="A70" s="1122" t="s">
        <v>501</v>
      </c>
      <c r="B70" s="1079"/>
      <c r="C70" s="1080"/>
      <c r="E70" s="1051" t="s">
        <v>510</v>
      </c>
      <c r="F70" s="1052"/>
      <c r="G70" s="1052"/>
      <c r="H70" s="1052"/>
      <c r="I70" s="1007"/>
      <c r="J70" s="1125"/>
      <c r="K70" s="1057"/>
      <c r="L70" s="483"/>
    </row>
    <row r="71" spans="1:12" s="986" customFormat="1" ht="15">
      <c r="A71" s="915" t="s">
        <v>475</v>
      </c>
      <c r="B71" s="1093" t="s">
        <v>233</v>
      </c>
      <c r="C71" s="1094"/>
      <c r="E71" s="1008" t="s">
        <v>511</v>
      </c>
      <c r="F71" s="483" t="s">
        <v>456</v>
      </c>
      <c r="G71" s="1126" t="s">
        <v>498</v>
      </c>
      <c r="H71" s="1126"/>
      <c r="I71" s="1009"/>
      <c r="J71" s="954"/>
      <c r="K71" s="954"/>
      <c r="L71" s="483"/>
    </row>
    <row r="72" spans="1:12" s="986" customFormat="1" ht="15">
      <c r="A72" s="983" t="s">
        <v>476</v>
      </c>
      <c r="B72" s="1091" t="s">
        <v>95</v>
      </c>
      <c r="C72" s="1092"/>
      <c r="E72" s="961" t="s">
        <v>140</v>
      </c>
      <c r="F72" s="965" t="s">
        <v>681</v>
      </c>
      <c r="G72" s="1113" t="s">
        <v>624</v>
      </c>
      <c r="H72" s="1123"/>
      <c r="I72" s="1124"/>
      <c r="J72" s="954"/>
      <c r="K72" s="954"/>
      <c r="L72" s="483"/>
    </row>
    <row r="73" spans="1:12" s="986" customFormat="1" ht="15">
      <c r="A73" s="983" t="s">
        <v>479</v>
      </c>
      <c r="B73" s="1087">
        <v>14</v>
      </c>
      <c r="C73" s="1088"/>
      <c r="E73" s="961" t="s">
        <v>140</v>
      </c>
      <c r="F73" s="965" t="s">
        <v>682</v>
      </c>
      <c r="G73" s="1113" t="s">
        <v>619</v>
      </c>
      <c r="H73" s="1123"/>
      <c r="I73" s="1124"/>
      <c r="J73" s="954"/>
      <c r="K73" s="954"/>
      <c r="L73" s="483"/>
    </row>
    <row r="74" spans="1:12" s="986" customFormat="1" ht="15">
      <c r="A74" s="983" t="s">
        <v>478</v>
      </c>
      <c r="B74" s="1091">
        <v>12</v>
      </c>
      <c r="C74" s="1092"/>
      <c r="E74" s="961" t="s">
        <v>140</v>
      </c>
      <c r="F74" s="965" t="s">
        <v>683</v>
      </c>
      <c r="G74" s="1113" t="s">
        <v>620</v>
      </c>
      <c r="H74" s="1123"/>
      <c r="I74" s="1124"/>
      <c r="J74" s="954"/>
      <c r="K74" s="954"/>
      <c r="L74" s="483"/>
    </row>
    <row r="75" spans="1:12" s="986" customFormat="1" ht="15.75" thickBot="1">
      <c r="A75" s="982" t="s">
        <v>480</v>
      </c>
      <c r="B75" s="1081" t="s">
        <v>177</v>
      </c>
      <c r="C75" s="1082"/>
      <c r="E75" s="961" t="s">
        <v>140</v>
      </c>
      <c r="F75" s="965" t="s">
        <v>684</v>
      </c>
      <c r="G75" s="1113" t="s">
        <v>621</v>
      </c>
      <c r="H75" s="1123"/>
      <c r="I75" s="1124"/>
      <c r="J75" s="954"/>
      <c r="K75" s="954"/>
      <c r="L75" s="483"/>
    </row>
    <row r="76" spans="5:12" s="986" customFormat="1" ht="15">
      <c r="E76" s="961" t="s">
        <v>140</v>
      </c>
      <c r="F76" s="965" t="s">
        <v>685</v>
      </c>
      <c r="G76" s="1113" t="s">
        <v>622</v>
      </c>
      <c r="H76" s="1123"/>
      <c r="I76" s="1124"/>
      <c r="J76" s="954"/>
      <c r="K76" s="954"/>
      <c r="L76" s="483"/>
    </row>
    <row r="77" spans="1:12" s="986" customFormat="1" ht="15">
      <c r="A77" s="487"/>
      <c r="B77" s="487"/>
      <c r="C77" s="487"/>
      <c r="E77" s="961" t="s">
        <v>140</v>
      </c>
      <c r="F77" s="966" t="s">
        <v>686</v>
      </c>
      <c r="G77" s="1113" t="s">
        <v>623</v>
      </c>
      <c r="H77" s="1123"/>
      <c r="I77" s="1124"/>
      <c r="J77" s="954"/>
      <c r="K77" s="954"/>
      <c r="L77" s="483"/>
    </row>
    <row r="78" spans="1:12" s="986" customFormat="1" ht="15">
      <c r="A78" s="479" t="s">
        <v>694</v>
      </c>
      <c r="B78" s="479"/>
      <c r="C78" s="479"/>
      <c r="E78" s="961" t="s">
        <v>163</v>
      </c>
      <c r="F78" s="965">
        <v>1.54</v>
      </c>
      <c r="G78" s="1113" t="s">
        <v>512</v>
      </c>
      <c r="H78" s="1123"/>
      <c r="I78" s="1124"/>
      <c r="J78" s="954"/>
      <c r="K78" s="954"/>
      <c r="L78" s="483"/>
    </row>
    <row r="79" spans="1:12" s="986" customFormat="1" ht="15">
      <c r="A79" s="466" t="s">
        <v>695</v>
      </c>
      <c r="B79" s="466"/>
      <c r="C79" s="466"/>
      <c r="E79" s="955" t="s">
        <v>165</v>
      </c>
      <c r="F79" s="965">
        <v>15.4</v>
      </c>
      <c r="G79" s="1113" t="s">
        <v>652</v>
      </c>
      <c r="H79" s="1123"/>
      <c r="I79" s="1124"/>
      <c r="J79" s="986" t="s">
        <v>4</v>
      </c>
      <c r="L79" s="954"/>
    </row>
    <row r="80" spans="5:13" s="986" customFormat="1" ht="15">
      <c r="E80" s="955" t="s">
        <v>169</v>
      </c>
      <c r="F80" s="965">
        <v>15.4</v>
      </c>
      <c r="G80" s="1115" t="s">
        <v>516</v>
      </c>
      <c r="H80" s="1139"/>
      <c r="I80" s="1124"/>
      <c r="L80" s="471"/>
      <c r="M80" s="487"/>
    </row>
    <row r="81" spans="1:12" s="986" customFormat="1" ht="15">
      <c r="A81" s="479" t="s">
        <v>696</v>
      </c>
      <c r="B81" s="479"/>
      <c r="C81" s="479"/>
      <c r="D81" s="479"/>
      <c r="E81" s="955" t="s">
        <v>546</v>
      </c>
      <c r="F81" s="965">
        <v>1.54</v>
      </c>
      <c r="G81" s="964" t="s">
        <v>539</v>
      </c>
      <c r="H81" s="1010"/>
      <c r="I81" s="1011"/>
      <c r="L81" s="487"/>
    </row>
    <row r="82" spans="1:12" s="986" customFormat="1" ht="15">
      <c r="A82" s="479" t="s">
        <v>697</v>
      </c>
      <c r="B82" s="479"/>
      <c r="C82" s="479"/>
      <c r="D82" s="479"/>
      <c r="E82" s="961" t="s">
        <v>635</v>
      </c>
      <c r="F82" s="965">
        <v>107.77</v>
      </c>
      <c r="G82" s="1115" t="s">
        <v>514</v>
      </c>
      <c r="H82" s="1139"/>
      <c r="I82" s="1124"/>
      <c r="L82" s="487"/>
    </row>
    <row r="83" spans="5:12" s="986" customFormat="1" ht="28.5" customHeight="1">
      <c r="E83" s="961" t="s">
        <v>636</v>
      </c>
      <c r="F83" s="965">
        <v>107.77</v>
      </c>
      <c r="G83" s="1115" t="s">
        <v>514</v>
      </c>
      <c r="H83" s="1139"/>
      <c r="I83" s="1124"/>
      <c r="L83" s="487"/>
    </row>
    <row r="84" spans="5:12" s="986" customFormat="1" ht="14.25">
      <c r="E84" s="1012" t="s">
        <v>633</v>
      </c>
      <c r="F84" s="965">
        <v>61.58</v>
      </c>
      <c r="G84" s="1113" t="s">
        <v>634</v>
      </c>
      <c r="H84" s="1123"/>
      <c r="I84" s="1124"/>
      <c r="L84" s="487"/>
    </row>
    <row r="85" spans="1:12" s="986" customFormat="1" ht="14.25">
      <c r="A85" s="436"/>
      <c r="B85" s="436"/>
      <c r="C85" s="436"/>
      <c r="E85" s="961" t="s">
        <v>173</v>
      </c>
      <c r="F85" s="965">
        <v>46.19</v>
      </c>
      <c r="G85" s="1115" t="s">
        <v>631</v>
      </c>
      <c r="H85" s="1139"/>
      <c r="I85" s="1124"/>
      <c r="L85" s="487"/>
    </row>
    <row r="86" spans="1:13" ht="14.25">
      <c r="A86" s="436"/>
      <c r="B86" s="952"/>
      <c r="C86" s="491"/>
      <c r="E86" s="961" t="s">
        <v>629</v>
      </c>
      <c r="F86" s="965">
        <v>76.98</v>
      </c>
      <c r="G86" s="1115" t="s">
        <v>630</v>
      </c>
      <c r="H86" s="1140"/>
      <c r="I86" s="1124"/>
      <c r="J86" s="986"/>
      <c r="K86" s="986"/>
      <c r="L86" s="487"/>
      <c r="M86" s="986"/>
    </row>
    <row r="87" spans="1:12" s="986" customFormat="1" ht="14.25">
      <c r="A87" s="436"/>
      <c r="B87" s="952"/>
      <c r="C87" s="491"/>
      <c r="D87" s="492"/>
      <c r="E87" s="961" t="s">
        <v>632</v>
      </c>
      <c r="F87" s="965">
        <v>61.58</v>
      </c>
      <c r="G87" s="1115" t="s">
        <v>514</v>
      </c>
      <c r="H87" s="1140"/>
      <c r="I87" s="1124"/>
      <c r="L87" s="487"/>
    </row>
    <row r="88" spans="1:9" s="986" customFormat="1" ht="14.25">
      <c r="A88" s="436"/>
      <c r="B88" s="952"/>
      <c r="C88" s="491"/>
      <c r="D88" s="492"/>
      <c r="E88" s="961" t="s">
        <v>167</v>
      </c>
      <c r="F88" s="965">
        <v>35.92</v>
      </c>
      <c r="G88" s="1113" t="s">
        <v>625</v>
      </c>
      <c r="H88" s="1123"/>
      <c r="I88" s="1124"/>
    </row>
    <row r="89" spans="1:9" s="986" customFormat="1" ht="14.25">
      <c r="A89" s="436"/>
      <c r="B89" s="952"/>
      <c r="C89" s="491"/>
      <c r="D89" s="492"/>
      <c r="E89" s="961" t="s">
        <v>167</v>
      </c>
      <c r="F89" s="965">
        <v>56.45</v>
      </c>
      <c r="G89" s="1113" t="s">
        <v>626</v>
      </c>
      <c r="H89" s="1123"/>
      <c r="I89" s="1124"/>
    </row>
    <row r="90" spans="1:10" s="986" customFormat="1" ht="42.75" customHeight="1">
      <c r="A90" s="967"/>
      <c r="B90" s="436"/>
      <c r="C90" s="436"/>
      <c r="D90" s="492"/>
      <c r="E90" s="961" t="s">
        <v>169</v>
      </c>
      <c r="F90" s="965">
        <v>15.4</v>
      </c>
      <c r="G90" s="1115" t="s">
        <v>506</v>
      </c>
      <c r="H90" s="1139"/>
      <c r="I90" s="1124"/>
      <c r="J90" s="436"/>
    </row>
    <row r="91" spans="1:9" ht="28.5">
      <c r="A91" s="436" t="s">
        <v>688</v>
      </c>
      <c r="B91" s="952"/>
      <c r="E91" s="1012" t="s">
        <v>549</v>
      </c>
      <c r="F91" s="965">
        <v>46.19</v>
      </c>
      <c r="G91" s="1121" t="s">
        <v>543</v>
      </c>
      <c r="H91" s="1121"/>
      <c r="I91" s="1121"/>
    </row>
    <row r="92" spans="1:9" ht="14.25">
      <c r="A92" s="952" t="s">
        <v>687</v>
      </c>
      <c r="E92" s="1012" t="s">
        <v>678</v>
      </c>
      <c r="F92" s="965">
        <v>41.05</v>
      </c>
      <c r="G92" s="1121"/>
      <c r="H92" s="1121"/>
      <c r="I92" s="1121"/>
    </row>
    <row r="94" spans="1:8" ht="14.25">
      <c r="A94" s="952"/>
      <c r="H94" s="487"/>
    </row>
    <row r="95" ht="14.25">
      <c r="A95" s="952"/>
    </row>
    <row r="96" ht="14.25">
      <c r="A96" s="952"/>
    </row>
    <row r="97" ht="14.25">
      <c r="A97" s="952"/>
    </row>
    <row r="98" ht="14.25">
      <c r="A98" s="952"/>
    </row>
    <row r="99" ht="14.25">
      <c r="A99" s="952"/>
    </row>
    <row r="100" ht="14.25">
      <c r="A100" s="952"/>
    </row>
    <row r="101" ht="14.25">
      <c r="A101" s="952"/>
    </row>
    <row r="102" ht="14.25">
      <c r="A102" s="952"/>
    </row>
    <row r="103" ht="14.25">
      <c r="A103" s="952"/>
    </row>
    <row r="104" ht="14.25">
      <c r="A104" s="952"/>
    </row>
    <row r="105" ht="14.25">
      <c r="A105" s="952"/>
    </row>
    <row r="106" ht="14.25">
      <c r="E106" s="490"/>
    </row>
  </sheetData>
  <sheetProtection/>
  <mergeCells count="64">
    <mergeCell ref="A42:C42"/>
    <mergeCell ref="E42:H42"/>
    <mergeCell ref="A50:M50"/>
    <mergeCell ref="A51:B51"/>
    <mergeCell ref="E51:L51"/>
    <mergeCell ref="A2:M2"/>
    <mergeCell ref="A3:M3"/>
    <mergeCell ref="A4:M4"/>
    <mergeCell ref="A6:K6"/>
    <mergeCell ref="A5:K5"/>
    <mergeCell ref="B62:C62"/>
    <mergeCell ref="B63:C63"/>
    <mergeCell ref="J52:L52"/>
    <mergeCell ref="J53:L53"/>
    <mergeCell ref="J54:L54"/>
    <mergeCell ref="J55:L55"/>
    <mergeCell ref="J56:L56"/>
    <mergeCell ref="J57:L57"/>
    <mergeCell ref="B68:C68"/>
    <mergeCell ref="A70:C70"/>
    <mergeCell ref="G68:I68"/>
    <mergeCell ref="B64:C64"/>
    <mergeCell ref="B65:C65"/>
    <mergeCell ref="B66:C66"/>
    <mergeCell ref="G66:I66"/>
    <mergeCell ref="B73:C73"/>
    <mergeCell ref="B74:C74"/>
    <mergeCell ref="B75:C75"/>
    <mergeCell ref="J70:K70"/>
    <mergeCell ref="B71:C71"/>
    <mergeCell ref="B72:C72"/>
    <mergeCell ref="E70:H70"/>
    <mergeCell ref="G71:H71"/>
    <mergeCell ref="G72:I72"/>
    <mergeCell ref="A21:F21"/>
    <mergeCell ref="A35:E35"/>
    <mergeCell ref="J62:L62"/>
    <mergeCell ref="J63:L63"/>
    <mergeCell ref="E65:I65"/>
    <mergeCell ref="G67:I67"/>
    <mergeCell ref="B67:C67"/>
    <mergeCell ref="J58:L58"/>
    <mergeCell ref="A61:C61"/>
    <mergeCell ref="J61:L61"/>
    <mergeCell ref="G85:I85"/>
    <mergeCell ref="G86:I86"/>
    <mergeCell ref="G73:I73"/>
    <mergeCell ref="G74:I74"/>
    <mergeCell ref="G75:I75"/>
    <mergeCell ref="G76:I76"/>
    <mergeCell ref="G77:I77"/>
    <mergeCell ref="G78:I78"/>
    <mergeCell ref="G79:I79"/>
    <mergeCell ref="G80:I80"/>
    <mergeCell ref="G92:I92"/>
    <mergeCell ref="G87:I87"/>
    <mergeCell ref="G88:I88"/>
    <mergeCell ref="G89:I89"/>
    <mergeCell ref="G90:I90"/>
    <mergeCell ref="A1:I1"/>
    <mergeCell ref="G91:I91"/>
    <mergeCell ref="G82:I82"/>
    <mergeCell ref="G83:I83"/>
    <mergeCell ref="G84:I84"/>
  </mergeCells>
  <printOptions horizontalCentered="1"/>
  <pageMargins left="0.25" right="0.25" top="0.5" bottom="0.5" header="0.25" footer="0.25"/>
  <pageSetup fitToHeight="0" fitToWidth="0" horizontalDpi="600" verticalDpi="600" orientation="portrait" scale="53" r:id="rId3"/>
  <headerFooter alignWithMargins="0">
    <oddFooter>&amp;R&amp;F
&amp;D  &amp;T</oddFooter>
  </headerFooter>
  <rowBreaks count="1" manualBreakCount="1">
    <brk id="83" max="255" man="1"/>
  </rowBreaks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8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140625" style="11" customWidth="1"/>
    <col min="2" max="2" width="11.28125" style="0" customWidth="1"/>
    <col min="3" max="3" width="11.00390625" style="0" customWidth="1"/>
    <col min="4" max="4" width="13.57421875" style="0" customWidth="1"/>
    <col min="5" max="5" width="11.140625" style="0" customWidth="1"/>
    <col min="6" max="6" width="10.140625" style="0" customWidth="1"/>
    <col min="7" max="11" width="10.28125" style="0" customWidth="1"/>
  </cols>
  <sheetData>
    <row r="1" spans="1:11" ht="12.75">
      <c r="A1" s="57" t="s">
        <v>189</v>
      </c>
      <c r="D1" t="s">
        <v>190</v>
      </c>
      <c r="K1" s="411" t="s">
        <v>440</v>
      </c>
    </row>
    <row r="2" spans="1:4" ht="12.75">
      <c r="A2" s="11" t="s">
        <v>24</v>
      </c>
      <c r="D2" t="s">
        <v>34</v>
      </c>
    </row>
    <row r="3" spans="1:11" ht="13.5" thickBot="1">
      <c r="A3" s="56"/>
      <c r="B3" s="67"/>
      <c r="C3" s="67"/>
      <c r="D3" s="67" t="s">
        <v>228</v>
      </c>
      <c r="E3" s="67"/>
      <c r="F3" s="67"/>
      <c r="G3" s="67"/>
      <c r="H3" s="67"/>
      <c r="I3" s="67"/>
      <c r="J3" s="67"/>
      <c r="K3" s="67"/>
    </row>
    <row r="4" ht="12.75">
      <c r="A4" s="2" t="s">
        <v>36</v>
      </c>
    </row>
    <row r="5" spans="1:11" s="5" customFormat="1" ht="12.75">
      <c r="A5" s="11" t="s">
        <v>37</v>
      </c>
      <c r="B5" s="5" t="s">
        <v>38</v>
      </c>
      <c r="C5" s="5" t="s">
        <v>39</v>
      </c>
      <c r="D5" s="5" t="s">
        <v>40</v>
      </c>
      <c r="E5" s="5" t="s">
        <v>41</v>
      </c>
      <c r="F5" s="5" t="s">
        <v>42</v>
      </c>
      <c r="G5" s="5" t="s">
        <v>43</v>
      </c>
      <c r="H5" s="5" t="s">
        <v>44</v>
      </c>
      <c r="I5" s="5" t="s">
        <v>45</v>
      </c>
      <c r="J5" s="5" t="s">
        <v>46</v>
      </c>
      <c r="K5" s="5" t="s">
        <v>47</v>
      </c>
    </row>
    <row r="6" ht="12.75">
      <c r="A6" s="2" t="s">
        <v>48</v>
      </c>
    </row>
    <row r="7" spans="1:11" ht="12.75">
      <c r="A7" s="13" t="s">
        <v>49</v>
      </c>
      <c r="B7" s="25">
        <v>0.5</v>
      </c>
      <c r="C7" s="25">
        <v>1.5</v>
      </c>
      <c r="D7" s="25">
        <v>1.5</v>
      </c>
      <c r="E7" s="14">
        <v>7</v>
      </c>
      <c r="F7" s="14">
        <v>8.5</v>
      </c>
      <c r="G7" s="14">
        <v>9.5</v>
      </c>
      <c r="H7" s="14">
        <v>12</v>
      </c>
      <c r="I7" s="14">
        <v>13.75</v>
      </c>
      <c r="J7" s="14">
        <v>20</v>
      </c>
      <c r="K7" s="14">
        <v>23.5</v>
      </c>
    </row>
    <row r="8" spans="1:11" ht="12.75">
      <c r="A8" s="13" t="s">
        <v>50</v>
      </c>
      <c r="B8" s="25">
        <v>3.94</v>
      </c>
      <c r="C8" s="25">
        <v>5.13</v>
      </c>
      <c r="D8" s="25">
        <v>6.99</v>
      </c>
      <c r="E8" s="14">
        <v>15.12</v>
      </c>
      <c r="F8" s="14">
        <v>19.59</v>
      </c>
      <c r="G8" s="14">
        <v>25.94</v>
      </c>
      <c r="H8" s="14">
        <v>35.97</v>
      </c>
      <c r="I8" s="14">
        <v>46.79</v>
      </c>
      <c r="J8" s="14">
        <v>68.03</v>
      </c>
      <c r="K8" s="14">
        <v>92.38</v>
      </c>
    </row>
    <row r="9" spans="2:11" ht="12.75">
      <c r="B9" s="60"/>
      <c r="C9" s="60"/>
      <c r="D9" s="60"/>
      <c r="E9" s="7"/>
      <c r="F9" s="7"/>
      <c r="G9" s="7"/>
      <c r="H9" s="7"/>
      <c r="I9" s="7"/>
      <c r="J9" s="7"/>
      <c r="K9" s="7"/>
    </row>
    <row r="10" spans="1:11" ht="12.75">
      <c r="A10" s="13" t="s">
        <v>51</v>
      </c>
      <c r="B10" s="25">
        <v>3.94</v>
      </c>
      <c r="C10" s="25">
        <v>5.13</v>
      </c>
      <c r="D10" s="25">
        <v>6.99</v>
      </c>
      <c r="E10" s="14">
        <v>15.12</v>
      </c>
      <c r="F10" s="14">
        <v>19.59</v>
      </c>
      <c r="G10" s="14">
        <v>25.94</v>
      </c>
      <c r="H10" s="14">
        <v>35.97</v>
      </c>
      <c r="I10" s="14">
        <v>46.79</v>
      </c>
      <c r="J10" s="14">
        <v>68.03</v>
      </c>
      <c r="K10" s="14">
        <v>92.38</v>
      </c>
    </row>
    <row r="11" spans="1:11" ht="12.75">
      <c r="A11" s="13" t="s">
        <v>52</v>
      </c>
      <c r="B11" s="25">
        <f aca="true" t="shared" si="0" ref="B11:K12">B12/2</f>
        <v>3.4525</v>
      </c>
      <c r="C11" s="25">
        <f t="shared" si="0"/>
        <v>5.0125</v>
      </c>
      <c r="D11" s="25">
        <f t="shared" si="0"/>
        <v>6.83</v>
      </c>
      <c r="E11" s="25">
        <f t="shared" si="0"/>
        <v>14.2575</v>
      </c>
      <c r="F11" s="25">
        <f t="shared" si="0"/>
        <v>19.0425</v>
      </c>
      <c r="G11" s="25">
        <f t="shared" si="0"/>
        <v>24.8325</v>
      </c>
      <c r="H11" s="25">
        <f t="shared" si="0"/>
        <v>34.6075</v>
      </c>
      <c r="I11" s="25">
        <f t="shared" si="0"/>
        <v>46.32</v>
      </c>
      <c r="J11" s="25">
        <f t="shared" si="0"/>
        <v>67.1475</v>
      </c>
      <c r="K11" s="25">
        <f t="shared" si="0"/>
        <v>91.0175</v>
      </c>
    </row>
    <row r="12" spans="1:11" ht="12.75">
      <c r="A12" s="13" t="s">
        <v>53</v>
      </c>
      <c r="B12" s="25">
        <f t="shared" si="0"/>
        <v>6.905</v>
      </c>
      <c r="C12" s="25">
        <f t="shared" si="0"/>
        <v>10.025</v>
      </c>
      <c r="D12" s="25">
        <f t="shared" si="0"/>
        <v>13.66</v>
      </c>
      <c r="E12" s="14">
        <f t="shared" si="0"/>
        <v>28.515</v>
      </c>
      <c r="F12" s="14">
        <f t="shared" si="0"/>
        <v>38.085</v>
      </c>
      <c r="G12" s="14">
        <f t="shared" si="0"/>
        <v>49.665</v>
      </c>
      <c r="H12" s="14">
        <f t="shared" si="0"/>
        <v>69.215</v>
      </c>
      <c r="I12" s="14">
        <f t="shared" si="0"/>
        <v>92.64</v>
      </c>
      <c r="J12" s="14">
        <f t="shared" si="0"/>
        <v>134.295</v>
      </c>
      <c r="K12" s="14">
        <f t="shared" si="0"/>
        <v>182.035</v>
      </c>
    </row>
    <row r="13" spans="1:11" ht="12.75">
      <c r="A13" s="13" t="s">
        <v>54</v>
      </c>
      <c r="B13" s="25">
        <v>13.81</v>
      </c>
      <c r="C13" s="25">
        <v>20.05</v>
      </c>
      <c r="D13" s="25">
        <v>27.32</v>
      </c>
      <c r="E13" s="14">
        <v>57.03</v>
      </c>
      <c r="F13" s="14">
        <v>76.17</v>
      </c>
      <c r="G13" s="14">
        <v>99.33</v>
      </c>
      <c r="H13" s="14">
        <v>138.43</v>
      </c>
      <c r="I13" s="14">
        <v>185.28</v>
      </c>
      <c r="J13" s="14">
        <v>268.59</v>
      </c>
      <c r="K13" s="14">
        <v>364.07</v>
      </c>
    </row>
    <row r="14" spans="1:11" ht="12.75">
      <c r="A14" s="13" t="s">
        <v>55</v>
      </c>
      <c r="B14" s="25">
        <f aca="true" t="shared" si="1" ref="B14:K14">B13*2</f>
        <v>27.62</v>
      </c>
      <c r="C14" s="25">
        <f t="shared" si="1"/>
        <v>40.1</v>
      </c>
      <c r="D14" s="25">
        <f t="shared" si="1"/>
        <v>54.64</v>
      </c>
      <c r="E14" s="14">
        <f t="shared" si="1"/>
        <v>114.06</v>
      </c>
      <c r="F14" s="14">
        <f t="shared" si="1"/>
        <v>152.34</v>
      </c>
      <c r="G14" s="14">
        <f t="shared" si="1"/>
        <v>198.66</v>
      </c>
      <c r="H14" s="14">
        <f t="shared" si="1"/>
        <v>276.86</v>
      </c>
      <c r="I14" s="14">
        <f t="shared" si="1"/>
        <v>370.56</v>
      </c>
      <c r="J14" s="14">
        <f t="shared" si="1"/>
        <v>537.18</v>
      </c>
      <c r="K14" s="14">
        <f t="shared" si="1"/>
        <v>728.14</v>
      </c>
    </row>
    <row r="15" spans="1:11" ht="12.75">
      <c r="A15" s="13" t="s">
        <v>56</v>
      </c>
      <c r="B15" s="25">
        <f aca="true" t="shared" si="2" ref="B15:K15">B13*3</f>
        <v>41.43</v>
      </c>
      <c r="C15" s="25">
        <f t="shared" si="2"/>
        <v>60.150000000000006</v>
      </c>
      <c r="D15" s="25">
        <f t="shared" si="2"/>
        <v>81.96000000000001</v>
      </c>
      <c r="E15" s="14">
        <f t="shared" si="2"/>
        <v>171.09</v>
      </c>
      <c r="F15" s="14">
        <f t="shared" si="2"/>
        <v>228.51</v>
      </c>
      <c r="G15" s="14">
        <f t="shared" si="2"/>
        <v>297.99</v>
      </c>
      <c r="H15" s="14">
        <f t="shared" si="2"/>
        <v>415.29</v>
      </c>
      <c r="I15" s="14">
        <f t="shared" si="2"/>
        <v>555.84</v>
      </c>
      <c r="J15" s="14">
        <f t="shared" si="2"/>
        <v>805.77</v>
      </c>
      <c r="K15" s="14">
        <f t="shared" si="2"/>
        <v>1092.21</v>
      </c>
    </row>
    <row r="16" spans="1:11" ht="12.75">
      <c r="A16" s="13" t="s">
        <v>57</v>
      </c>
      <c r="B16" s="25">
        <f aca="true" t="shared" si="3" ref="B16:K16">B13*4</f>
        <v>55.24</v>
      </c>
      <c r="C16" s="25">
        <f t="shared" si="3"/>
        <v>80.2</v>
      </c>
      <c r="D16" s="25">
        <f t="shared" si="3"/>
        <v>109.28</v>
      </c>
      <c r="E16" s="14">
        <f t="shared" si="3"/>
        <v>228.12</v>
      </c>
      <c r="F16" s="14">
        <f t="shared" si="3"/>
        <v>304.68</v>
      </c>
      <c r="G16" s="14">
        <f t="shared" si="3"/>
        <v>397.32</v>
      </c>
      <c r="H16" s="14">
        <f t="shared" si="3"/>
        <v>553.72</v>
      </c>
      <c r="I16" s="14">
        <f t="shared" si="3"/>
        <v>741.12</v>
      </c>
      <c r="J16" s="14">
        <f t="shared" si="3"/>
        <v>1074.36</v>
      </c>
      <c r="K16" s="14">
        <f t="shared" si="3"/>
        <v>1456.28</v>
      </c>
    </row>
    <row r="17" spans="1:11" ht="12.75">
      <c r="A17" s="13" t="s">
        <v>58</v>
      </c>
      <c r="B17" s="25">
        <f aca="true" t="shared" si="4" ref="B17:K17">B13*5</f>
        <v>69.05</v>
      </c>
      <c r="C17" s="25">
        <f t="shared" si="4"/>
        <v>100.25</v>
      </c>
      <c r="D17" s="25">
        <f t="shared" si="4"/>
        <v>136.6</v>
      </c>
      <c r="E17" s="14">
        <f t="shared" si="4"/>
        <v>285.15</v>
      </c>
      <c r="F17" s="14">
        <f t="shared" si="4"/>
        <v>380.85</v>
      </c>
      <c r="G17" s="14">
        <f t="shared" si="4"/>
        <v>496.65</v>
      </c>
      <c r="H17" s="14">
        <f t="shared" si="4"/>
        <v>692.1500000000001</v>
      </c>
      <c r="I17" s="14">
        <f t="shared" si="4"/>
        <v>926.4</v>
      </c>
      <c r="J17" s="14">
        <f t="shared" si="4"/>
        <v>1342.9499999999998</v>
      </c>
      <c r="K17" s="14">
        <f t="shared" si="4"/>
        <v>1820.35</v>
      </c>
    </row>
    <row r="18" spans="1:11" ht="12.75">
      <c r="A18" s="13" t="s">
        <v>59</v>
      </c>
      <c r="B18" s="25">
        <f aca="true" t="shared" si="5" ref="B18:K18">B13*6</f>
        <v>82.86</v>
      </c>
      <c r="C18" s="25">
        <f t="shared" si="5"/>
        <v>120.30000000000001</v>
      </c>
      <c r="D18" s="25">
        <f t="shared" si="5"/>
        <v>163.92000000000002</v>
      </c>
      <c r="E18" s="14">
        <f t="shared" si="5"/>
        <v>342.18</v>
      </c>
      <c r="F18" s="14">
        <f t="shared" si="5"/>
        <v>457.02</v>
      </c>
      <c r="G18" s="14">
        <f t="shared" si="5"/>
        <v>595.98</v>
      </c>
      <c r="H18" s="14">
        <f t="shared" si="5"/>
        <v>830.58</v>
      </c>
      <c r="I18" s="14">
        <f t="shared" si="5"/>
        <v>1111.68</v>
      </c>
      <c r="J18" s="14">
        <f t="shared" si="5"/>
        <v>1611.54</v>
      </c>
      <c r="K18" s="14">
        <f t="shared" si="5"/>
        <v>2184.42</v>
      </c>
    </row>
    <row r="19" spans="1:11" ht="12.75">
      <c r="A19" s="30"/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2:11" ht="12.75"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1" spans="1:11" s="5" customFormat="1" ht="12.75">
      <c r="A21" s="11" t="s">
        <v>37</v>
      </c>
      <c r="B21" s="20" t="s">
        <v>41</v>
      </c>
      <c r="C21" s="20" t="s">
        <v>43</v>
      </c>
      <c r="D21" s="20" t="s">
        <v>44</v>
      </c>
      <c r="E21" s="20" t="s">
        <v>45</v>
      </c>
      <c r="F21" s="20" t="s">
        <v>62</v>
      </c>
      <c r="G21" s="83" t="s">
        <v>63</v>
      </c>
      <c r="H21" s="83" t="s">
        <v>44</v>
      </c>
      <c r="I21" s="20" t="s">
        <v>45</v>
      </c>
      <c r="J21" s="20" t="s">
        <v>62</v>
      </c>
      <c r="K21" s="20" t="s">
        <v>63</v>
      </c>
    </row>
    <row r="22" spans="1:11" ht="22.5">
      <c r="A22" s="2" t="s">
        <v>64</v>
      </c>
      <c r="B22" s="68" t="s">
        <v>192</v>
      </c>
      <c r="C22" s="68" t="s">
        <v>192</v>
      </c>
      <c r="D22" s="68" t="s">
        <v>192</v>
      </c>
      <c r="E22" s="68" t="s">
        <v>192</v>
      </c>
      <c r="F22" s="68" t="s">
        <v>192</v>
      </c>
      <c r="G22" s="69" t="s">
        <v>192</v>
      </c>
      <c r="H22" s="68" t="s">
        <v>193</v>
      </c>
      <c r="I22" s="68" t="s">
        <v>193</v>
      </c>
      <c r="J22" s="68" t="s">
        <v>193</v>
      </c>
      <c r="K22" s="68" t="s">
        <v>193</v>
      </c>
    </row>
    <row r="23" spans="1:11" ht="12.75">
      <c r="A23" s="13" t="s">
        <v>50</v>
      </c>
      <c r="B23" s="14">
        <v>110.93</v>
      </c>
      <c r="C23" s="14">
        <v>142.23</v>
      </c>
      <c r="D23" s="25">
        <v>178.85</v>
      </c>
      <c r="E23" s="25">
        <v>222.63</v>
      </c>
      <c r="F23" s="25">
        <v>248.62</v>
      </c>
      <c r="G23" s="25">
        <v>283.38</v>
      </c>
      <c r="H23" s="70">
        <v>153.33</v>
      </c>
      <c r="I23" s="25">
        <v>186.97</v>
      </c>
      <c r="J23" s="25">
        <v>209.63</v>
      </c>
      <c r="K23" s="25">
        <v>248.26</v>
      </c>
    </row>
    <row r="24" spans="2:11" ht="12.75">
      <c r="B24" s="7"/>
      <c r="C24" s="7"/>
      <c r="D24" s="60"/>
      <c r="E24" s="60"/>
      <c r="F24" s="60"/>
      <c r="G24" s="71"/>
      <c r="H24" s="60"/>
      <c r="I24" s="60"/>
      <c r="J24" s="60"/>
      <c r="K24" s="60"/>
    </row>
    <row r="25" spans="1:11" ht="12.75">
      <c r="A25" s="13" t="s">
        <v>51</v>
      </c>
      <c r="B25" s="14">
        <v>110.93</v>
      </c>
      <c r="C25" s="14">
        <v>142.23</v>
      </c>
      <c r="D25" s="25">
        <v>178.85</v>
      </c>
      <c r="E25" s="25">
        <v>222.63</v>
      </c>
      <c r="F25" s="25">
        <v>248.62</v>
      </c>
      <c r="G25" s="25">
        <v>283.38</v>
      </c>
      <c r="H25" s="70">
        <v>153.33</v>
      </c>
      <c r="I25" s="25">
        <v>186.97</v>
      </c>
      <c r="J25" s="25">
        <v>209.63</v>
      </c>
      <c r="K25" s="25">
        <v>248.26</v>
      </c>
    </row>
    <row r="26" spans="1:11" ht="12.75">
      <c r="A26" s="13" t="s">
        <v>53</v>
      </c>
      <c r="B26" s="14">
        <f aca="true" t="shared" si="6" ref="B26:K26">B27/2</f>
        <v>240.16345</v>
      </c>
      <c r="C26" s="14">
        <f t="shared" si="6"/>
        <v>307.92795</v>
      </c>
      <c r="D26" s="25">
        <f t="shared" si="6"/>
        <v>387.21025</v>
      </c>
      <c r="E26" s="25">
        <f t="shared" si="6"/>
        <v>481.99395</v>
      </c>
      <c r="F26" s="25">
        <f t="shared" si="6"/>
        <v>538.2623</v>
      </c>
      <c r="G26" s="25">
        <f t="shared" si="6"/>
        <v>613.5177</v>
      </c>
      <c r="H26" s="70">
        <f t="shared" si="6"/>
        <v>331.95945000000006</v>
      </c>
      <c r="I26" s="25">
        <f t="shared" si="6"/>
        <v>404.79005</v>
      </c>
      <c r="J26" s="25">
        <f t="shared" si="6"/>
        <v>453.84895</v>
      </c>
      <c r="K26" s="25">
        <f t="shared" si="6"/>
        <v>537.4829</v>
      </c>
    </row>
    <row r="27" spans="1:11" ht="12.75">
      <c r="A27" s="13" t="s">
        <v>54</v>
      </c>
      <c r="B27" s="14">
        <f aca="true" t="shared" si="7" ref="B27:K27">B25*4.33</f>
        <v>480.3269</v>
      </c>
      <c r="C27" s="14">
        <f t="shared" si="7"/>
        <v>615.8559</v>
      </c>
      <c r="D27" s="14">
        <f t="shared" si="7"/>
        <v>774.4205</v>
      </c>
      <c r="E27" s="14">
        <f t="shared" si="7"/>
        <v>963.9879</v>
      </c>
      <c r="F27" s="14">
        <f t="shared" si="7"/>
        <v>1076.5246</v>
      </c>
      <c r="G27" s="14">
        <f t="shared" si="7"/>
        <v>1227.0354</v>
      </c>
      <c r="H27" s="14">
        <f t="shared" si="7"/>
        <v>663.9189000000001</v>
      </c>
      <c r="I27" s="14">
        <f t="shared" si="7"/>
        <v>809.5801</v>
      </c>
      <c r="J27" s="14">
        <f t="shared" si="7"/>
        <v>907.6979</v>
      </c>
      <c r="K27" s="14">
        <f t="shared" si="7"/>
        <v>1074.9658</v>
      </c>
    </row>
    <row r="28" spans="1:11" ht="12.75">
      <c r="A28" s="13" t="s">
        <v>55</v>
      </c>
      <c r="B28" s="14">
        <f aca="true" t="shared" si="8" ref="B28:K28">B27*2</f>
        <v>960.6538</v>
      </c>
      <c r="C28" s="14">
        <f t="shared" si="8"/>
        <v>1231.7118</v>
      </c>
      <c r="D28" s="25">
        <f t="shared" si="8"/>
        <v>1548.841</v>
      </c>
      <c r="E28" s="25">
        <f t="shared" si="8"/>
        <v>1927.9758</v>
      </c>
      <c r="F28" s="25">
        <f t="shared" si="8"/>
        <v>2153.0492</v>
      </c>
      <c r="G28" s="25">
        <f t="shared" si="8"/>
        <v>2454.0708</v>
      </c>
      <c r="H28" s="70">
        <f t="shared" si="8"/>
        <v>1327.8378000000002</v>
      </c>
      <c r="I28" s="25">
        <f t="shared" si="8"/>
        <v>1619.1602</v>
      </c>
      <c r="J28" s="25">
        <f t="shared" si="8"/>
        <v>1815.3958</v>
      </c>
      <c r="K28" s="25">
        <f t="shared" si="8"/>
        <v>2149.9316</v>
      </c>
    </row>
    <row r="29" spans="1:11" ht="12.75">
      <c r="A29" s="13" t="s">
        <v>56</v>
      </c>
      <c r="B29" s="14">
        <f aca="true" t="shared" si="9" ref="B29:K29">B27*3</f>
        <v>1440.9807</v>
      </c>
      <c r="C29" s="14">
        <f t="shared" si="9"/>
        <v>1847.5677</v>
      </c>
      <c r="D29" s="25">
        <f t="shared" si="9"/>
        <v>2323.2614999999996</v>
      </c>
      <c r="E29" s="25">
        <f t="shared" si="9"/>
        <v>2891.9637</v>
      </c>
      <c r="F29" s="25">
        <f t="shared" si="9"/>
        <v>3229.5738</v>
      </c>
      <c r="G29" s="25">
        <f t="shared" si="9"/>
        <v>3681.1062</v>
      </c>
      <c r="H29" s="70">
        <f t="shared" si="9"/>
        <v>1991.7567000000004</v>
      </c>
      <c r="I29" s="25">
        <f t="shared" si="9"/>
        <v>2428.7403</v>
      </c>
      <c r="J29" s="25">
        <f t="shared" si="9"/>
        <v>2723.0937</v>
      </c>
      <c r="K29" s="25">
        <f t="shared" si="9"/>
        <v>3224.8974</v>
      </c>
    </row>
    <row r="30" spans="1:11" ht="12.75">
      <c r="A30" s="13" t="s">
        <v>57</v>
      </c>
      <c r="B30" s="14">
        <f aca="true" t="shared" si="10" ref="B30:K30">B27*4</f>
        <v>1921.3076</v>
      </c>
      <c r="C30" s="14">
        <f t="shared" si="10"/>
        <v>2463.4236</v>
      </c>
      <c r="D30" s="25">
        <f t="shared" si="10"/>
        <v>3097.682</v>
      </c>
      <c r="E30" s="25">
        <f t="shared" si="10"/>
        <v>3855.9516</v>
      </c>
      <c r="F30" s="25">
        <f t="shared" si="10"/>
        <v>4306.0984</v>
      </c>
      <c r="G30" s="25">
        <f t="shared" si="10"/>
        <v>4908.1416</v>
      </c>
      <c r="H30" s="70">
        <f t="shared" si="10"/>
        <v>2655.6756000000005</v>
      </c>
      <c r="I30" s="25">
        <f t="shared" si="10"/>
        <v>3238.3204</v>
      </c>
      <c r="J30" s="25">
        <f t="shared" si="10"/>
        <v>3630.7916</v>
      </c>
      <c r="K30" s="25">
        <f t="shared" si="10"/>
        <v>4299.8632</v>
      </c>
    </row>
    <row r="31" spans="1:11" ht="12.75">
      <c r="A31" s="13" t="s">
        <v>58</v>
      </c>
      <c r="B31" s="14">
        <f aca="true" t="shared" si="11" ref="B31:K31">B27*5</f>
        <v>2401.6345</v>
      </c>
      <c r="C31" s="14">
        <f t="shared" si="11"/>
        <v>3079.2795</v>
      </c>
      <c r="D31" s="25">
        <f t="shared" si="11"/>
        <v>3872.1025</v>
      </c>
      <c r="E31" s="25">
        <f t="shared" si="11"/>
        <v>4819.9394999999995</v>
      </c>
      <c r="F31" s="25">
        <f t="shared" si="11"/>
        <v>5382.623</v>
      </c>
      <c r="G31" s="25">
        <f t="shared" si="11"/>
        <v>6135.177</v>
      </c>
      <c r="H31" s="70">
        <f t="shared" si="11"/>
        <v>3319.5945000000006</v>
      </c>
      <c r="I31" s="25">
        <f t="shared" si="11"/>
        <v>4047.9005</v>
      </c>
      <c r="J31" s="25">
        <f t="shared" si="11"/>
        <v>4538.4895</v>
      </c>
      <c r="K31" s="25">
        <f t="shared" si="11"/>
        <v>5374.829</v>
      </c>
    </row>
    <row r="32" spans="1:11" ht="12.75">
      <c r="A32" s="13" t="s">
        <v>59</v>
      </c>
      <c r="B32" s="14">
        <f aca="true" t="shared" si="12" ref="B32:K32">B27*6</f>
        <v>2881.9614</v>
      </c>
      <c r="C32" s="14">
        <f t="shared" si="12"/>
        <v>3695.1354</v>
      </c>
      <c r="D32" s="25">
        <f t="shared" si="12"/>
        <v>4646.522999999999</v>
      </c>
      <c r="E32" s="25">
        <f t="shared" si="12"/>
        <v>5783.9274</v>
      </c>
      <c r="F32" s="25">
        <f t="shared" si="12"/>
        <v>6459.1476</v>
      </c>
      <c r="G32" s="25">
        <f t="shared" si="12"/>
        <v>7362.2124</v>
      </c>
      <c r="H32" s="70">
        <f t="shared" si="12"/>
        <v>3983.5134000000007</v>
      </c>
      <c r="I32" s="25">
        <f t="shared" si="12"/>
        <v>4857.4806</v>
      </c>
      <c r="J32" s="25">
        <f t="shared" si="12"/>
        <v>5446.1874</v>
      </c>
      <c r="K32" s="25">
        <f t="shared" si="12"/>
        <v>6449.7948</v>
      </c>
    </row>
    <row r="33" spans="2:11" ht="12.75">
      <c r="B33" s="19"/>
      <c r="C33" s="19"/>
      <c r="D33" s="19"/>
      <c r="E33" s="19"/>
      <c r="F33" s="19"/>
      <c r="G33" s="19"/>
      <c r="H33" s="19"/>
      <c r="I33" s="19"/>
      <c r="J33" s="19"/>
      <c r="K33" s="19"/>
    </row>
    <row r="34" spans="2:11" ht="12.75">
      <c r="B34" s="19"/>
      <c r="C34" s="19"/>
      <c r="D34" s="19"/>
      <c r="E34" s="19"/>
      <c r="F34" s="19"/>
      <c r="G34" s="19"/>
      <c r="H34" s="19"/>
      <c r="I34" s="16" t="s">
        <v>68</v>
      </c>
      <c r="J34" s="15" t="s">
        <v>69</v>
      </c>
      <c r="K34" s="21" t="s">
        <v>70</v>
      </c>
    </row>
    <row r="35" spans="1:11" ht="12.75">
      <c r="A35" s="10" t="s">
        <v>67</v>
      </c>
      <c r="B35" s="19"/>
      <c r="C35" s="19"/>
      <c r="D35" s="19"/>
      <c r="E35" s="19"/>
      <c r="F35" s="19"/>
      <c r="G35" s="19"/>
      <c r="H35" s="19"/>
      <c r="I35" s="21"/>
      <c r="J35" s="23" t="s">
        <v>71</v>
      </c>
      <c r="K35" s="21"/>
    </row>
    <row r="36" spans="1:11" ht="12.75">
      <c r="A36" s="13"/>
      <c r="B36" s="22" t="s">
        <v>41</v>
      </c>
      <c r="C36" s="22" t="s">
        <v>42</v>
      </c>
      <c r="D36" s="22" t="s">
        <v>43</v>
      </c>
      <c r="E36" s="22" t="s">
        <v>44</v>
      </c>
      <c r="F36" s="22" t="s">
        <v>45</v>
      </c>
      <c r="G36" s="22" t="s">
        <v>46</v>
      </c>
      <c r="H36" s="22" t="s">
        <v>47</v>
      </c>
      <c r="I36" s="16" t="s">
        <v>73</v>
      </c>
      <c r="J36" s="14">
        <v>17.72</v>
      </c>
      <c r="K36" s="24" t="s">
        <v>25</v>
      </c>
    </row>
    <row r="37" spans="1:11" ht="12.75">
      <c r="A37" s="13" t="s">
        <v>72</v>
      </c>
      <c r="B37" s="14">
        <v>14.17</v>
      </c>
      <c r="C37" s="14">
        <v>18.16</v>
      </c>
      <c r="D37" s="14">
        <v>24.04</v>
      </c>
      <c r="E37" s="14">
        <v>33.11</v>
      </c>
      <c r="F37" s="14">
        <v>42.98</v>
      </c>
      <c r="G37" s="14">
        <v>62.32</v>
      </c>
      <c r="H37" s="14">
        <v>84.76</v>
      </c>
      <c r="I37" s="16" t="s">
        <v>0</v>
      </c>
      <c r="J37" s="14">
        <v>2.25</v>
      </c>
      <c r="K37" s="24" t="s">
        <v>25</v>
      </c>
    </row>
    <row r="38" spans="1:11" ht="12.75">
      <c r="A38" s="13" t="s">
        <v>75</v>
      </c>
      <c r="B38" s="14">
        <v>35</v>
      </c>
      <c r="C38" s="14">
        <v>35</v>
      </c>
      <c r="D38" s="14">
        <v>35</v>
      </c>
      <c r="E38" s="14">
        <v>35</v>
      </c>
      <c r="F38" s="14">
        <v>35</v>
      </c>
      <c r="G38" s="14">
        <v>35</v>
      </c>
      <c r="H38" s="14">
        <v>35</v>
      </c>
      <c r="I38" s="72" t="s">
        <v>77</v>
      </c>
      <c r="J38" s="25">
        <v>4.35</v>
      </c>
      <c r="K38" s="62" t="s">
        <v>179</v>
      </c>
    </row>
    <row r="39" spans="1:11" ht="12.75">
      <c r="A39" s="13" t="s">
        <v>194</v>
      </c>
      <c r="B39" s="14">
        <v>30.42</v>
      </c>
      <c r="C39" s="14">
        <v>30.42</v>
      </c>
      <c r="D39" s="14">
        <v>30.42</v>
      </c>
      <c r="E39" s="14">
        <v>30.42</v>
      </c>
      <c r="F39" s="14">
        <v>30.42</v>
      </c>
      <c r="G39" s="14">
        <v>45.63</v>
      </c>
      <c r="H39" s="14">
        <v>53.23</v>
      </c>
      <c r="I39" s="73" t="s">
        <v>81</v>
      </c>
      <c r="J39" s="74">
        <v>9.87</v>
      </c>
      <c r="K39" s="75" t="s">
        <v>196</v>
      </c>
    </row>
    <row r="40" spans="1:11" ht="12.75">
      <c r="A40" s="88" t="s">
        <v>195</v>
      </c>
      <c r="B40" s="14">
        <v>1</v>
      </c>
      <c r="C40" s="14">
        <v>1</v>
      </c>
      <c r="D40" s="14">
        <v>1</v>
      </c>
      <c r="E40" s="14">
        <v>1</v>
      </c>
      <c r="F40" s="14">
        <v>1</v>
      </c>
      <c r="G40" s="14">
        <v>1.5</v>
      </c>
      <c r="H40" s="14">
        <v>1.75</v>
      </c>
      <c r="I40" s="72" t="s">
        <v>85</v>
      </c>
      <c r="J40" s="25">
        <v>18.42</v>
      </c>
      <c r="K40" s="62" t="s">
        <v>180</v>
      </c>
    </row>
    <row r="41" spans="1:11" s="51" customFormat="1" ht="5.25" customHeight="1">
      <c r="A41" s="54"/>
      <c r="B41" s="80"/>
      <c r="C41" s="80"/>
      <c r="D41" s="80"/>
      <c r="E41" s="80"/>
      <c r="F41" s="80"/>
      <c r="G41" s="80"/>
      <c r="H41" s="80"/>
      <c r="I41" s="61"/>
      <c r="J41" s="61"/>
      <c r="K41" s="61"/>
    </row>
    <row r="42" spans="1:5" ht="12.75">
      <c r="A42" s="2" t="s">
        <v>83</v>
      </c>
      <c r="D42" s="8" t="s">
        <v>181</v>
      </c>
      <c r="E42" s="4"/>
    </row>
    <row r="43" spans="1:11" s="6" customFormat="1" ht="14.25" customHeight="1">
      <c r="A43" s="32" t="s">
        <v>87</v>
      </c>
      <c r="B43" s="41" t="s">
        <v>220</v>
      </c>
      <c r="C43" s="28"/>
      <c r="D43" s="30" t="s">
        <v>89</v>
      </c>
      <c r="F43" s="28" t="s">
        <v>233</v>
      </c>
      <c r="G43" s="38"/>
      <c r="H43" s="31"/>
      <c r="J43" s="39" t="s">
        <v>116</v>
      </c>
      <c r="K43" s="65"/>
    </row>
    <row r="44" spans="1:11" s="6" customFormat="1" ht="12.75">
      <c r="A44" s="32" t="s">
        <v>93</v>
      </c>
      <c r="B44" s="33">
        <v>6</v>
      </c>
      <c r="C44" s="28"/>
      <c r="D44" s="30" t="s">
        <v>94</v>
      </c>
      <c r="F44" s="28" t="s">
        <v>198</v>
      </c>
      <c r="G44" s="29"/>
      <c r="H44" s="17"/>
      <c r="I44" s="40" t="s">
        <v>123</v>
      </c>
      <c r="J44" s="40" t="s">
        <v>124</v>
      </c>
      <c r="K44" s="40">
        <v>1</v>
      </c>
    </row>
    <row r="45" spans="1:11" s="6" customFormat="1" ht="12.75">
      <c r="A45" s="32" t="s">
        <v>96</v>
      </c>
      <c r="B45" s="27" t="s">
        <v>97</v>
      </c>
      <c r="C45" s="28"/>
      <c r="D45" s="30" t="s">
        <v>98</v>
      </c>
      <c r="F45" s="28">
        <v>0</v>
      </c>
      <c r="G45" s="29"/>
      <c r="H45" s="34"/>
      <c r="I45" s="40" t="s">
        <v>127</v>
      </c>
      <c r="J45" s="40" t="s">
        <v>128</v>
      </c>
      <c r="K45" s="40">
        <v>6</v>
      </c>
    </row>
    <row r="46" spans="1:11" s="6" customFormat="1" ht="12.75">
      <c r="A46" s="32" t="s">
        <v>99</v>
      </c>
      <c r="B46" s="33" t="s">
        <v>100</v>
      </c>
      <c r="C46" s="28"/>
      <c r="D46" s="32" t="s">
        <v>101</v>
      </c>
      <c r="F46" s="33">
        <v>18</v>
      </c>
      <c r="G46" s="29"/>
      <c r="H46" s="17"/>
      <c r="I46" s="40" t="s">
        <v>77</v>
      </c>
      <c r="J46" s="40" t="s">
        <v>125</v>
      </c>
      <c r="K46" s="40">
        <v>1</v>
      </c>
    </row>
    <row r="47" spans="1:11" s="6" customFormat="1" ht="12.75">
      <c r="A47" s="32" t="s">
        <v>102</v>
      </c>
      <c r="B47" s="36" t="s">
        <v>103</v>
      </c>
      <c r="C47" s="28"/>
      <c r="D47" s="30" t="s">
        <v>104</v>
      </c>
      <c r="F47" s="28">
        <v>12</v>
      </c>
      <c r="G47" s="38" t="s">
        <v>121</v>
      </c>
      <c r="H47" s="17"/>
      <c r="I47" s="40" t="s">
        <v>81</v>
      </c>
      <c r="J47" s="40" t="s">
        <v>125</v>
      </c>
      <c r="K47" s="40">
        <v>1</v>
      </c>
    </row>
    <row r="48" spans="1:11" s="6" customFormat="1" ht="12.75">
      <c r="A48" s="32" t="s">
        <v>106</v>
      </c>
      <c r="B48" s="36" t="s">
        <v>199</v>
      </c>
      <c r="C48" s="28"/>
      <c r="D48" s="32" t="s">
        <v>108</v>
      </c>
      <c r="F48" s="1179" t="s">
        <v>226</v>
      </c>
      <c r="G48" s="1179"/>
      <c r="H48" s="1179"/>
      <c r="I48" s="37" t="s">
        <v>85</v>
      </c>
      <c r="J48" s="40" t="s">
        <v>125</v>
      </c>
      <c r="K48" s="40">
        <v>1</v>
      </c>
    </row>
    <row r="49" spans="1:9" s="6" customFormat="1" ht="12.75">
      <c r="A49" s="32" t="s">
        <v>110</v>
      </c>
      <c r="B49" s="33" t="s">
        <v>200</v>
      </c>
      <c r="C49" s="29"/>
      <c r="D49" s="32"/>
      <c r="E49" s="29"/>
      <c r="F49" s="1179"/>
      <c r="G49" s="1179"/>
      <c r="H49" s="1179"/>
      <c r="I49" s="31"/>
    </row>
    <row r="50" spans="1:9" s="6" customFormat="1" ht="12.75">
      <c r="A50" s="32"/>
      <c r="B50" s="33"/>
      <c r="C50" s="29"/>
      <c r="D50" s="32"/>
      <c r="E50" s="29"/>
      <c r="F50" s="1179"/>
      <c r="G50" s="1179"/>
      <c r="H50" s="1179"/>
      <c r="I50" s="31"/>
    </row>
    <row r="51" spans="1:9" s="29" customFormat="1" ht="12.75">
      <c r="A51" s="35" t="s">
        <v>114</v>
      </c>
      <c r="B51" s="33"/>
      <c r="D51" s="35" t="s">
        <v>115</v>
      </c>
      <c r="E51" s="26"/>
      <c r="F51" s="26"/>
      <c r="H51" s="17"/>
      <c r="I51" s="17"/>
    </row>
    <row r="52" spans="1:9" s="6" customFormat="1" ht="12.75">
      <c r="A52" s="32" t="s">
        <v>117</v>
      </c>
      <c r="B52" s="33" t="s">
        <v>118</v>
      </c>
      <c r="C52" s="29"/>
      <c r="D52" s="31" t="s">
        <v>119</v>
      </c>
      <c r="E52" s="38" t="s">
        <v>120</v>
      </c>
      <c r="F52" s="38" t="s">
        <v>51</v>
      </c>
      <c r="G52" s="38" t="s">
        <v>121</v>
      </c>
      <c r="H52" s="31" t="s">
        <v>122</v>
      </c>
      <c r="I52" s="34"/>
    </row>
    <row r="53" spans="1:9" s="6" customFormat="1" ht="12.75">
      <c r="A53" s="32" t="s">
        <v>126</v>
      </c>
      <c r="B53" s="33">
        <v>999</v>
      </c>
      <c r="C53" s="29"/>
      <c r="D53" s="31" t="s">
        <v>77</v>
      </c>
      <c r="E53" s="40" t="s">
        <v>125</v>
      </c>
      <c r="F53" s="40" t="s">
        <v>125</v>
      </c>
      <c r="G53" s="31">
        <v>4</v>
      </c>
      <c r="H53" s="46">
        <v>3.19</v>
      </c>
      <c r="I53" s="17"/>
    </row>
    <row r="54" spans="1:9" s="6" customFormat="1" ht="12.75">
      <c r="A54" s="32" t="s">
        <v>129</v>
      </c>
      <c r="B54" s="41">
        <v>2</v>
      </c>
      <c r="C54" s="29"/>
      <c r="D54" s="38" t="s">
        <v>81</v>
      </c>
      <c r="E54" s="12" t="s">
        <v>125</v>
      </c>
      <c r="F54" s="12" t="s">
        <v>1</v>
      </c>
      <c r="G54" s="31">
        <v>4</v>
      </c>
      <c r="H54" s="31" t="s">
        <v>130</v>
      </c>
      <c r="I54" s="17"/>
    </row>
    <row r="55" spans="1:9" s="6" customFormat="1" ht="12.75">
      <c r="A55" s="32" t="s">
        <v>131</v>
      </c>
      <c r="B55" s="42" t="s">
        <v>97</v>
      </c>
      <c r="C55" s="28"/>
      <c r="D55" s="38" t="s">
        <v>85</v>
      </c>
      <c r="E55" s="12" t="s">
        <v>125</v>
      </c>
      <c r="F55" s="12" t="s">
        <v>125</v>
      </c>
      <c r="G55" s="31">
        <v>4</v>
      </c>
      <c r="H55" s="31">
        <v>13.04</v>
      </c>
      <c r="I55" s="34"/>
    </row>
    <row r="56" spans="1:9" s="6" customFormat="1" ht="12.75">
      <c r="A56" s="32" t="s">
        <v>112</v>
      </c>
      <c r="B56" s="43" t="s">
        <v>113</v>
      </c>
      <c r="C56" s="28"/>
      <c r="D56" s="38" t="s">
        <v>132</v>
      </c>
      <c r="E56" s="12" t="s">
        <v>133</v>
      </c>
      <c r="F56" s="12" t="s">
        <v>133</v>
      </c>
      <c r="G56" s="31">
        <v>4</v>
      </c>
      <c r="H56" s="31">
        <v>11.24</v>
      </c>
      <c r="I56" s="34"/>
    </row>
    <row r="57" spans="1:9" s="6" customFormat="1" ht="12.75">
      <c r="A57" s="32" t="s">
        <v>134</v>
      </c>
      <c r="B57" s="44">
        <v>32</v>
      </c>
      <c r="C57" s="29"/>
      <c r="D57" s="38" t="s">
        <v>135</v>
      </c>
      <c r="E57" s="12" t="s">
        <v>124</v>
      </c>
      <c r="F57" s="12" t="s">
        <v>125</v>
      </c>
      <c r="G57" s="31">
        <v>4</v>
      </c>
      <c r="H57" s="31" t="s">
        <v>130</v>
      </c>
      <c r="I57" s="34"/>
    </row>
    <row r="58" spans="1:9" s="6" customFormat="1" ht="12.75">
      <c r="A58" s="32" t="s">
        <v>184</v>
      </c>
      <c r="B58" s="76">
        <v>1000</v>
      </c>
      <c r="C58" s="45"/>
      <c r="D58" s="38" t="s">
        <v>127</v>
      </c>
      <c r="E58" s="12" t="s">
        <v>128</v>
      </c>
      <c r="F58" s="12" t="s">
        <v>128</v>
      </c>
      <c r="G58" s="38">
        <v>6</v>
      </c>
      <c r="H58" s="31" t="s">
        <v>130</v>
      </c>
      <c r="I58" s="34"/>
    </row>
    <row r="59" spans="1:10" s="29" customFormat="1" ht="12.75">
      <c r="A59" s="32"/>
      <c r="B59" s="76"/>
      <c r="C59" s="45"/>
      <c r="D59" s="31" t="s">
        <v>138</v>
      </c>
      <c r="E59" s="40" t="s">
        <v>125</v>
      </c>
      <c r="F59" s="40" t="s">
        <v>125</v>
      </c>
      <c r="G59" s="31">
        <v>4</v>
      </c>
      <c r="H59" s="46">
        <v>35</v>
      </c>
      <c r="I59" s="1180" t="s">
        <v>139</v>
      </c>
      <c r="J59" s="1181"/>
    </row>
    <row r="60" spans="1:9" s="6" customFormat="1" ht="12.75">
      <c r="A60" s="30"/>
      <c r="B60" s="76"/>
      <c r="C60" s="29"/>
      <c r="D60" s="31" t="s">
        <v>144</v>
      </c>
      <c r="E60" s="40" t="s">
        <v>125</v>
      </c>
      <c r="F60" s="40" t="s">
        <v>125</v>
      </c>
      <c r="G60" s="40">
        <v>4</v>
      </c>
      <c r="H60" s="77">
        <v>8</v>
      </c>
      <c r="I60" s="54" t="s">
        <v>201</v>
      </c>
    </row>
    <row r="61" spans="1:9" s="6" customFormat="1" ht="12.75">
      <c r="A61" s="47" t="s">
        <v>169</v>
      </c>
      <c r="B61" s="54" t="s">
        <v>201</v>
      </c>
      <c r="C61" s="52">
        <v>8</v>
      </c>
      <c r="D61" s="31" t="s">
        <v>144</v>
      </c>
      <c r="E61" s="40" t="s">
        <v>125</v>
      </c>
      <c r="F61" s="40" t="s">
        <v>125</v>
      </c>
      <c r="G61" s="31">
        <v>4</v>
      </c>
      <c r="H61" s="77">
        <v>11</v>
      </c>
      <c r="I61" s="66" t="s">
        <v>145</v>
      </c>
    </row>
    <row r="62" spans="1:10" s="6" customFormat="1" ht="12.75">
      <c r="A62" s="35" t="s">
        <v>169</v>
      </c>
      <c r="B62" s="66" t="s">
        <v>145</v>
      </c>
      <c r="C62" s="52">
        <v>11</v>
      </c>
      <c r="D62" s="58" t="s">
        <v>170</v>
      </c>
      <c r="E62" s="53" t="s">
        <v>204</v>
      </c>
      <c r="F62" s="52">
        <v>75</v>
      </c>
      <c r="G62" s="31" t="s">
        <v>151</v>
      </c>
      <c r="H62" s="29"/>
      <c r="I62" s="29"/>
      <c r="J62" s="29"/>
    </row>
    <row r="63" spans="1:10" s="6" customFormat="1" ht="12.75">
      <c r="A63" s="47" t="s">
        <v>205</v>
      </c>
      <c r="B63" s="53" t="s">
        <v>164</v>
      </c>
      <c r="C63" s="54">
        <v>2.21</v>
      </c>
      <c r="D63" s="58" t="s">
        <v>206</v>
      </c>
      <c r="E63" s="53" t="s">
        <v>171</v>
      </c>
      <c r="F63" s="52">
        <v>35</v>
      </c>
      <c r="G63" s="78">
        <v>0.0752</v>
      </c>
      <c r="H63" s="48" t="s">
        <v>3</v>
      </c>
      <c r="I63" s="29"/>
      <c r="J63" s="29" t="s">
        <v>154</v>
      </c>
    </row>
    <row r="64" spans="1:10" s="6" customFormat="1" ht="12.75">
      <c r="A64" s="47" t="s">
        <v>185</v>
      </c>
      <c r="B64" s="49" t="s">
        <v>207</v>
      </c>
      <c r="C64" s="54">
        <v>0.05</v>
      </c>
      <c r="D64" s="58" t="s">
        <v>167</v>
      </c>
      <c r="E64" s="53" t="s">
        <v>208</v>
      </c>
      <c r="F64" s="54">
        <v>11.06</v>
      </c>
      <c r="G64" s="50">
        <v>0.036</v>
      </c>
      <c r="H64" s="48" t="s">
        <v>157</v>
      </c>
      <c r="I64" s="29"/>
      <c r="J64" s="29" t="s">
        <v>158</v>
      </c>
    </row>
    <row r="65" spans="1:10" s="6" customFormat="1" ht="12.75">
      <c r="A65" s="58" t="s">
        <v>5</v>
      </c>
      <c r="B65" s="51" t="s">
        <v>209</v>
      </c>
      <c r="C65" s="54">
        <v>0.24</v>
      </c>
      <c r="D65" s="2" t="s">
        <v>165</v>
      </c>
      <c r="E65" s="53" t="s">
        <v>210</v>
      </c>
      <c r="F65" s="54">
        <v>11.65</v>
      </c>
      <c r="G65" s="50">
        <v>0.095</v>
      </c>
      <c r="H65" s="3" t="s">
        <v>161</v>
      </c>
      <c r="I65" s="29"/>
      <c r="J65" s="29" t="s">
        <v>162</v>
      </c>
    </row>
    <row r="66" spans="1:11" ht="12.75">
      <c r="A66" s="58" t="s">
        <v>186</v>
      </c>
      <c r="B66" s="53" t="s">
        <v>164</v>
      </c>
      <c r="C66" s="54">
        <v>1.19</v>
      </c>
      <c r="D66" s="2" t="s">
        <v>165</v>
      </c>
      <c r="E66" s="53" t="s">
        <v>211</v>
      </c>
      <c r="F66" s="54">
        <v>34.75</v>
      </c>
      <c r="G66" s="29"/>
      <c r="H66" s="29"/>
      <c r="I66" s="6"/>
      <c r="J66" s="6"/>
      <c r="K66" s="6"/>
    </row>
    <row r="67" spans="1:10" ht="12.75">
      <c r="A67" s="58" t="s">
        <v>163</v>
      </c>
      <c r="B67" s="53" t="s">
        <v>164</v>
      </c>
      <c r="C67" s="52">
        <v>1.4</v>
      </c>
      <c r="D67" s="2" t="s">
        <v>212</v>
      </c>
      <c r="E67" s="53" t="s">
        <v>213</v>
      </c>
      <c r="F67" s="54">
        <v>3.12</v>
      </c>
      <c r="G67" s="29"/>
      <c r="H67" s="29"/>
      <c r="I67" s="6"/>
      <c r="J67" s="6"/>
    </row>
    <row r="68" ht="12.75"/>
    <row r="69" ht="12.75">
      <c r="A69" s="1" t="s">
        <v>441</v>
      </c>
    </row>
    <row r="89" ht="12.75">
      <c r="E89" s="55"/>
    </row>
  </sheetData>
  <sheetProtection/>
  <mergeCells count="4">
    <mergeCell ref="F48:H48"/>
    <mergeCell ref="I59:J59"/>
    <mergeCell ref="F49:H49"/>
    <mergeCell ref="F50:H50"/>
  </mergeCells>
  <printOptions horizontalCentered="1"/>
  <pageMargins left="0.5" right="0.5" top="0.5" bottom="1" header="0.5" footer="0.25"/>
  <pageSetup fitToHeight="1" fitToWidth="1" horizontalDpi="600" verticalDpi="600" orientation="portrait" scale="78" r:id="rId3"/>
  <headerFooter alignWithMargins="0">
    <oddFooter>&amp;LDivision 176 / 183 Master Rates
Effective 2/2010.v1&amp;RApproved by:
CSM ____
DC ____
GM ____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L101"/>
  <sheetViews>
    <sheetView zoomScale="90" zoomScaleNormal="90" zoomScalePageLayoutView="0" workbookViewId="0" topLeftCell="A1">
      <selection activeCell="J64" sqref="J64:L64"/>
    </sheetView>
  </sheetViews>
  <sheetFormatPr defaultColWidth="9.140625" defaultRowHeight="12.75"/>
  <cols>
    <col min="1" max="1" width="27.140625" style="912" customWidth="1"/>
    <col min="2" max="2" width="12.421875" style="436" bestFit="1" customWidth="1"/>
    <col min="3" max="3" width="15.57421875" style="436" bestFit="1" customWidth="1"/>
    <col min="4" max="4" width="12.421875" style="436" bestFit="1" customWidth="1"/>
    <col min="5" max="5" width="22.57421875" style="436" bestFit="1" customWidth="1"/>
    <col min="6" max="6" width="13.421875" style="436" bestFit="1" customWidth="1"/>
    <col min="7" max="7" width="12.421875" style="436" bestFit="1" customWidth="1"/>
    <col min="8" max="8" width="14.57421875" style="436" bestFit="1" customWidth="1"/>
    <col min="9" max="9" width="12.421875" style="436" bestFit="1" customWidth="1"/>
    <col min="10" max="10" width="14.00390625" style="436" bestFit="1" customWidth="1"/>
    <col min="11" max="11" width="12.421875" style="436" bestFit="1" customWidth="1"/>
    <col min="12" max="12" width="12.28125" style="436" customWidth="1"/>
    <col min="13" max="16384" width="9.140625" style="436" customWidth="1"/>
  </cols>
  <sheetData>
    <row r="1" spans="1:12" ht="15.75">
      <c r="A1" s="1047" t="s">
        <v>530</v>
      </c>
      <c r="B1" s="1047"/>
      <c r="C1" s="1047"/>
      <c r="D1" s="1047"/>
      <c r="E1" s="1047"/>
      <c r="F1" s="1047"/>
      <c r="G1" s="1047"/>
      <c r="H1" s="1047"/>
      <c r="I1" s="1047"/>
      <c r="J1" s="1047"/>
      <c r="K1" s="1047"/>
      <c r="L1" s="1047"/>
    </row>
    <row r="2" spans="1:12" ht="14.25">
      <c r="A2" s="1048" t="s">
        <v>659</v>
      </c>
      <c r="B2" s="1048"/>
      <c r="C2" s="1048"/>
      <c r="D2" s="1048"/>
      <c r="E2" s="1048"/>
      <c r="F2" s="1048"/>
      <c r="G2" s="1048"/>
      <c r="H2" s="1048"/>
      <c r="I2" s="1048"/>
      <c r="J2" s="1048"/>
      <c r="K2" s="1048"/>
      <c r="L2" s="1048"/>
    </row>
    <row r="3" spans="1:12" ht="14.25">
      <c r="A3" s="1048" t="s">
        <v>531</v>
      </c>
      <c r="B3" s="1048"/>
      <c r="C3" s="1048"/>
      <c r="D3" s="1048"/>
      <c r="E3" s="1048"/>
      <c r="F3" s="1048"/>
      <c r="G3" s="1048"/>
      <c r="H3" s="1048"/>
      <c r="I3" s="1048"/>
      <c r="J3" s="1048"/>
      <c r="K3" s="1048"/>
      <c r="L3" s="1048"/>
    </row>
    <row r="4" spans="1:12" ht="15" thickBot="1">
      <c r="A4" s="1050" t="s">
        <v>228</v>
      </c>
      <c r="B4" s="1050"/>
      <c r="C4" s="1050"/>
      <c r="D4" s="1050"/>
      <c r="E4" s="1050"/>
      <c r="F4" s="1050"/>
      <c r="G4" s="1050"/>
      <c r="H4" s="1050"/>
      <c r="I4" s="1050"/>
      <c r="J4" s="1050"/>
      <c r="K4" s="1050"/>
      <c r="L4" s="1050"/>
    </row>
    <row r="5" spans="1:12" ht="15">
      <c r="A5" s="1036" t="s">
        <v>36</v>
      </c>
      <c r="B5" s="1037"/>
      <c r="C5" s="1037"/>
      <c r="D5" s="1037"/>
      <c r="E5" s="1037"/>
      <c r="F5" s="1037"/>
      <c r="G5" s="1037"/>
      <c r="H5" s="1037"/>
      <c r="I5" s="1037"/>
      <c r="J5" s="1037"/>
      <c r="K5" s="1037"/>
      <c r="L5" s="1038"/>
    </row>
    <row r="6" spans="1:12" s="903" customFormat="1" ht="15" thickBot="1">
      <c r="A6" s="1167" t="s">
        <v>449</v>
      </c>
      <c r="B6" s="1168"/>
      <c r="C6" s="1168"/>
      <c r="D6" s="1168"/>
      <c r="E6" s="1168"/>
      <c r="F6" s="1168"/>
      <c r="G6" s="1168"/>
      <c r="H6" s="1168"/>
      <c r="I6" s="1168"/>
      <c r="J6" s="1168"/>
      <c r="K6" s="1168"/>
      <c r="L6" s="1169"/>
    </row>
    <row r="7" spans="1:12" ht="15.75" thickBot="1">
      <c r="A7" s="473" t="s">
        <v>37</v>
      </c>
      <c r="B7" s="908" t="s">
        <v>38</v>
      </c>
      <c r="C7" s="908" t="s">
        <v>426</v>
      </c>
      <c r="D7" s="908" t="s">
        <v>39</v>
      </c>
      <c r="E7" s="908" t="s">
        <v>40</v>
      </c>
      <c r="F7" s="908" t="s">
        <v>41</v>
      </c>
      <c r="G7" s="908" t="s">
        <v>42</v>
      </c>
      <c r="H7" s="908" t="s">
        <v>43</v>
      </c>
      <c r="I7" s="908" t="s">
        <v>44</v>
      </c>
      <c r="J7" s="908" t="s">
        <v>45</v>
      </c>
      <c r="K7" s="908" t="s">
        <v>46</v>
      </c>
      <c r="L7" s="909" t="s">
        <v>47</v>
      </c>
    </row>
    <row r="8" spans="1:12" ht="14.25">
      <c r="A8" s="442" t="s">
        <v>450</v>
      </c>
      <c r="B8" s="624">
        <v>0</v>
      </c>
      <c r="C8" s="624">
        <v>0</v>
      </c>
      <c r="D8" s="624">
        <v>0</v>
      </c>
      <c r="E8" s="624">
        <v>0</v>
      </c>
      <c r="F8" s="624">
        <v>0</v>
      </c>
      <c r="G8" s="624">
        <v>0</v>
      </c>
      <c r="H8" s="624">
        <v>0</v>
      </c>
      <c r="I8" s="624">
        <v>0</v>
      </c>
      <c r="J8" s="624">
        <v>0</v>
      </c>
      <c r="K8" s="624">
        <v>0</v>
      </c>
      <c r="L8" s="650">
        <v>0</v>
      </c>
    </row>
    <row r="9" spans="1:12" ht="14.25">
      <c r="A9" s="444" t="s">
        <v>451</v>
      </c>
      <c r="B9" s="624">
        <v>3.53</v>
      </c>
      <c r="C9" s="624">
        <v>5.11</v>
      </c>
      <c r="D9" s="624">
        <v>7.73</v>
      </c>
      <c r="E9" s="624">
        <v>11.58</v>
      </c>
      <c r="F9" s="624">
        <v>16.93</v>
      </c>
      <c r="G9" s="624">
        <v>23.47</v>
      </c>
      <c r="H9" s="624">
        <v>30.01</v>
      </c>
      <c r="I9" s="624">
        <v>43.07</v>
      </c>
      <c r="J9" s="624">
        <v>56.13</v>
      </c>
      <c r="K9" s="624">
        <v>82.26</v>
      </c>
      <c r="L9" s="650">
        <v>108.39</v>
      </c>
    </row>
    <row r="10" spans="1:12" ht="14.25">
      <c r="A10" s="621"/>
      <c r="B10" s="620"/>
      <c r="C10" s="620"/>
      <c r="D10" s="620"/>
      <c r="E10" s="620"/>
      <c r="F10" s="620"/>
      <c r="G10" s="620"/>
      <c r="H10" s="620"/>
      <c r="I10" s="620"/>
      <c r="J10" s="620"/>
      <c r="K10" s="620"/>
      <c r="L10" s="622"/>
    </row>
    <row r="11" spans="1:12" ht="14.25">
      <c r="A11" s="444" t="s">
        <v>452</v>
      </c>
      <c r="B11" s="623" t="s">
        <v>424</v>
      </c>
      <c r="C11" s="623" t="s">
        <v>424</v>
      </c>
      <c r="D11" s="623" t="s">
        <v>424</v>
      </c>
      <c r="E11" s="623" t="s">
        <v>424</v>
      </c>
      <c r="F11" s="623" t="s">
        <v>424</v>
      </c>
      <c r="G11" s="623" t="s">
        <v>424</v>
      </c>
      <c r="H11" s="623" t="s">
        <v>424</v>
      </c>
      <c r="I11" s="623" t="s">
        <v>424</v>
      </c>
      <c r="J11" s="623" t="s">
        <v>424</v>
      </c>
      <c r="K11" s="623" t="s">
        <v>424</v>
      </c>
      <c r="L11" s="651" t="s">
        <v>424</v>
      </c>
    </row>
    <row r="12" spans="1:12" ht="14.25">
      <c r="A12" s="444" t="s">
        <v>453</v>
      </c>
      <c r="B12" s="623" t="s">
        <v>424</v>
      </c>
      <c r="C12" s="623" t="s">
        <v>424</v>
      </c>
      <c r="D12" s="623" t="s">
        <v>424</v>
      </c>
      <c r="E12" s="623" t="s">
        <v>424</v>
      </c>
      <c r="F12" s="623" t="s">
        <v>424</v>
      </c>
      <c r="G12" s="623" t="s">
        <v>424</v>
      </c>
      <c r="H12" s="623" t="s">
        <v>424</v>
      </c>
      <c r="I12" s="623" t="s">
        <v>424</v>
      </c>
      <c r="J12" s="623" t="s">
        <v>424</v>
      </c>
      <c r="K12" s="623" t="s">
        <v>424</v>
      </c>
      <c r="L12" s="651" t="s">
        <v>424</v>
      </c>
    </row>
    <row r="13" spans="1:12" ht="14.25">
      <c r="A13" s="444" t="s">
        <v>454</v>
      </c>
      <c r="B13" s="623" t="s">
        <v>424</v>
      </c>
      <c r="C13" s="623" t="s">
        <v>424</v>
      </c>
      <c r="D13" s="623" t="s">
        <v>424</v>
      </c>
      <c r="E13" s="623" t="s">
        <v>424</v>
      </c>
      <c r="F13" s="623" t="s">
        <v>424</v>
      </c>
      <c r="G13" s="623" t="s">
        <v>424</v>
      </c>
      <c r="H13" s="623" t="s">
        <v>424</v>
      </c>
      <c r="I13" s="623" t="s">
        <v>424</v>
      </c>
      <c r="J13" s="623" t="s">
        <v>424</v>
      </c>
      <c r="K13" s="623" t="s">
        <v>424</v>
      </c>
      <c r="L13" s="651" t="s">
        <v>424</v>
      </c>
    </row>
    <row r="14" spans="1:12" ht="14.25">
      <c r="A14" s="444" t="s">
        <v>54</v>
      </c>
      <c r="B14" s="625">
        <v>13.18</v>
      </c>
      <c r="C14" s="625">
        <v>19.08</v>
      </c>
      <c r="D14" s="625">
        <v>28.86</v>
      </c>
      <c r="E14" s="625">
        <v>43.28</v>
      </c>
      <c r="F14" s="625">
        <v>63.29</v>
      </c>
      <c r="G14" s="625">
        <v>87.73</v>
      </c>
      <c r="H14" s="625">
        <v>112.15</v>
      </c>
      <c r="I14" s="625">
        <v>161.01</v>
      </c>
      <c r="J14" s="625">
        <v>209.86</v>
      </c>
      <c r="K14" s="625">
        <v>307.56</v>
      </c>
      <c r="L14" s="652">
        <v>405.27</v>
      </c>
    </row>
    <row r="15" spans="1:12" ht="14.25">
      <c r="A15" s="444" t="s">
        <v>55</v>
      </c>
      <c r="B15" s="623" t="s">
        <v>424</v>
      </c>
      <c r="C15" s="623" t="s">
        <v>424</v>
      </c>
      <c r="D15" s="623" t="s">
        <v>424</v>
      </c>
      <c r="E15" s="623" t="s">
        <v>424</v>
      </c>
      <c r="F15" s="625">
        <v>126.59</v>
      </c>
      <c r="G15" s="625">
        <v>175.44</v>
      </c>
      <c r="H15" s="625">
        <v>224.29</v>
      </c>
      <c r="I15" s="625">
        <v>322.01</v>
      </c>
      <c r="J15" s="625">
        <v>419.71</v>
      </c>
      <c r="K15" s="625">
        <v>615.12</v>
      </c>
      <c r="L15" s="652">
        <v>810.55</v>
      </c>
    </row>
    <row r="16" spans="1:12" ht="14.25">
      <c r="A16" s="444" t="s">
        <v>56</v>
      </c>
      <c r="B16" s="623" t="s">
        <v>424</v>
      </c>
      <c r="C16" s="623" t="s">
        <v>424</v>
      </c>
      <c r="D16" s="623" t="s">
        <v>424</v>
      </c>
      <c r="E16" s="623" t="s">
        <v>424</v>
      </c>
      <c r="F16" s="625">
        <v>189.88</v>
      </c>
      <c r="G16" s="625">
        <v>263.16</v>
      </c>
      <c r="H16" s="625">
        <v>336.44</v>
      </c>
      <c r="I16" s="625">
        <v>483</v>
      </c>
      <c r="J16" s="625">
        <v>629.57</v>
      </c>
      <c r="K16" s="625">
        <v>922.7</v>
      </c>
      <c r="L16" s="652">
        <v>1215.81</v>
      </c>
    </row>
    <row r="17" spans="1:12" ht="14.25">
      <c r="A17" s="444" t="s">
        <v>57</v>
      </c>
      <c r="B17" s="623" t="s">
        <v>424</v>
      </c>
      <c r="C17" s="623" t="s">
        <v>424</v>
      </c>
      <c r="D17" s="623" t="s">
        <v>424</v>
      </c>
      <c r="E17" s="623" t="s">
        <v>424</v>
      </c>
      <c r="F17" s="625">
        <v>253.17</v>
      </c>
      <c r="G17" s="625">
        <v>350.88</v>
      </c>
      <c r="H17" s="625">
        <v>448.6</v>
      </c>
      <c r="I17" s="625">
        <v>644.01</v>
      </c>
      <c r="J17" s="625">
        <v>839.43</v>
      </c>
      <c r="K17" s="625">
        <v>1230.26</v>
      </c>
      <c r="L17" s="652">
        <v>1621.09</v>
      </c>
    </row>
    <row r="18" spans="1:12" ht="14.25">
      <c r="A18" s="444" t="s">
        <v>58</v>
      </c>
      <c r="B18" s="623" t="s">
        <v>424</v>
      </c>
      <c r="C18" s="623" t="s">
        <v>424</v>
      </c>
      <c r="D18" s="623" t="s">
        <v>424</v>
      </c>
      <c r="E18" s="623" t="s">
        <v>424</v>
      </c>
      <c r="F18" s="625">
        <v>316.46</v>
      </c>
      <c r="G18" s="625">
        <v>438.6</v>
      </c>
      <c r="H18" s="625">
        <v>560.74</v>
      </c>
      <c r="I18" s="625">
        <v>805.01</v>
      </c>
      <c r="J18" s="625">
        <v>1049.38</v>
      </c>
      <c r="K18" s="625">
        <v>1537.82</v>
      </c>
      <c r="L18" s="652">
        <v>2026.36</v>
      </c>
    </row>
    <row r="19" spans="1:12" ht="15" thickBot="1">
      <c r="A19" s="449" t="s">
        <v>59</v>
      </c>
      <c r="B19" s="653" t="s">
        <v>424</v>
      </c>
      <c r="C19" s="653" t="s">
        <v>424</v>
      </c>
      <c r="D19" s="653" t="s">
        <v>424</v>
      </c>
      <c r="E19" s="653" t="s">
        <v>424</v>
      </c>
      <c r="F19" s="654">
        <f aca="true" t="shared" si="0" ref="F19:L19">F18-F17+F18</f>
        <v>379.75</v>
      </c>
      <c r="G19" s="654">
        <f t="shared" si="0"/>
        <v>526.32</v>
      </c>
      <c r="H19" s="654">
        <f t="shared" si="0"/>
        <v>672.88</v>
      </c>
      <c r="I19" s="654">
        <f t="shared" si="0"/>
        <v>966.01</v>
      </c>
      <c r="J19" s="654">
        <f t="shared" si="0"/>
        <v>1259.3300000000004</v>
      </c>
      <c r="K19" s="654">
        <f t="shared" si="0"/>
        <v>1845.3799999999999</v>
      </c>
      <c r="L19" s="655">
        <f t="shared" si="0"/>
        <v>2431.63</v>
      </c>
    </row>
    <row r="20" spans="1:12" ht="15.75" thickBot="1">
      <c r="A20" s="913"/>
      <c r="B20" s="451"/>
      <c r="C20" s="451"/>
      <c r="D20" s="451"/>
      <c r="E20" s="451"/>
      <c r="F20" s="451"/>
      <c r="G20" s="451"/>
      <c r="H20" s="451"/>
      <c r="I20" s="451"/>
      <c r="J20" s="451"/>
      <c r="K20" s="451"/>
      <c r="L20" s="443"/>
    </row>
    <row r="21" spans="1:12" ht="15.75" thickBot="1">
      <c r="A21" s="1051" t="s">
        <v>470</v>
      </c>
      <c r="B21" s="1052"/>
      <c r="C21" s="1052"/>
      <c r="D21" s="1053"/>
      <c r="E21" s="452"/>
      <c r="F21" s="452"/>
      <c r="G21" s="452"/>
      <c r="H21" s="452"/>
      <c r="I21" s="452"/>
      <c r="J21" s="452"/>
      <c r="K21" s="452"/>
      <c r="L21" s="443"/>
    </row>
    <row r="22" spans="1:12" ht="15">
      <c r="A22" s="923" t="s">
        <v>455</v>
      </c>
      <c r="B22" s="454" t="s">
        <v>456</v>
      </c>
      <c r="C22" s="454" t="s">
        <v>457</v>
      </c>
      <c r="D22" s="455" t="s">
        <v>105</v>
      </c>
      <c r="E22" s="452"/>
      <c r="F22" s="452"/>
      <c r="G22" s="452"/>
      <c r="H22" s="452"/>
      <c r="I22" s="452"/>
      <c r="J22" s="452"/>
      <c r="K22" s="452"/>
      <c r="L22" s="443"/>
    </row>
    <row r="23" spans="1:12" ht="15" thickBot="1">
      <c r="A23" s="456" t="s">
        <v>60</v>
      </c>
      <c r="B23" s="457" t="s">
        <v>1</v>
      </c>
      <c r="C23" s="457" t="s">
        <v>1</v>
      </c>
      <c r="D23" s="457" t="s">
        <v>1</v>
      </c>
      <c r="E23" s="459"/>
      <c r="F23" s="459"/>
      <c r="G23" s="459"/>
      <c r="H23" s="459"/>
      <c r="I23" s="459"/>
      <c r="J23" s="459"/>
      <c r="K23" s="459"/>
      <c r="L23" s="459"/>
    </row>
    <row r="24" spans="1:12" ht="15" thickBot="1">
      <c r="A24" s="551"/>
      <c r="B24" s="549"/>
      <c r="C24" s="549"/>
      <c r="D24" s="552"/>
      <c r="E24" s="553"/>
      <c r="F24" s="553"/>
      <c r="G24" s="553"/>
      <c r="H24" s="630"/>
      <c r="I24" s="630"/>
      <c r="J24" s="630"/>
      <c r="K24" s="630"/>
      <c r="L24" s="630"/>
    </row>
    <row r="25" spans="1:12" ht="15.75" thickBot="1">
      <c r="A25" s="1031" t="s">
        <v>474</v>
      </c>
      <c r="B25" s="1033"/>
      <c r="C25" s="1033"/>
      <c r="D25" s="1033"/>
      <c r="E25" s="1033"/>
      <c r="F25" s="1033"/>
      <c r="G25" s="1032"/>
      <c r="H25" s="626"/>
      <c r="I25" s="626"/>
      <c r="J25" s="626"/>
      <c r="K25" s="626"/>
      <c r="L25" s="626"/>
    </row>
    <row r="26" spans="1:12" s="903" customFormat="1" ht="30.75" thickBot="1">
      <c r="A26" s="462" t="s">
        <v>471</v>
      </c>
      <c r="B26" s="463" t="s">
        <v>41</v>
      </c>
      <c r="C26" s="463" t="s">
        <v>42</v>
      </c>
      <c r="D26" s="463" t="s">
        <v>43</v>
      </c>
      <c r="E26" s="463" t="s">
        <v>44</v>
      </c>
      <c r="F26" s="463" t="s">
        <v>45</v>
      </c>
      <c r="G26" s="464" t="s">
        <v>63</v>
      </c>
      <c r="H26" s="626"/>
      <c r="I26" s="626"/>
      <c r="J26" s="626"/>
      <c r="K26" s="626"/>
      <c r="L26" s="626"/>
    </row>
    <row r="27" spans="1:12" ht="15">
      <c r="A27" s="465"/>
      <c r="B27" s="466"/>
      <c r="C27" s="466"/>
      <c r="D27" s="466"/>
      <c r="E27" s="466"/>
      <c r="F27" s="466"/>
      <c r="G27" s="467"/>
      <c r="H27" s="466"/>
      <c r="I27" s="466"/>
      <c r="J27" s="466"/>
      <c r="K27" s="466"/>
      <c r="L27" s="466"/>
    </row>
    <row r="28" spans="1:12" ht="15">
      <c r="A28" s="444" t="s">
        <v>451</v>
      </c>
      <c r="B28" s="629">
        <v>63.55</v>
      </c>
      <c r="C28" s="629">
        <v>79.15</v>
      </c>
      <c r="D28" s="629">
        <v>103.3</v>
      </c>
      <c r="E28" s="629">
        <v>132.76</v>
      </c>
      <c r="F28" s="629">
        <v>159.42</v>
      </c>
      <c r="G28" s="631">
        <v>205.96</v>
      </c>
      <c r="H28" s="466"/>
      <c r="I28" s="459"/>
      <c r="J28" s="459"/>
      <c r="K28" s="459"/>
      <c r="L28" s="459"/>
    </row>
    <row r="29" spans="1:12" ht="15">
      <c r="A29" s="468"/>
      <c r="B29" s="443"/>
      <c r="C29" s="443"/>
      <c r="D29" s="443"/>
      <c r="E29" s="443"/>
      <c r="F29" s="443"/>
      <c r="G29" s="470"/>
      <c r="H29" s="466"/>
      <c r="I29" s="443"/>
      <c r="J29" s="443"/>
      <c r="K29" s="443"/>
      <c r="L29" s="443"/>
    </row>
    <row r="30" spans="1:12" ht="15">
      <c r="A30" s="444" t="s">
        <v>452</v>
      </c>
      <c r="B30" s="413" t="s">
        <v>424</v>
      </c>
      <c r="C30" s="413" t="s">
        <v>424</v>
      </c>
      <c r="D30" s="413" t="s">
        <v>424</v>
      </c>
      <c r="E30" s="413" t="s">
        <v>424</v>
      </c>
      <c r="F30" s="413" t="s">
        <v>424</v>
      </c>
      <c r="G30" s="632" t="s">
        <v>424</v>
      </c>
      <c r="H30" s="466"/>
      <c r="I30" s="627"/>
      <c r="J30" s="627"/>
      <c r="K30" s="627"/>
      <c r="L30" s="627"/>
    </row>
    <row r="31" spans="1:12" ht="14.25">
      <c r="A31" s="444" t="s">
        <v>454</v>
      </c>
      <c r="B31" s="413" t="s">
        <v>424</v>
      </c>
      <c r="C31" s="413" t="s">
        <v>424</v>
      </c>
      <c r="D31" s="413" t="s">
        <v>424</v>
      </c>
      <c r="E31" s="413" t="s">
        <v>424</v>
      </c>
      <c r="F31" s="413" t="s">
        <v>424</v>
      </c>
      <c r="G31" s="632" t="s">
        <v>424</v>
      </c>
      <c r="H31" s="627"/>
      <c r="I31" s="627"/>
      <c r="J31" s="627"/>
      <c r="K31" s="627"/>
      <c r="L31" s="627"/>
    </row>
    <row r="32" spans="1:12" ht="14.25">
      <c r="A32" s="444" t="s">
        <v>54</v>
      </c>
      <c r="B32" s="629">
        <v>237.6</v>
      </c>
      <c r="C32" s="629">
        <v>295.92</v>
      </c>
      <c r="D32" s="629">
        <v>386.21</v>
      </c>
      <c r="E32" s="629">
        <v>496.36</v>
      </c>
      <c r="F32" s="629">
        <v>596.04</v>
      </c>
      <c r="G32" s="631">
        <v>770.08</v>
      </c>
      <c r="H32" s="627"/>
      <c r="I32" s="627"/>
      <c r="J32" s="627"/>
      <c r="K32" s="627"/>
      <c r="L32" s="627"/>
    </row>
    <row r="33" spans="1:12" ht="14.25">
      <c r="A33" s="444" t="s">
        <v>55</v>
      </c>
      <c r="B33" s="629">
        <f aca="true" t="shared" si="1" ref="B33:G33">B32*2</f>
        <v>475.2</v>
      </c>
      <c r="C33" s="629">
        <f t="shared" si="1"/>
        <v>591.84</v>
      </c>
      <c r="D33" s="629">
        <f t="shared" si="1"/>
        <v>772.42</v>
      </c>
      <c r="E33" s="629">
        <f t="shared" si="1"/>
        <v>992.72</v>
      </c>
      <c r="F33" s="629">
        <f t="shared" si="1"/>
        <v>1192.08</v>
      </c>
      <c r="G33" s="631">
        <f t="shared" si="1"/>
        <v>1540.16</v>
      </c>
      <c r="H33" s="627"/>
      <c r="I33" s="627"/>
      <c r="J33" s="627"/>
      <c r="K33" s="627"/>
      <c r="L33" s="627"/>
    </row>
    <row r="34" spans="1:12" ht="14.25">
      <c r="A34" s="444" t="s">
        <v>56</v>
      </c>
      <c r="B34" s="629">
        <f aca="true" t="shared" si="2" ref="B34:G34">B32*3</f>
        <v>712.8</v>
      </c>
      <c r="C34" s="629">
        <f t="shared" si="2"/>
        <v>887.76</v>
      </c>
      <c r="D34" s="629">
        <f t="shared" si="2"/>
        <v>1158.6299999999999</v>
      </c>
      <c r="E34" s="629">
        <f t="shared" si="2"/>
        <v>1489.08</v>
      </c>
      <c r="F34" s="629">
        <f t="shared" si="2"/>
        <v>1788.12</v>
      </c>
      <c r="G34" s="631">
        <f t="shared" si="2"/>
        <v>2310.2400000000002</v>
      </c>
      <c r="H34" s="627"/>
      <c r="I34" s="627"/>
      <c r="J34" s="627"/>
      <c r="K34" s="627"/>
      <c r="L34" s="627"/>
    </row>
    <row r="35" spans="1:12" ht="14.25">
      <c r="A35" s="444" t="s">
        <v>57</v>
      </c>
      <c r="B35" s="629">
        <f aca="true" t="shared" si="3" ref="B35:G35">B32*4</f>
        <v>950.4</v>
      </c>
      <c r="C35" s="629">
        <f t="shared" si="3"/>
        <v>1183.68</v>
      </c>
      <c r="D35" s="629">
        <f t="shared" si="3"/>
        <v>1544.84</v>
      </c>
      <c r="E35" s="629">
        <f t="shared" si="3"/>
        <v>1985.44</v>
      </c>
      <c r="F35" s="629">
        <f t="shared" si="3"/>
        <v>2384.16</v>
      </c>
      <c r="G35" s="631">
        <f t="shared" si="3"/>
        <v>3080.32</v>
      </c>
      <c r="H35" s="627"/>
      <c r="I35" s="627"/>
      <c r="J35" s="627"/>
      <c r="K35" s="627"/>
      <c r="L35" s="627"/>
    </row>
    <row r="36" spans="1:12" ht="14.25">
      <c r="A36" s="444" t="s">
        <v>58</v>
      </c>
      <c r="B36" s="629">
        <f aca="true" t="shared" si="4" ref="B36:G36">B32*5</f>
        <v>1188</v>
      </c>
      <c r="C36" s="629">
        <f t="shared" si="4"/>
        <v>1479.6000000000001</v>
      </c>
      <c r="D36" s="629">
        <f t="shared" si="4"/>
        <v>1931.05</v>
      </c>
      <c r="E36" s="629">
        <f t="shared" si="4"/>
        <v>2481.8</v>
      </c>
      <c r="F36" s="629">
        <f t="shared" si="4"/>
        <v>2980.2</v>
      </c>
      <c r="G36" s="631">
        <f t="shared" si="4"/>
        <v>3850.4</v>
      </c>
      <c r="H36" s="627"/>
      <c r="I36" s="627"/>
      <c r="J36" s="627"/>
      <c r="K36" s="627"/>
      <c r="L36" s="627"/>
    </row>
    <row r="37" spans="1:12" ht="15" thickBot="1">
      <c r="A37" s="449" t="s">
        <v>59</v>
      </c>
      <c r="B37" s="633">
        <f aca="true" t="shared" si="5" ref="B37:G37">B32*6</f>
        <v>1425.6</v>
      </c>
      <c r="C37" s="633">
        <f t="shared" si="5"/>
        <v>1775.52</v>
      </c>
      <c r="D37" s="633">
        <f t="shared" si="5"/>
        <v>2317.2599999999998</v>
      </c>
      <c r="E37" s="633">
        <f t="shared" si="5"/>
        <v>2978.16</v>
      </c>
      <c r="F37" s="633">
        <f t="shared" si="5"/>
        <v>3576.24</v>
      </c>
      <c r="G37" s="634">
        <f t="shared" si="5"/>
        <v>4620.4800000000005</v>
      </c>
      <c r="H37" s="627"/>
      <c r="I37" s="627"/>
      <c r="J37" s="627"/>
      <c r="K37" s="627"/>
      <c r="L37" s="627"/>
    </row>
    <row r="38" spans="1:12" ht="15.75" thickBot="1">
      <c r="A38" s="471"/>
      <c r="B38" s="469"/>
      <c r="C38" s="469"/>
      <c r="D38" s="472"/>
      <c r="E38" s="461"/>
      <c r="F38" s="461"/>
      <c r="G38" s="461"/>
      <c r="H38" s="471"/>
      <c r="I38" s="469"/>
      <c r="J38" s="469"/>
      <c r="K38" s="472"/>
      <c r="L38" s="472"/>
    </row>
    <row r="39" spans="1:12" ht="15.75" thickBot="1">
      <c r="A39" s="1043" t="s">
        <v>533</v>
      </c>
      <c r="B39" s="1044"/>
      <c r="C39" s="1044"/>
      <c r="D39" s="1045"/>
      <c r="E39" s="461"/>
      <c r="F39" s="461"/>
      <c r="G39" s="461"/>
      <c r="H39" s="461"/>
      <c r="I39" s="461"/>
      <c r="J39" s="461"/>
      <c r="K39" s="461"/>
      <c r="L39" s="461"/>
    </row>
    <row r="40" spans="1:12" ht="15.75" thickBot="1">
      <c r="A40" s="473" t="s">
        <v>455</v>
      </c>
      <c r="B40" s="541" t="s">
        <v>456</v>
      </c>
      <c r="C40" s="541" t="s">
        <v>457</v>
      </c>
      <c r="D40" s="542" t="s">
        <v>105</v>
      </c>
      <c r="E40" s="461"/>
      <c r="F40" s="461"/>
      <c r="G40" s="461"/>
      <c r="H40" s="483"/>
      <c r="I40" s="628"/>
      <c r="J40" s="628"/>
      <c r="K40" s="628"/>
      <c r="L40" s="461"/>
    </row>
    <row r="41" spans="1:12" ht="15" thickBot="1">
      <c r="A41" s="538" t="s">
        <v>60</v>
      </c>
      <c r="B41" s="457" t="s">
        <v>1</v>
      </c>
      <c r="C41" s="457" t="s">
        <v>1</v>
      </c>
      <c r="D41" s="457" t="s">
        <v>1</v>
      </c>
      <c r="E41" s="461"/>
      <c r="F41" s="461"/>
      <c r="G41" s="461"/>
      <c r="H41" s="904"/>
      <c r="I41" s="493"/>
      <c r="J41" s="493"/>
      <c r="K41" s="493"/>
      <c r="L41" s="461"/>
    </row>
    <row r="42" spans="1:12" ht="15" thickBot="1">
      <c r="A42" s="544"/>
      <c r="B42" s="545"/>
      <c r="C42" s="545"/>
      <c r="D42" s="545"/>
      <c r="E42" s="545"/>
      <c r="F42" s="545"/>
      <c r="G42" s="545"/>
      <c r="H42" s="545"/>
      <c r="I42" s="545"/>
      <c r="J42" s="545"/>
      <c r="K42" s="545"/>
      <c r="L42" s="545"/>
    </row>
    <row r="43" spans="1:12" ht="15.75" thickBot="1">
      <c r="A43" s="1031" t="s">
        <v>67</v>
      </c>
      <c r="B43" s="1033"/>
      <c r="C43" s="1033"/>
      <c r="D43" s="1033"/>
      <c r="E43" s="1032"/>
      <c r="F43" s="469"/>
      <c r="G43" s="469"/>
      <c r="H43" s="469"/>
      <c r="I43" s="461"/>
      <c r="J43" s="461"/>
      <c r="K43" s="443"/>
      <c r="L43" s="523"/>
    </row>
    <row r="44" spans="1:12" ht="15.75" thickBot="1">
      <c r="A44" s="535"/>
      <c r="B44" s="536" t="s">
        <v>43</v>
      </c>
      <c r="C44" s="536" t="s">
        <v>45</v>
      </c>
      <c r="D44" s="536" t="s">
        <v>63</v>
      </c>
      <c r="E44" s="537" t="s">
        <v>47</v>
      </c>
      <c r="F44" s="469"/>
      <c r="G44" s="469"/>
      <c r="H44" s="469"/>
      <c r="J44" s="523"/>
      <c r="K44" s="523"/>
      <c r="L44" s="523"/>
    </row>
    <row r="45" spans="1:12" ht="15">
      <c r="A45" s="442" t="s">
        <v>72</v>
      </c>
      <c r="B45" s="565">
        <v>26.94</v>
      </c>
      <c r="C45" s="565">
        <v>53.87</v>
      </c>
      <c r="D45" s="565">
        <v>78.84</v>
      </c>
      <c r="E45" s="566">
        <v>103.8</v>
      </c>
      <c r="F45" s="635"/>
      <c r="G45" s="635"/>
      <c r="H45" s="635"/>
      <c r="J45" s="469"/>
      <c r="K45" s="469"/>
      <c r="L45" s="524"/>
    </row>
    <row r="46" spans="1:12" ht="15">
      <c r="A46" s="444" t="s">
        <v>75</v>
      </c>
      <c r="B46" s="567">
        <v>106.1</v>
      </c>
      <c r="C46" s="567">
        <v>106.1</v>
      </c>
      <c r="D46" s="567">
        <v>106.1</v>
      </c>
      <c r="E46" s="567">
        <v>106.1</v>
      </c>
      <c r="F46" s="635"/>
      <c r="G46" s="635"/>
      <c r="H46" s="635"/>
      <c r="J46" s="469"/>
      <c r="K46" s="469"/>
      <c r="L46" s="524"/>
    </row>
    <row r="47" spans="1:12" ht="15">
      <c r="A47" s="444" t="s">
        <v>534</v>
      </c>
      <c r="B47" s="567">
        <v>66.99</v>
      </c>
      <c r="C47" s="567">
        <v>81.26</v>
      </c>
      <c r="D47" s="567">
        <v>95.86</v>
      </c>
      <c r="E47" s="568">
        <v>103.73</v>
      </c>
      <c r="F47" s="635"/>
      <c r="G47" s="635"/>
      <c r="H47" s="635"/>
      <c r="J47" s="469"/>
      <c r="K47" s="469"/>
      <c r="L47" s="443"/>
    </row>
    <row r="48" spans="1:12" ht="15.75" thickBot="1">
      <c r="A48" s="449" t="s">
        <v>535</v>
      </c>
      <c r="B48" s="636">
        <v>2.2</v>
      </c>
      <c r="C48" s="636">
        <v>2.71</v>
      </c>
      <c r="D48" s="636">
        <v>3.19</v>
      </c>
      <c r="E48" s="637">
        <v>3.46</v>
      </c>
      <c r="F48" s="626"/>
      <c r="G48" s="626"/>
      <c r="H48" s="626"/>
      <c r="J48" s="525"/>
      <c r="K48" s="483"/>
      <c r="L48" s="523"/>
    </row>
    <row r="49" spans="1:12" ht="15.75" thickBot="1">
      <c r="A49" s="547"/>
      <c r="B49" s="548"/>
      <c r="C49" s="548"/>
      <c r="D49" s="548"/>
      <c r="E49" s="548"/>
      <c r="F49" s="548"/>
      <c r="G49" s="548"/>
      <c r="H49" s="548"/>
      <c r="I49" s="545"/>
      <c r="J49" s="549"/>
      <c r="K49" s="550"/>
      <c r="L49" s="548"/>
    </row>
    <row r="50" spans="1:12" ht="15.75" thickBot="1">
      <c r="A50" s="1054" t="s">
        <v>497</v>
      </c>
      <c r="B50" s="1055"/>
      <c r="C50" s="1056"/>
      <c r="D50" s="443"/>
      <c r="E50" s="1043" t="s">
        <v>494</v>
      </c>
      <c r="F50" s="1044"/>
      <c r="G50" s="1044"/>
      <c r="H50" s="1045"/>
      <c r="I50" s="461"/>
      <c r="J50" s="493"/>
      <c r="K50" s="469"/>
      <c r="L50" s="443"/>
    </row>
    <row r="51" spans="1:12" ht="15.75" thickBot="1">
      <c r="A51" s="473" t="s">
        <v>455</v>
      </c>
      <c r="B51" s="473" t="s">
        <v>456</v>
      </c>
      <c r="C51" s="473" t="s">
        <v>498</v>
      </c>
      <c r="D51" s="443"/>
      <c r="E51" s="473" t="s">
        <v>455</v>
      </c>
      <c r="F51" s="543" t="s">
        <v>495</v>
      </c>
      <c r="G51" s="543" t="s">
        <v>496</v>
      </c>
      <c r="H51" s="909" t="s">
        <v>105</v>
      </c>
      <c r="I51" s="461"/>
      <c r="J51" s="493"/>
      <c r="K51" s="469"/>
      <c r="L51" s="443"/>
    </row>
    <row r="52" spans="1:12" ht="15">
      <c r="A52" s="413" t="s">
        <v>427</v>
      </c>
      <c r="B52" s="532">
        <v>11.52</v>
      </c>
      <c r="C52" s="533" t="s">
        <v>74</v>
      </c>
      <c r="D52" s="443"/>
      <c r="E52" s="529" t="s">
        <v>123</v>
      </c>
      <c r="F52" s="530" t="s">
        <v>124</v>
      </c>
      <c r="G52" s="530" t="s">
        <v>125</v>
      </c>
      <c r="H52" s="496">
        <v>1</v>
      </c>
      <c r="I52" s="461"/>
      <c r="J52" s="493"/>
      <c r="K52" s="469"/>
      <c r="L52" s="443"/>
    </row>
    <row r="53" spans="1:12" ht="15">
      <c r="A53" s="515" t="s">
        <v>0</v>
      </c>
      <c r="B53" s="476">
        <v>0</v>
      </c>
      <c r="C53" s="516" t="s">
        <v>74</v>
      </c>
      <c r="D53" s="443"/>
      <c r="E53" s="526" t="s">
        <v>127</v>
      </c>
      <c r="F53" s="513" t="s">
        <v>128</v>
      </c>
      <c r="G53" s="513" t="s">
        <v>128</v>
      </c>
      <c r="H53" s="497">
        <v>6</v>
      </c>
      <c r="I53" s="461"/>
      <c r="J53" s="493"/>
      <c r="K53" s="469"/>
      <c r="L53" s="443"/>
    </row>
    <row r="54" spans="1:12" ht="15">
      <c r="A54" s="515" t="s">
        <v>77</v>
      </c>
      <c r="B54" s="476">
        <v>5.06</v>
      </c>
      <c r="C54" s="517" t="s">
        <v>6</v>
      </c>
      <c r="D54" s="443"/>
      <c r="E54" s="526" t="s">
        <v>77</v>
      </c>
      <c r="F54" s="513" t="s">
        <v>125</v>
      </c>
      <c r="G54" s="513" t="s">
        <v>125</v>
      </c>
      <c r="H54" s="497">
        <v>1</v>
      </c>
      <c r="I54" s="461"/>
      <c r="J54" s="493"/>
      <c r="K54" s="469"/>
      <c r="L54" s="443"/>
    </row>
    <row r="55" spans="1:12" ht="15">
      <c r="A55" s="872" t="s">
        <v>81</v>
      </c>
      <c r="B55" s="874">
        <v>6.17</v>
      </c>
      <c r="C55" s="873" t="s">
        <v>82</v>
      </c>
      <c r="D55" s="443" t="s">
        <v>4</v>
      </c>
      <c r="E55" s="526" t="s">
        <v>85</v>
      </c>
      <c r="F55" s="513" t="s">
        <v>698</v>
      </c>
      <c r="G55" s="513" t="s">
        <v>698</v>
      </c>
      <c r="H55" s="497">
        <v>1</v>
      </c>
      <c r="I55" s="461"/>
      <c r="J55" s="493"/>
      <c r="K55" s="469"/>
      <c r="L55" s="443"/>
    </row>
    <row r="56" spans="1:12" ht="15.75" thickBot="1">
      <c r="A56" s="520" t="s">
        <v>85</v>
      </c>
      <c r="B56" s="521">
        <v>14.29</v>
      </c>
      <c r="C56" s="522" t="s">
        <v>86</v>
      </c>
      <c r="D56" s="443"/>
      <c r="E56" s="527" t="s">
        <v>81</v>
      </c>
      <c r="F56" s="521" t="s">
        <v>125</v>
      </c>
      <c r="G56" s="521" t="s">
        <v>125</v>
      </c>
      <c r="H56" s="528">
        <v>1</v>
      </c>
      <c r="I56" s="461"/>
      <c r="J56" s="493"/>
      <c r="K56" s="469"/>
      <c r="L56" s="443"/>
    </row>
    <row r="57" spans="1:12" ht="15">
      <c r="A57" s="547"/>
      <c r="B57" s="548"/>
      <c r="C57" s="548"/>
      <c r="D57" s="548"/>
      <c r="E57" s="548"/>
      <c r="F57" s="548"/>
      <c r="G57" s="548"/>
      <c r="H57" s="548"/>
      <c r="I57" s="545"/>
      <c r="J57" s="549"/>
      <c r="K57" s="550"/>
      <c r="L57" s="548"/>
    </row>
    <row r="58" spans="1:12" ht="21" thickBot="1">
      <c r="A58" s="1046" t="s">
        <v>517</v>
      </c>
      <c r="B58" s="1046"/>
      <c r="C58" s="1046"/>
      <c r="D58" s="1046"/>
      <c r="E58" s="1046"/>
      <c r="F58" s="1046"/>
      <c r="G58" s="1046"/>
      <c r="H58" s="1046"/>
      <c r="I58" s="1046"/>
      <c r="J58" s="1046"/>
      <c r="K58" s="1046"/>
      <c r="L58" s="1046"/>
    </row>
    <row r="59" spans="1:12" s="927" customFormat="1" ht="15.75" thickBot="1">
      <c r="A59" s="1043" t="s">
        <v>499</v>
      </c>
      <c r="B59" s="1045"/>
      <c r="C59" s="436"/>
      <c r="E59" s="1031" t="s">
        <v>502</v>
      </c>
      <c r="F59" s="1033"/>
      <c r="G59" s="1033"/>
      <c r="H59" s="1033"/>
      <c r="I59" s="1033"/>
      <c r="J59" s="1033"/>
      <c r="K59" s="1033"/>
      <c r="L59" s="1032"/>
    </row>
    <row r="60" spans="1:12" s="927" customFormat="1" ht="15.75" thickBot="1">
      <c r="A60" s="916" t="s">
        <v>481</v>
      </c>
      <c r="B60" s="507" t="s">
        <v>182</v>
      </c>
      <c r="C60" s="481"/>
      <c r="E60" s="473" t="s">
        <v>455</v>
      </c>
      <c r="F60" s="908" t="s">
        <v>495</v>
      </c>
      <c r="G60" s="908" t="s">
        <v>452</v>
      </c>
      <c r="H60" s="908" t="s">
        <v>105</v>
      </c>
      <c r="I60" s="908" t="s">
        <v>503</v>
      </c>
      <c r="J60" s="1119"/>
      <c r="K60" s="1119"/>
      <c r="L60" s="1120"/>
    </row>
    <row r="61" spans="1:12" s="927" customFormat="1" ht="15">
      <c r="A61" s="917" t="s">
        <v>482</v>
      </c>
      <c r="B61" s="911" t="s">
        <v>445</v>
      </c>
      <c r="C61" s="481"/>
      <c r="E61" s="886" t="s">
        <v>77</v>
      </c>
      <c r="F61" s="887" t="s">
        <v>125</v>
      </c>
      <c r="G61" s="887" t="s">
        <v>125</v>
      </c>
      <c r="H61" s="887">
        <v>4</v>
      </c>
      <c r="I61" s="943">
        <v>5.06</v>
      </c>
      <c r="J61" s="1160" t="s">
        <v>6</v>
      </c>
      <c r="K61" s="1160"/>
      <c r="L61" s="1161"/>
    </row>
    <row r="62" spans="1:12" s="927" customFormat="1" ht="15">
      <c r="A62" s="917" t="s">
        <v>483</v>
      </c>
      <c r="B62" s="910" t="s">
        <v>97</v>
      </c>
      <c r="C62" s="481"/>
      <c r="E62" s="876" t="s">
        <v>81</v>
      </c>
      <c r="F62" s="877" t="s">
        <v>125</v>
      </c>
      <c r="G62" s="877" t="s">
        <v>1</v>
      </c>
      <c r="H62" s="877">
        <v>4</v>
      </c>
      <c r="I62" s="885" t="s">
        <v>508</v>
      </c>
      <c r="J62" s="1148" t="s">
        <v>507</v>
      </c>
      <c r="K62" s="1148"/>
      <c r="L62" s="1149"/>
    </row>
    <row r="63" spans="1:12" s="927" customFormat="1" ht="15">
      <c r="A63" s="917" t="s">
        <v>484</v>
      </c>
      <c r="B63" s="911" t="s">
        <v>100</v>
      </c>
      <c r="C63" s="481"/>
      <c r="E63" s="876" t="s">
        <v>85</v>
      </c>
      <c r="F63" s="877" t="s">
        <v>698</v>
      </c>
      <c r="G63" s="877" t="s">
        <v>698</v>
      </c>
      <c r="H63" s="877">
        <v>4</v>
      </c>
      <c r="I63" s="885">
        <v>14.29</v>
      </c>
      <c r="J63" s="1148"/>
      <c r="K63" s="1148"/>
      <c r="L63" s="1149"/>
    </row>
    <row r="64" spans="1:12" s="927" customFormat="1" ht="15">
      <c r="A64" s="917" t="s">
        <v>485</v>
      </c>
      <c r="B64" s="910" t="s">
        <v>103</v>
      </c>
      <c r="C64" s="481"/>
      <c r="E64" s="876" t="s">
        <v>132</v>
      </c>
      <c r="F64" s="877" t="s">
        <v>133</v>
      </c>
      <c r="G64" s="877" t="s">
        <v>133</v>
      </c>
      <c r="H64" s="877">
        <v>4</v>
      </c>
      <c r="I64" s="885">
        <v>11.24</v>
      </c>
      <c r="J64" s="1148"/>
      <c r="K64" s="1148"/>
      <c r="L64" s="1149"/>
    </row>
    <row r="65" spans="1:12" s="927" customFormat="1" ht="15">
      <c r="A65" s="917" t="s">
        <v>486</v>
      </c>
      <c r="B65" s="910" t="s">
        <v>199</v>
      </c>
      <c r="C65" s="481"/>
      <c r="E65" s="876" t="s">
        <v>135</v>
      </c>
      <c r="F65" s="877" t="s">
        <v>124</v>
      </c>
      <c r="G65" s="877" t="s">
        <v>125</v>
      </c>
      <c r="H65" s="877">
        <v>4</v>
      </c>
      <c r="I65" s="885" t="s">
        <v>508</v>
      </c>
      <c r="J65" s="1148" t="s">
        <v>507</v>
      </c>
      <c r="K65" s="1148"/>
      <c r="L65" s="1149"/>
    </row>
    <row r="66" spans="1:12" s="927" customFormat="1" ht="15">
      <c r="A66" s="917" t="s">
        <v>487</v>
      </c>
      <c r="B66" s="911" t="s">
        <v>111</v>
      </c>
      <c r="C66" s="487"/>
      <c r="E66" s="876" t="s">
        <v>127</v>
      </c>
      <c r="F66" s="877" t="s">
        <v>128</v>
      </c>
      <c r="G66" s="877" t="s">
        <v>128</v>
      </c>
      <c r="H66" s="877">
        <v>6</v>
      </c>
      <c r="I66" s="885" t="s">
        <v>508</v>
      </c>
      <c r="J66" s="1148" t="s">
        <v>507</v>
      </c>
      <c r="K66" s="1148"/>
      <c r="L66" s="1149"/>
    </row>
    <row r="67" spans="1:12" s="487" customFormat="1" ht="15.75" thickBot="1">
      <c r="A67" s="918" t="s">
        <v>488</v>
      </c>
      <c r="B67" s="570"/>
      <c r="E67" s="876" t="s">
        <v>138</v>
      </c>
      <c r="F67" s="877" t="s">
        <v>125</v>
      </c>
      <c r="G67" s="877" t="s">
        <v>125</v>
      </c>
      <c r="H67" s="877">
        <v>4</v>
      </c>
      <c r="I67" s="888">
        <v>106.1</v>
      </c>
      <c r="J67" s="1164" t="s">
        <v>504</v>
      </c>
      <c r="K67" s="1165"/>
      <c r="L67" s="1166"/>
    </row>
    <row r="68" spans="1:12" s="487" customFormat="1" ht="15.75" thickBot="1">
      <c r="A68" s="551"/>
      <c r="B68" s="611"/>
      <c r="C68" s="611"/>
      <c r="E68" s="876" t="s">
        <v>144</v>
      </c>
      <c r="F68" s="877" t="s">
        <v>125</v>
      </c>
      <c r="G68" s="877" t="s">
        <v>125</v>
      </c>
      <c r="H68" s="877">
        <v>4</v>
      </c>
      <c r="I68" s="878">
        <v>11.94</v>
      </c>
      <c r="J68" s="892" t="s">
        <v>505</v>
      </c>
      <c r="K68" s="893"/>
      <c r="L68" s="894"/>
    </row>
    <row r="69" spans="1:12" s="487" customFormat="1" ht="15.75" thickBot="1">
      <c r="A69" s="1043" t="s">
        <v>500</v>
      </c>
      <c r="B69" s="1044"/>
      <c r="C69" s="1045"/>
      <c r="E69" s="876" t="s">
        <v>144</v>
      </c>
      <c r="F69" s="877" t="s">
        <v>125</v>
      </c>
      <c r="G69" s="877" t="s">
        <v>125</v>
      </c>
      <c r="H69" s="877">
        <v>4</v>
      </c>
      <c r="I69" s="878">
        <v>7.6</v>
      </c>
      <c r="J69" s="1148" t="s">
        <v>506</v>
      </c>
      <c r="K69" s="1148"/>
      <c r="L69" s="1149"/>
    </row>
    <row r="70" spans="1:12" s="927" customFormat="1" ht="15">
      <c r="A70" s="916" t="s">
        <v>117</v>
      </c>
      <c r="B70" s="707" t="s">
        <v>103</v>
      </c>
      <c r="C70" s="708"/>
      <c r="E70" s="876"/>
      <c r="F70" s="877"/>
      <c r="G70" s="877"/>
      <c r="H70" s="877"/>
      <c r="I70" s="878"/>
      <c r="J70" s="1148"/>
      <c r="K70" s="1148"/>
      <c r="L70" s="1149"/>
    </row>
    <row r="71" spans="1:12" s="927" customFormat="1" ht="15.75" thickBot="1">
      <c r="A71" s="917" t="s">
        <v>489</v>
      </c>
      <c r="B71" s="638">
        <v>999</v>
      </c>
      <c r="C71" s="639"/>
      <c r="E71" s="882"/>
      <c r="F71" s="883"/>
      <c r="G71" s="883"/>
      <c r="H71" s="883"/>
      <c r="I71" s="884"/>
      <c r="J71" s="1152"/>
      <c r="K71" s="1152"/>
      <c r="L71" s="1163"/>
    </row>
    <row r="72" spans="1:12" s="927" customFormat="1" ht="15.75" thickBot="1">
      <c r="A72" s="917" t="s">
        <v>490</v>
      </c>
      <c r="B72" s="709">
        <v>1</v>
      </c>
      <c r="C72" s="710"/>
      <c r="E72" s="594"/>
      <c r="F72" s="597"/>
      <c r="G72" s="597"/>
      <c r="H72" s="597"/>
      <c r="I72" s="597"/>
      <c r="J72" s="597"/>
      <c r="K72" s="594"/>
      <c r="L72" s="594"/>
    </row>
    <row r="73" spans="1:12" s="927" customFormat="1" ht="15.75" thickBot="1">
      <c r="A73" s="917" t="s">
        <v>131</v>
      </c>
      <c r="B73" s="638" t="s">
        <v>97</v>
      </c>
      <c r="C73" s="639"/>
      <c r="E73" s="1031" t="s">
        <v>151</v>
      </c>
      <c r="F73" s="1033"/>
      <c r="G73" s="1033"/>
      <c r="H73" s="1033"/>
      <c r="I73" s="1032"/>
      <c r="K73" s="487"/>
      <c r="L73" s="487"/>
    </row>
    <row r="74" spans="1:12" s="927" customFormat="1" ht="15">
      <c r="A74" s="917" t="s">
        <v>488</v>
      </c>
      <c r="B74" s="638" t="s">
        <v>183</v>
      </c>
      <c r="C74" s="639"/>
      <c r="E74" s="916" t="s">
        <v>157</v>
      </c>
      <c r="F74" s="580">
        <v>0.036</v>
      </c>
      <c r="G74" s="1110" t="s">
        <v>158</v>
      </c>
      <c r="H74" s="1111"/>
      <c r="I74" s="1112"/>
      <c r="K74" s="487"/>
      <c r="L74" s="487"/>
    </row>
    <row r="75" spans="1:12" s="927" customFormat="1" ht="15">
      <c r="A75" s="917" t="s">
        <v>491</v>
      </c>
      <c r="B75" s="711">
        <v>42</v>
      </c>
      <c r="C75" s="712"/>
      <c r="E75" s="917" t="s">
        <v>161</v>
      </c>
      <c r="F75" s="579">
        <v>0.095</v>
      </c>
      <c r="G75" s="1034" t="s">
        <v>162</v>
      </c>
      <c r="H75" s="1106"/>
      <c r="I75" s="1035"/>
      <c r="K75" s="487"/>
      <c r="L75" s="487"/>
    </row>
    <row r="76" spans="1:12" s="927" customFormat="1" ht="15.75" thickBot="1">
      <c r="A76" s="918" t="s">
        <v>492</v>
      </c>
      <c r="B76" s="713" t="s">
        <v>428</v>
      </c>
      <c r="C76" s="714"/>
      <c r="E76" s="918" t="s">
        <v>3</v>
      </c>
      <c r="F76" s="583">
        <v>0.2255</v>
      </c>
      <c r="G76" s="1062" t="s">
        <v>529</v>
      </c>
      <c r="H76" s="1105"/>
      <c r="I76" s="1063"/>
      <c r="J76" s="927" t="s">
        <v>672</v>
      </c>
      <c r="K76" s="471"/>
      <c r="L76" s="487"/>
    </row>
    <row r="77" spans="1:12" s="487" customFormat="1" ht="15" thickBot="1">
      <c r="A77" s="612" t="s">
        <v>4</v>
      </c>
      <c r="B77" s="612"/>
      <c r="C77" s="612"/>
      <c r="E77" s="902"/>
      <c r="F77" s="902"/>
      <c r="G77" s="902"/>
      <c r="H77" s="902"/>
      <c r="I77" s="902"/>
      <c r="J77" s="902"/>
      <c r="K77" s="902"/>
      <c r="L77" s="594"/>
    </row>
    <row r="78" spans="1:12" s="927" customFormat="1" ht="15.75" thickBot="1">
      <c r="A78" s="1043" t="s">
        <v>501</v>
      </c>
      <c r="B78" s="1044"/>
      <c r="C78" s="1045"/>
      <c r="E78" s="1031" t="s">
        <v>510</v>
      </c>
      <c r="F78" s="1033"/>
      <c r="G78" s="1033"/>
      <c r="H78" s="1033"/>
      <c r="I78" s="1033"/>
      <c r="J78" s="1033"/>
      <c r="K78" s="1032"/>
      <c r="L78" s="483"/>
    </row>
    <row r="79" spans="1:12" s="927" customFormat="1" ht="15.75" thickBot="1">
      <c r="A79" s="925" t="s">
        <v>536</v>
      </c>
      <c r="B79" s="1158" t="s">
        <v>305</v>
      </c>
      <c r="C79" s="1159"/>
      <c r="E79" s="1051" t="s">
        <v>511</v>
      </c>
      <c r="F79" s="1052"/>
      <c r="G79" s="1153"/>
      <c r="H79" s="908" t="s">
        <v>456</v>
      </c>
      <c r="I79" s="1079" t="s">
        <v>498</v>
      </c>
      <c r="J79" s="1079"/>
      <c r="K79" s="1080"/>
      <c r="L79" s="483"/>
    </row>
    <row r="80" spans="1:12" s="927" customFormat="1" ht="15">
      <c r="A80" s="915" t="s">
        <v>475</v>
      </c>
      <c r="B80" s="1093" t="s">
        <v>233</v>
      </c>
      <c r="C80" s="1094"/>
      <c r="E80" s="1162" t="s">
        <v>140</v>
      </c>
      <c r="F80" s="1160"/>
      <c r="G80" s="1160"/>
      <c r="H80" s="643" t="s">
        <v>660</v>
      </c>
      <c r="I80" s="1160" t="s">
        <v>142</v>
      </c>
      <c r="J80" s="1160"/>
      <c r="K80" s="1161"/>
      <c r="L80" s="483"/>
    </row>
    <row r="81" spans="1:12" s="927" customFormat="1" ht="15">
      <c r="A81" s="914" t="s">
        <v>476</v>
      </c>
      <c r="B81" s="1091" t="s">
        <v>95</v>
      </c>
      <c r="C81" s="1092"/>
      <c r="E81" s="1150" t="s">
        <v>140</v>
      </c>
      <c r="F81" s="1148"/>
      <c r="G81" s="1148"/>
      <c r="H81" s="642" t="s">
        <v>661</v>
      </c>
      <c r="I81" s="1148" t="s">
        <v>147</v>
      </c>
      <c r="J81" s="1148"/>
      <c r="K81" s="1149"/>
      <c r="L81" s="483"/>
    </row>
    <row r="82" spans="1:12" s="927" customFormat="1" ht="15">
      <c r="A82" s="914" t="s">
        <v>479</v>
      </c>
      <c r="B82" s="638">
        <v>11</v>
      </c>
      <c r="C82" s="639"/>
      <c r="E82" s="1150" t="s">
        <v>140</v>
      </c>
      <c r="F82" s="1148"/>
      <c r="G82" s="1148"/>
      <c r="H82" s="642" t="s">
        <v>662</v>
      </c>
      <c r="I82" s="1148" t="s">
        <v>150</v>
      </c>
      <c r="J82" s="1148"/>
      <c r="K82" s="1149"/>
      <c r="L82" s="483"/>
    </row>
    <row r="83" spans="1:12" s="927" customFormat="1" ht="15">
      <c r="A83" s="914" t="s">
        <v>478</v>
      </c>
      <c r="B83" s="640">
        <v>12</v>
      </c>
      <c r="C83" s="641"/>
      <c r="E83" s="1150" t="s">
        <v>140</v>
      </c>
      <c r="F83" s="1148"/>
      <c r="G83" s="1148"/>
      <c r="H83" s="642" t="s">
        <v>663</v>
      </c>
      <c r="I83" s="1148" t="s">
        <v>153</v>
      </c>
      <c r="J83" s="1148"/>
      <c r="K83" s="1149"/>
      <c r="L83" s="483"/>
    </row>
    <row r="84" spans="1:12" s="927" customFormat="1" ht="15.75" thickBot="1">
      <c r="A84" s="918" t="s">
        <v>480</v>
      </c>
      <c r="B84" s="1156" t="s">
        <v>429</v>
      </c>
      <c r="C84" s="1157"/>
      <c r="E84" s="1150" t="s">
        <v>140</v>
      </c>
      <c r="F84" s="1148"/>
      <c r="G84" s="1148"/>
      <c r="H84" s="642" t="s">
        <v>664</v>
      </c>
      <c r="I84" s="1148" t="s">
        <v>156</v>
      </c>
      <c r="J84" s="1148"/>
      <c r="K84" s="1149"/>
      <c r="L84" s="483"/>
    </row>
    <row r="85" spans="5:12" s="927" customFormat="1" ht="15">
      <c r="E85" s="1150" t="s">
        <v>140</v>
      </c>
      <c r="F85" s="1148"/>
      <c r="G85" s="1148"/>
      <c r="H85" s="412" t="s">
        <v>665</v>
      </c>
      <c r="I85" s="1148" t="s">
        <v>160</v>
      </c>
      <c r="J85" s="1148"/>
      <c r="K85" s="1149"/>
      <c r="L85" s="483"/>
    </row>
    <row r="86" spans="5:12" s="927" customFormat="1" ht="15">
      <c r="E86" s="1150" t="s">
        <v>538</v>
      </c>
      <c r="F86" s="1148"/>
      <c r="G86" s="1148"/>
      <c r="H86" s="870">
        <v>3.26</v>
      </c>
      <c r="I86" s="1148" t="s">
        <v>539</v>
      </c>
      <c r="J86" s="1148"/>
      <c r="K86" s="1149"/>
      <c r="L86" s="483"/>
    </row>
    <row r="87" spans="5:12" s="927" customFormat="1" ht="15">
      <c r="E87" s="1150" t="s">
        <v>163</v>
      </c>
      <c r="F87" s="1148"/>
      <c r="G87" s="1148"/>
      <c r="H87" s="870">
        <v>1.63</v>
      </c>
      <c r="I87" s="1148" t="s">
        <v>512</v>
      </c>
      <c r="J87" s="1148"/>
      <c r="K87" s="1149"/>
      <c r="L87" s="483"/>
    </row>
    <row r="88" spans="1:12" s="927" customFormat="1" ht="15">
      <c r="A88" s="487"/>
      <c r="B88" s="488"/>
      <c r="C88" s="487"/>
      <c r="E88" s="1150" t="s">
        <v>165</v>
      </c>
      <c r="F88" s="1148"/>
      <c r="G88" s="1148"/>
      <c r="H88" s="870">
        <v>16.28</v>
      </c>
      <c r="I88" s="1148" t="s">
        <v>513</v>
      </c>
      <c r="J88" s="1148"/>
      <c r="K88" s="1149"/>
      <c r="L88" s="905"/>
    </row>
    <row r="89" spans="5:12" s="927" customFormat="1" ht="15">
      <c r="E89" s="1150" t="s">
        <v>169</v>
      </c>
      <c r="F89" s="1148"/>
      <c r="G89" s="1148"/>
      <c r="H89" s="870">
        <v>7.6</v>
      </c>
      <c r="I89" s="1146" t="s">
        <v>537</v>
      </c>
      <c r="J89" s="1146"/>
      <c r="K89" s="1147"/>
      <c r="L89" s="471"/>
    </row>
    <row r="90" spans="1:12" s="927" customFormat="1" ht="15">
      <c r="A90" s="479" t="s">
        <v>673</v>
      </c>
      <c r="B90" s="479"/>
      <c r="C90" s="479"/>
      <c r="E90" s="1150" t="s">
        <v>169</v>
      </c>
      <c r="F90" s="1148"/>
      <c r="G90" s="1148"/>
      <c r="H90" s="870">
        <v>11.94</v>
      </c>
      <c r="I90" s="1146" t="s">
        <v>516</v>
      </c>
      <c r="J90" s="1146"/>
      <c r="K90" s="1147"/>
      <c r="L90" s="471"/>
    </row>
    <row r="91" spans="1:12" s="927" customFormat="1" ht="15">
      <c r="A91" s="466" t="s">
        <v>674</v>
      </c>
      <c r="B91" s="466"/>
      <c r="C91" s="466"/>
      <c r="E91" s="1150" t="s">
        <v>540</v>
      </c>
      <c r="F91" s="1148"/>
      <c r="G91" s="1148"/>
      <c r="H91" s="870">
        <v>108.54</v>
      </c>
      <c r="I91" s="1146" t="s">
        <v>514</v>
      </c>
      <c r="J91" s="1146"/>
      <c r="K91" s="1147"/>
      <c r="L91" s="487"/>
    </row>
    <row r="92" spans="5:12" s="927" customFormat="1" ht="14.25">
      <c r="E92" s="1150" t="s">
        <v>541</v>
      </c>
      <c r="F92" s="1148"/>
      <c r="G92" s="1148"/>
      <c r="H92" s="870">
        <v>108.54</v>
      </c>
      <c r="I92" s="1146" t="s">
        <v>514</v>
      </c>
      <c r="J92" s="1146"/>
      <c r="K92" s="1147"/>
      <c r="L92" s="487"/>
    </row>
    <row r="93" spans="5:12" s="927" customFormat="1" ht="14.25">
      <c r="E93" s="1150" t="s">
        <v>542</v>
      </c>
      <c r="F93" s="1148"/>
      <c r="G93" s="1148"/>
      <c r="H93" s="870">
        <v>48.84</v>
      </c>
      <c r="I93" s="1146" t="s">
        <v>514</v>
      </c>
      <c r="J93" s="1146"/>
      <c r="K93" s="1147"/>
      <c r="L93" s="487"/>
    </row>
    <row r="94" spans="5:12" s="927" customFormat="1" ht="14.25">
      <c r="E94" s="1150" t="s">
        <v>544</v>
      </c>
      <c r="F94" s="1148"/>
      <c r="G94" s="1148"/>
      <c r="H94" s="870">
        <v>8.68</v>
      </c>
      <c r="I94" s="1148" t="s">
        <v>515</v>
      </c>
      <c r="J94" s="1148"/>
      <c r="K94" s="1149"/>
      <c r="L94" s="487"/>
    </row>
    <row r="95" spans="5:12" s="927" customFormat="1" ht="14.25">
      <c r="E95" s="1150" t="s">
        <v>552</v>
      </c>
      <c r="F95" s="1148"/>
      <c r="G95" s="1148"/>
      <c r="H95" s="869">
        <v>5.43</v>
      </c>
      <c r="I95" s="1148" t="s">
        <v>2</v>
      </c>
      <c r="J95" s="1148"/>
      <c r="K95" s="1149"/>
      <c r="L95" s="487"/>
    </row>
    <row r="96" spans="5:12" s="927" customFormat="1" ht="14.25">
      <c r="E96" s="1150" t="s">
        <v>545</v>
      </c>
      <c r="F96" s="1148"/>
      <c r="G96" s="1148"/>
      <c r="H96" s="869">
        <v>3.26</v>
      </c>
      <c r="I96" s="1148" t="s">
        <v>539</v>
      </c>
      <c r="J96" s="1148"/>
      <c r="K96" s="1149"/>
      <c r="L96" s="487"/>
    </row>
    <row r="97" spans="5:12" s="927" customFormat="1" ht="14.25">
      <c r="E97" s="1150" t="s">
        <v>546</v>
      </c>
      <c r="F97" s="1148"/>
      <c r="G97" s="1148"/>
      <c r="H97" s="869">
        <v>1.63</v>
      </c>
      <c r="I97" s="1148" t="s">
        <v>539</v>
      </c>
      <c r="J97" s="1148"/>
      <c r="K97" s="1149"/>
      <c r="L97" s="487"/>
    </row>
    <row r="98" spans="5:12" s="927" customFormat="1" ht="14.25">
      <c r="E98" s="1150" t="s">
        <v>547</v>
      </c>
      <c r="F98" s="1148"/>
      <c r="G98" s="1148"/>
      <c r="H98" s="869">
        <v>2.41</v>
      </c>
      <c r="I98" s="1148" t="s">
        <v>548</v>
      </c>
      <c r="J98" s="1148"/>
      <c r="K98" s="1149"/>
      <c r="L98" s="487"/>
    </row>
    <row r="99" spans="5:12" s="927" customFormat="1" ht="15" thickBot="1">
      <c r="E99" s="1151" t="s">
        <v>549</v>
      </c>
      <c r="F99" s="1152"/>
      <c r="G99" s="1152"/>
      <c r="H99" s="871">
        <v>16.28</v>
      </c>
      <c r="I99" s="1154" t="s">
        <v>543</v>
      </c>
      <c r="J99" s="1154"/>
      <c r="K99" s="1155"/>
      <c r="L99" s="487"/>
    </row>
    <row r="100" spans="1:12" ht="14.25">
      <c r="A100" s="436"/>
      <c r="G100" s="927"/>
      <c r="H100" s="927"/>
      <c r="J100" s="927"/>
      <c r="K100" s="927"/>
      <c r="L100" s="927"/>
    </row>
    <row r="101" spans="1:10" s="927" customFormat="1" ht="14.25">
      <c r="A101" s="436" t="s">
        <v>671</v>
      </c>
      <c r="B101" s="903"/>
      <c r="C101" s="491"/>
      <c r="D101" s="492"/>
      <c r="E101" s="903"/>
      <c r="F101" s="492"/>
      <c r="G101" s="436"/>
      <c r="H101" s="436"/>
      <c r="I101" s="436"/>
      <c r="J101" s="436"/>
    </row>
  </sheetData>
  <sheetProtection/>
  <mergeCells count="79">
    <mergeCell ref="A1:L1"/>
    <mergeCell ref="A2:L2"/>
    <mergeCell ref="A3:L3"/>
    <mergeCell ref="A4:L4"/>
    <mergeCell ref="A5:L5"/>
    <mergeCell ref="E73:I73"/>
    <mergeCell ref="J71:L71"/>
    <mergeCell ref="A69:C69"/>
    <mergeCell ref="J70:L70"/>
    <mergeCell ref="J60:L60"/>
    <mergeCell ref="A59:B59"/>
    <mergeCell ref="E59:L59"/>
    <mergeCell ref="J61:L61"/>
    <mergeCell ref="J62:L62"/>
    <mergeCell ref="E79:G79"/>
    <mergeCell ref="I79:K79"/>
    <mergeCell ref="J66:L66"/>
    <mergeCell ref="J67:L67"/>
    <mergeCell ref="B79:C79"/>
    <mergeCell ref="B80:C80"/>
    <mergeCell ref="I84:K84"/>
    <mergeCell ref="B84:C84"/>
    <mergeCell ref="E81:G81"/>
    <mergeCell ref="I81:K81"/>
    <mergeCell ref="E82:G82"/>
    <mergeCell ref="I82:K82"/>
    <mergeCell ref="B81:C81"/>
    <mergeCell ref="A58:L58"/>
    <mergeCell ref="E85:G85"/>
    <mergeCell ref="I85:K85"/>
    <mergeCell ref="E86:G86"/>
    <mergeCell ref="I86:K86"/>
    <mergeCell ref="A78:C78"/>
    <mergeCell ref="J63:L63"/>
    <mergeCell ref="J64:L64"/>
    <mergeCell ref="J65:L65"/>
    <mergeCell ref="I80:K80"/>
    <mergeCell ref="E87:G87"/>
    <mergeCell ref="I87:K87"/>
    <mergeCell ref="E83:G83"/>
    <mergeCell ref="I83:K83"/>
    <mergeCell ref="E84:G84"/>
    <mergeCell ref="J69:L69"/>
    <mergeCell ref="G75:I75"/>
    <mergeCell ref="G76:I76"/>
    <mergeCell ref="E78:K78"/>
    <mergeCell ref="E80:G80"/>
    <mergeCell ref="E88:G88"/>
    <mergeCell ref="I88:K88"/>
    <mergeCell ref="A6:L6"/>
    <mergeCell ref="A21:D21"/>
    <mergeCell ref="A25:G25"/>
    <mergeCell ref="A39:D39"/>
    <mergeCell ref="A43:E43"/>
    <mergeCell ref="A50:C50"/>
    <mergeCell ref="E50:H50"/>
    <mergeCell ref="G74:I74"/>
    <mergeCell ref="E89:G89"/>
    <mergeCell ref="I89:K89"/>
    <mergeCell ref="E90:G90"/>
    <mergeCell ref="I90:K90"/>
    <mergeCell ref="E91:G91"/>
    <mergeCell ref="I91:K91"/>
    <mergeCell ref="E92:G92"/>
    <mergeCell ref="I92:K92"/>
    <mergeCell ref="E93:G93"/>
    <mergeCell ref="I93:K93"/>
    <mergeCell ref="E94:G94"/>
    <mergeCell ref="I94:K94"/>
    <mergeCell ref="E98:G98"/>
    <mergeCell ref="I98:K98"/>
    <mergeCell ref="E99:G99"/>
    <mergeCell ref="I99:K99"/>
    <mergeCell ref="E95:G95"/>
    <mergeCell ref="I95:K95"/>
    <mergeCell ref="E96:G96"/>
    <mergeCell ref="I96:K96"/>
    <mergeCell ref="E97:G97"/>
    <mergeCell ref="I97:K97"/>
  </mergeCells>
  <printOptions horizontalCentered="1"/>
  <pageMargins left="0.25" right="0.25" top="0.5" bottom="0.5" header="0.25" footer="0.25"/>
  <pageSetup fitToHeight="0" fitToWidth="0" horizontalDpi="600" verticalDpi="600" orientation="portrait" scale="48" r:id="rId3"/>
  <headerFooter alignWithMargins="0">
    <oddFooter>&amp;R&amp;F
&amp;D  &amp;T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F8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33.00390625" style="428" customWidth="1"/>
    <col min="2" max="2" width="38.00390625" style="428" bestFit="1" customWidth="1"/>
    <col min="3" max="3" width="1.7109375" style="428" customWidth="1"/>
    <col min="4" max="4" width="10.7109375" style="428" customWidth="1"/>
    <col min="5" max="5" width="1.57421875" style="428" customWidth="1"/>
    <col min="6" max="6" width="12.8515625" style="428" customWidth="1"/>
    <col min="7" max="16384" width="9.140625" style="428" customWidth="1"/>
  </cols>
  <sheetData>
    <row r="1" spans="1:6" ht="19.5">
      <c r="A1" s="1030" t="s">
        <v>238</v>
      </c>
      <c r="B1" s="1030"/>
      <c r="C1" s="1030"/>
      <c r="D1" s="1030"/>
      <c r="E1" s="1030"/>
      <c r="F1" s="1030"/>
    </row>
    <row r="2" spans="1:6" ht="25.5" customHeight="1">
      <c r="A2" s="429" t="s">
        <v>9</v>
      </c>
      <c r="B2" s="429" t="s">
        <v>10</v>
      </c>
      <c r="C2" s="430"/>
      <c r="D2" s="429" t="s">
        <v>11</v>
      </c>
      <c r="E2" s="430"/>
      <c r="F2" s="431" t="s">
        <v>12</v>
      </c>
    </row>
    <row r="3" spans="1:6" ht="12.75">
      <c r="A3" s="428" t="s">
        <v>13</v>
      </c>
      <c r="B3" s="428" t="s">
        <v>14</v>
      </c>
      <c r="D3" s="432" t="s">
        <v>15</v>
      </c>
      <c r="F3" s="433">
        <v>42186</v>
      </c>
    </row>
    <row r="4" spans="1:6" ht="12.75">
      <c r="A4" s="428" t="s">
        <v>27</v>
      </c>
      <c r="B4" s="428" t="s">
        <v>28</v>
      </c>
      <c r="D4" s="432" t="s">
        <v>29</v>
      </c>
      <c r="F4" s="433">
        <v>42186</v>
      </c>
    </row>
    <row r="5" spans="1:6" ht="12.75">
      <c r="A5" s="428" t="s">
        <v>17</v>
      </c>
      <c r="B5" s="428" t="s">
        <v>30</v>
      </c>
      <c r="D5" s="432" t="s">
        <v>18</v>
      </c>
      <c r="F5" s="433">
        <v>42186</v>
      </c>
    </row>
    <row r="6" spans="1:6" ht="12.75">
      <c r="A6" s="428" t="s">
        <v>19</v>
      </c>
      <c r="B6" s="428" t="s">
        <v>20</v>
      </c>
      <c r="D6" s="432" t="s">
        <v>31</v>
      </c>
      <c r="F6" s="434">
        <v>42095</v>
      </c>
    </row>
    <row r="7" ht="12.75">
      <c r="D7" s="435"/>
    </row>
    <row r="8" ht="12.75">
      <c r="D8" s="435"/>
    </row>
  </sheetData>
  <sheetProtection/>
  <mergeCells count="1">
    <mergeCell ref="A1:F1"/>
  </mergeCells>
  <printOptions horizontalCentered="1"/>
  <pageMargins left="0.25" right="0.25" top="0.5" bottom="0.5" header="0.25" footer="0.25"/>
  <pageSetup fitToHeight="0" fitToWidth="0" horizontalDpi="600" verticalDpi="600" orientation="portrait" r:id="rId1"/>
  <headerFooter alignWithMargins="0">
    <oddFooter>&amp;R&amp;F
&amp;D 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</sheetPr>
  <dimension ref="A1:M79"/>
  <sheetViews>
    <sheetView zoomScalePageLayoutView="0" workbookViewId="0" topLeftCell="A1">
      <selection activeCell="B7" sqref="B7:G7"/>
    </sheetView>
  </sheetViews>
  <sheetFormatPr defaultColWidth="9.140625" defaultRowHeight="12.75"/>
  <cols>
    <col min="1" max="1" width="16.7109375" style="428" customWidth="1"/>
    <col min="2" max="2" width="11.7109375" style="435" customWidth="1"/>
    <col min="3" max="3" width="18.57421875" style="660" bestFit="1" customWidth="1"/>
    <col min="4" max="4" width="14.57421875" style="661" bestFit="1" customWidth="1"/>
    <col min="5" max="5" width="8.8515625" style="435" bestFit="1" customWidth="1"/>
    <col min="6" max="6" width="14.421875" style="661" bestFit="1" customWidth="1"/>
    <col min="7" max="7" width="15.140625" style="428" bestFit="1" customWidth="1"/>
    <col min="8" max="8" width="8.00390625" style="428" bestFit="1" customWidth="1"/>
    <col min="9" max="9" width="27.7109375" style="428" bestFit="1" customWidth="1"/>
    <col min="10" max="10" width="11.00390625" style="428" bestFit="1" customWidth="1"/>
    <col min="11" max="16384" width="9.140625" style="428" customWidth="1"/>
  </cols>
  <sheetData>
    <row r="1" spans="1:13" ht="15.75">
      <c r="A1" s="1047" t="s">
        <v>448</v>
      </c>
      <c r="B1" s="1047"/>
      <c r="C1" s="1047"/>
      <c r="D1" s="1047"/>
      <c r="E1" s="1047"/>
      <c r="F1" s="1047"/>
      <c r="G1" s="1047"/>
      <c r="H1" s="1047"/>
      <c r="I1" s="1047"/>
      <c r="J1" s="721"/>
      <c r="K1" s="721"/>
      <c r="L1" s="721"/>
      <c r="M1" s="721"/>
    </row>
    <row r="2" spans="1:13" ht="14.25">
      <c r="A2" s="1050" t="s">
        <v>655</v>
      </c>
      <c r="B2" s="1050"/>
      <c r="C2" s="1050"/>
      <c r="D2" s="1050"/>
      <c r="E2" s="1050"/>
      <c r="F2" s="1050"/>
      <c r="G2" s="1050"/>
      <c r="H2" s="1050"/>
      <c r="I2" s="1050"/>
      <c r="J2" s="480"/>
      <c r="K2" s="480"/>
      <c r="L2" s="480"/>
      <c r="M2" s="480"/>
    </row>
    <row r="3" spans="1:13" ht="14.25">
      <c r="A3" s="1050" t="s">
        <v>33</v>
      </c>
      <c r="B3" s="1050"/>
      <c r="C3" s="1050"/>
      <c r="D3" s="1050"/>
      <c r="E3" s="1050"/>
      <c r="F3" s="1050"/>
      <c r="G3" s="1050"/>
      <c r="H3" s="1050"/>
      <c r="I3" s="1050"/>
      <c r="J3" s="480"/>
      <c r="K3" s="480"/>
      <c r="L3" s="480"/>
      <c r="M3" s="480"/>
    </row>
    <row r="4" spans="1:13" ht="14.25">
      <c r="A4" s="1050" t="s">
        <v>34</v>
      </c>
      <c r="B4" s="1050"/>
      <c r="C4" s="1050"/>
      <c r="D4" s="1050"/>
      <c r="E4" s="1050"/>
      <c r="F4" s="1050"/>
      <c r="G4" s="1050"/>
      <c r="H4" s="1050"/>
      <c r="I4" s="1050"/>
      <c r="J4" s="480"/>
      <c r="K4" s="480"/>
      <c r="L4" s="480"/>
      <c r="M4" s="480"/>
    </row>
    <row r="5" spans="1:13" ht="15" thickBot="1">
      <c r="A5" s="1049" t="s">
        <v>239</v>
      </c>
      <c r="B5" s="1049"/>
      <c r="C5" s="1049"/>
      <c r="D5" s="1049"/>
      <c r="E5" s="1049"/>
      <c r="F5" s="1049"/>
      <c r="G5" s="1049"/>
      <c r="H5" s="1049"/>
      <c r="I5" s="1049"/>
      <c r="J5" s="487"/>
      <c r="K5" s="487"/>
      <c r="L5" s="487"/>
      <c r="M5" s="487"/>
    </row>
    <row r="6" spans="1:13" ht="14.25">
      <c r="A6" s="484"/>
      <c r="B6" s="484"/>
      <c r="C6" s="484"/>
      <c r="D6" s="484"/>
      <c r="E6" s="484"/>
      <c r="F6" s="484"/>
      <c r="G6" s="484"/>
      <c r="H6" s="484"/>
      <c r="I6" s="484"/>
      <c r="J6" s="484"/>
      <c r="K6" s="484"/>
      <c r="L6" s="484"/>
      <c r="M6" s="484"/>
    </row>
    <row r="7" spans="1:10" ht="15">
      <c r="A7" s="664"/>
      <c r="B7" s="1197" t="s">
        <v>555</v>
      </c>
      <c r="C7" s="1197"/>
      <c r="D7" s="1197"/>
      <c r="E7" s="1197"/>
      <c r="F7" s="1197"/>
      <c r="G7" s="1197"/>
      <c r="H7" s="666"/>
      <c r="I7" s="435"/>
      <c r="J7" s="435"/>
    </row>
    <row r="8" spans="1:9" s="435" customFormat="1" ht="45">
      <c r="A8" s="662"/>
      <c r="B8" s="478" t="s">
        <v>511</v>
      </c>
      <c r="C8" s="700" t="s">
        <v>553</v>
      </c>
      <c r="D8" s="701" t="s">
        <v>75</v>
      </c>
      <c r="E8" s="727" t="s">
        <v>564</v>
      </c>
      <c r="F8" s="477" t="s">
        <v>563</v>
      </c>
      <c r="G8" s="701" t="s">
        <v>554</v>
      </c>
      <c r="H8" s="668"/>
      <c r="I8" s="668"/>
    </row>
    <row r="9" spans="1:9" s="435" customFormat="1" ht="14.25">
      <c r="A9" s="665"/>
      <c r="B9" s="513" t="s">
        <v>251</v>
      </c>
      <c r="C9" s="576" t="s">
        <v>252</v>
      </c>
      <c r="D9" s="476">
        <v>90</v>
      </c>
      <c r="E9" s="476">
        <v>3.85</v>
      </c>
      <c r="F9" s="476">
        <v>117.1</v>
      </c>
      <c r="G9" s="476">
        <v>126.7</v>
      </c>
      <c r="H9" s="670"/>
      <c r="I9" s="670"/>
    </row>
    <row r="10" spans="1:9" ht="14.25">
      <c r="A10" s="665"/>
      <c r="B10" s="513" t="s">
        <v>251</v>
      </c>
      <c r="C10" s="703" t="s">
        <v>257</v>
      </c>
      <c r="D10" s="476">
        <v>90</v>
      </c>
      <c r="E10" s="476">
        <v>3.85</v>
      </c>
      <c r="F10" s="476">
        <v>117.1</v>
      </c>
      <c r="G10" s="476">
        <v>126.7</v>
      </c>
      <c r="H10" s="619"/>
      <c r="I10" s="619"/>
    </row>
    <row r="11" spans="1:12" s="436" customFormat="1" ht="15">
      <c r="A11" s="547"/>
      <c r="B11" s="548"/>
      <c r="C11" s="548"/>
      <c r="D11" s="548"/>
      <c r="E11" s="548"/>
      <c r="F11" s="548"/>
      <c r="G11" s="548"/>
      <c r="H11" s="548"/>
      <c r="I11" s="545"/>
      <c r="J11" s="428"/>
      <c r="K11" s="428"/>
      <c r="L11" s="428"/>
    </row>
    <row r="12" spans="1:9" ht="15">
      <c r="A12" s="665"/>
      <c r="B12" s="1197" t="s">
        <v>556</v>
      </c>
      <c r="C12" s="1197"/>
      <c r="D12" s="1197"/>
      <c r="E12" s="1197"/>
      <c r="F12" s="1197"/>
      <c r="G12" s="1197"/>
      <c r="H12" s="619"/>
      <c r="I12" s="619"/>
    </row>
    <row r="13" spans="2:9" ht="45">
      <c r="B13" s="478" t="s">
        <v>511</v>
      </c>
      <c r="C13" s="700" t="s">
        <v>553</v>
      </c>
      <c r="D13" s="701" t="s">
        <v>75</v>
      </c>
      <c r="E13" s="727" t="s">
        <v>564</v>
      </c>
      <c r="F13" s="477" t="s">
        <v>563</v>
      </c>
      <c r="G13" s="701" t="s">
        <v>554</v>
      </c>
      <c r="H13" s="619"/>
      <c r="I13" s="619"/>
    </row>
    <row r="14" spans="1:9" ht="14.25">
      <c r="A14" s="675"/>
      <c r="B14" s="513" t="s">
        <v>259</v>
      </c>
      <c r="C14" s="576" t="s">
        <v>260</v>
      </c>
      <c r="D14" s="702" t="s">
        <v>1</v>
      </c>
      <c r="E14" s="702" t="s">
        <v>1</v>
      </c>
      <c r="F14" s="476">
        <v>39</v>
      </c>
      <c r="G14" s="476">
        <v>126.7</v>
      </c>
      <c r="H14" s="619"/>
      <c r="I14" s="619"/>
    </row>
    <row r="15" spans="1:9" ht="14.25">
      <c r="A15" s="676"/>
      <c r="B15" s="513" t="s">
        <v>259</v>
      </c>
      <c r="C15" s="576" t="s">
        <v>261</v>
      </c>
      <c r="D15" s="702" t="s">
        <v>1</v>
      </c>
      <c r="E15" s="702" t="s">
        <v>1</v>
      </c>
      <c r="F15" s="476">
        <v>41</v>
      </c>
      <c r="G15" s="476">
        <v>126.7</v>
      </c>
      <c r="H15" s="619"/>
      <c r="I15" s="619"/>
    </row>
    <row r="16" spans="1:9" ht="14.25">
      <c r="A16" s="676"/>
      <c r="B16" s="513" t="s">
        <v>259</v>
      </c>
      <c r="C16" s="576" t="s">
        <v>262</v>
      </c>
      <c r="D16" s="702" t="s">
        <v>1</v>
      </c>
      <c r="E16" s="702" t="s">
        <v>1</v>
      </c>
      <c r="F16" s="476">
        <v>43</v>
      </c>
      <c r="G16" s="476">
        <v>126.7</v>
      </c>
      <c r="H16" s="619"/>
      <c r="I16" s="619"/>
    </row>
    <row r="17" spans="1:9" ht="14.25">
      <c r="A17" s="676"/>
      <c r="B17" s="513" t="s">
        <v>259</v>
      </c>
      <c r="C17" s="576" t="s">
        <v>263</v>
      </c>
      <c r="D17" s="702" t="s">
        <v>1</v>
      </c>
      <c r="E17" s="702" t="s">
        <v>1</v>
      </c>
      <c r="F17" s="476">
        <v>45</v>
      </c>
      <c r="G17" s="476">
        <v>126.7</v>
      </c>
      <c r="H17" s="619"/>
      <c r="I17" s="619"/>
    </row>
    <row r="18" spans="1:9" ht="14.25">
      <c r="A18" s="676"/>
      <c r="B18" s="513" t="s">
        <v>259</v>
      </c>
      <c r="C18" s="576" t="s">
        <v>264</v>
      </c>
      <c r="D18" s="702" t="s">
        <v>1</v>
      </c>
      <c r="E18" s="702" t="s">
        <v>1</v>
      </c>
      <c r="F18" s="476">
        <v>45</v>
      </c>
      <c r="G18" s="476">
        <v>126.7</v>
      </c>
      <c r="H18" s="619"/>
      <c r="I18" s="619"/>
    </row>
    <row r="19" spans="1:9" ht="14.25">
      <c r="A19" s="676"/>
      <c r="B19" s="513" t="s">
        <v>259</v>
      </c>
      <c r="C19" s="576" t="s">
        <v>265</v>
      </c>
      <c r="D19" s="702" t="s">
        <v>1</v>
      </c>
      <c r="E19" s="702" t="s">
        <v>1</v>
      </c>
      <c r="F19" s="476">
        <v>47</v>
      </c>
      <c r="G19" s="476">
        <v>126.7</v>
      </c>
      <c r="H19" s="619"/>
      <c r="I19" s="619"/>
    </row>
    <row r="20" spans="1:9" ht="14.25">
      <c r="A20" s="676"/>
      <c r="B20" s="513" t="s">
        <v>259</v>
      </c>
      <c r="C20" s="576" t="s">
        <v>266</v>
      </c>
      <c r="D20" s="702" t="s">
        <v>1</v>
      </c>
      <c r="E20" s="702" t="s">
        <v>1</v>
      </c>
      <c r="F20" s="476">
        <v>47</v>
      </c>
      <c r="G20" s="476">
        <v>126.7</v>
      </c>
      <c r="H20" s="619"/>
      <c r="I20" s="619"/>
    </row>
    <row r="21" spans="1:12" s="436" customFormat="1" ht="15">
      <c r="A21" s="547"/>
      <c r="B21" s="548"/>
      <c r="C21" s="548"/>
      <c r="D21" s="548"/>
      <c r="E21" s="548"/>
      <c r="F21" s="548"/>
      <c r="G21" s="548"/>
      <c r="H21" s="548"/>
      <c r="I21" s="545"/>
      <c r="J21" s="428"/>
      <c r="K21" s="428"/>
      <c r="L21" s="428"/>
    </row>
    <row r="22" spans="1:9" ht="15">
      <c r="A22" s="676"/>
      <c r="B22" s="1198" t="s">
        <v>557</v>
      </c>
      <c r="C22" s="1199"/>
      <c r="D22" s="1199"/>
      <c r="E22" s="1199"/>
      <c r="F22" s="1199"/>
      <c r="G22" s="1200"/>
      <c r="H22" s="619"/>
      <c r="I22" s="619"/>
    </row>
    <row r="23" spans="1:9" ht="30">
      <c r="A23" s="667"/>
      <c r="B23" s="478" t="s">
        <v>511</v>
      </c>
      <c r="C23" s="700" t="s">
        <v>553</v>
      </c>
      <c r="D23" s="701" t="s">
        <v>75</v>
      </c>
      <c r="E23" s="727" t="s">
        <v>564</v>
      </c>
      <c r="F23" s="477" t="s">
        <v>563</v>
      </c>
      <c r="G23" s="701" t="s">
        <v>554</v>
      </c>
      <c r="H23" s="619"/>
      <c r="I23" s="619"/>
    </row>
    <row r="24" spans="1:9" ht="14.25">
      <c r="A24" s="667"/>
      <c r="B24" s="513" t="s">
        <v>259</v>
      </c>
      <c r="C24" s="576" t="s">
        <v>260</v>
      </c>
      <c r="D24" s="702" t="s">
        <v>1</v>
      </c>
      <c r="E24" s="702" t="s">
        <v>1</v>
      </c>
      <c r="F24" s="476">
        <v>39</v>
      </c>
      <c r="G24" s="476">
        <v>126.7</v>
      </c>
      <c r="H24" s="619"/>
      <c r="I24" s="619"/>
    </row>
    <row r="25" spans="1:9" ht="14.25">
      <c r="A25" s="665"/>
      <c r="B25" s="513" t="s">
        <v>259</v>
      </c>
      <c r="C25" s="576" t="s">
        <v>261</v>
      </c>
      <c r="D25" s="702" t="s">
        <v>1</v>
      </c>
      <c r="E25" s="702" t="s">
        <v>1</v>
      </c>
      <c r="F25" s="476">
        <v>41</v>
      </c>
      <c r="G25" s="476">
        <v>126.7</v>
      </c>
      <c r="H25" s="619"/>
      <c r="I25" s="619"/>
    </row>
    <row r="26" spans="1:9" ht="14.25">
      <c r="A26" s="667"/>
      <c r="B26" s="513" t="s">
        <v>259</v>
      </c>
      <c r="C26" s="576" t="s">
        <v>262</v>
      </c>
      <c r="D26" s="702" t="s">
        <v>1</v>
      </c>
      <c r="E26" s="702" t="s">
        <v>1</v>
      </c>
      <c r="F26" s="476">
        <v>43</v>
      </c>
      <c r="G26" s="476">
        <v>126.7</v>
      </c>
      <c r="H26" s="619"/>
      <c r="I26" s="619"/>
    </row>
    <row r="27" spans="2:9" ht="14.25">
      <c r="B27" s="513" t="s">
        <v>259</v>
      </c>
      <c r="C27" s="576" t="s">
        <v>263</v>
      </c>
      <c r="D27" s="702" t="s">
        <v>1</v>
      </c>
      <c r="E27" s="702" t="s">
        <v>1</v>
      </c>
      <c r="F27" s="476">
        <v>45</v>
      </c>
      <c r="G27" s="476">
        <v>126.7</v>
      </c>
      <c r="H27" s="619"/>
      <c r="I27" s="619"/>
    </row>
    <row r="28" spans="2:9" ht="14.25">
      <c r="B28" s="513" t="s">
        <v>259</v>
      </c>
      <c r="C28" s="576" t="s">
        <v>264</v>
      </c>
      <c r="D28" s="702" t="s">
        <v>1</v>
      </c>
      <c r="E28" s="702" t="s">
        <v>1</v>
      </c>
      <c r="F28" s="476">
        <v>45</v>
      </c>
      <c r="G28" s="476">
        <v>126.7</v>
      </c>
      <c r="H28" s="619"/>
      <c r="I28" s="619"/>
    </row>
    <row r="29" spans="2:9" ht="14.25">
      <c r="B29" s="513" t="s">
        <v>259</v>
      </c>
      <c r="C29" s="576" t="s">
        <v>265</v>
      </c>
      <c r="D29" s="702" t="s">
        <v>1</v>
      </c>
      <c r="E29" s="702" t="s">
        <v>1</v>
      </c>
      <c r="F29" s="476">
        <v>47</v>
      </c>
      <c r="G29" s="476">
        <v>126.7</v>
      </c>
      <c r="H29" s="619"/>
      <c r="I29" s="619"/>
    </row>
    <row r="30" spans="2:9" ht="14.25">
      <c r="B30" s="513" t="s">
        <v>259</v>
      </c>
      <c r="C30" s="576" t="s">
        <v>266</v>
      </c>
      <c r="D30" s="702" t="s">
        <v>1</v>
      </c>
      <c r="E30" s="702" t="s">
        <v>1</v>
      </c>
      <c r="F30" s="476">
        <v>47</v>
      </c>
      <c r="G30" s="476">
        <v>126.7</v>
      </c>
      <c r="H30" s="619"/>
      <c r="I30" s="619"/>
    </row>
    <row r="31" spans="1:12" s="436" customFormat="1" ht="15">
      <c r="A31" s="547"/>
      <c r="B31" s="548"/>
      <c r="C31" s="548"/>
      <c r="D31" s="548"/>
      <c r="E31" s="548"/>
      <c r="F31" s="548"/>
      <c r="G31" s="548"/>
      <c r="H31" s="548"/>
      <c r="I31" s="545"/>
      <c r="J31" s="428"/>
      <c r="K31" s="428"/>
      <c r="L31" s="428"/>
    </row>
    <row r="32" spans="2:9" ht="15">
      <c r="B32" s="1198" t="s">
        <v>558</v>
      </c>
      <c r="C32" s="1199"/>
      <c r="D32" s="1199"/>
      <c r="E32" s="1199"/>
      <c r="F32" s="1199"/>
      <c r="G32" s="1200"/>
      <c r="H32" s="619"/>
      <c r="I32" s="619"/>
    </row>
    <row r="33" spans="2:9" ht="30">
      <c r="B33" s="478" t="s">
        <v>511</v>
      </c>
      <c r="C33" s="700" t="s">
        <v>553</v>
      </c>
      <c r="D33" s="701" t="s">
        <v>75</v>
      </c>
      <c r="E33" s="727" t="s">
        <v>564</v>
      </c>
      <c r="F33" s="477" t="s">
        <v>563</v>
      </c>
      <c r="G33" s="701" t="s">
        <v>554</v>
      </c>
      <c r="H33" s="619"/>
      <c r="I33" s="619"/>
    </row>
    <row r="34" spans="1:9" ht="14.25">
      <c r="A34" s="675"/>
      <c r="B34" s="513" t="s">
        <v>259</v>
      </c>
      <c r="C34" s="576" t="s">
        <v>260</v>
      </c>
      <c r="D34" s="702" t="s">
        <v>1</v>
      </c>
      <c r="E34" s="702" t="s">
        <v>1</v>
      </c>
      <c r="F34" s="702" t="s">
        <v>1</v>
      </c>
      <c r="G34" s="476">
        <v>149.1</v>
      </c>
      <c r="H34" s="619"/>
      <c r="I34" s="619"/>
    </row>
    <row r="35" spans="1:9" ht="14.25">
      <c r="A35" s="675"/>
      <c r="B35" s="513" t="s">
        <v>259</v>
      </c>
      <c r="C35" s="576" t="s">
        <v>261</v>
      </c>
      <c r="D35" s="702" t="s">
        <v>1</v>
      </c>
      <c r="E35" s="702" t="s">
        <v>1</v>
      </c>
      <c r="F35" s="702" t="s">
        <v>1</v>
      </c>
      <c r="G35" s="476">
        <v>149.1</v>
      </c>
      <c r="H35" s="619"/>
      <c r="I35" s="619"/>
    </row>
    <row r="36" spans="1:9" ht="14.25">
      <c r="A36" s="665"/>
      <c r="B36" s="513" t="s">
        <v>259</v>
      </c>
      <c r="C36" s="576" t="s">
        <v>262</v>
      </c>
      <c r="D36" s="702" t="s">
        <v>1</v>
      </c>
      <c r="E36" s="702" t="s">
        <v>1</v>
      </c>
      <c r="F36" s="702" t="s">
        <v>1</v>
      </c>
      <c r="G36" s="476">
        <v>149.1</v>
      </c>
      <c r="H36" s="619"/>
      <c r="I36" s="619"/>
    </row>
    <row r="37" spans="1:9" ht="14.25">
      <c r="A37" s="676"/>
      <c r="B37" s="513" t="s">
        <v>259</v>
      </c>
      <c r="C37" s="576" t="s">
        <v>263</v>
      </c>
      <c r="D37" s="702" t="s">
        <v>1</v>
      </c>
      <c r="E37" s="702" t="s">
        <v>1</v>
      </c>
      <c r="F37" s="702" t="s">
        <v>1</v>
      </c>
      <c r="G37" s="476">
        <v>149.1</v>
      </c>
      <c r="H37" s="619"/>
      <c r="I37" s="619"/>
    </row>
    <row r="38" spans="1:9" ht="14.25">
      <c r="A38" s="676"/>
      <c r="B38" s="513" t="s">
        <v>259</v>
      </c>
      <c r="C38" s="576" t="s">
        <v>264</v>
      </c>
      <c r="D38" s="702" t="s">
        <v>1</v>
      </c>
      <c r="E38" s="702" t="s">
        <v>1</v>
      </c>
      <c r="F38" s="702" t="s">
        <v>1</v>
      </c>
      <c r="G38" s="476">
        <v>149.1</v>
      </c>
      <c r="H38" s="619"/>
      <c r="I38" s="619"/>
    </row>
    <row r="39" spans="1:9" ht="14.25">
      <c r="A39" s="676"/>
      <c r="B39" s="513" t="s">
        <v>259</v>
      </c>
      <c r="C39" s="576" t="s">
        <v>265</v>
      </c>
      <c r="D39" s="702" t="s">
        <v>1</v>
      </c>
      <c r="E39" s="702" t="s">
        <v>1</v>
      </c>
      <c r="F39" s="702" t="s">
        <v>1</v>
      </c>
      <c r="G39" s="476">
        <v>149.1</v>
      </c>
      <c r="H39" s="619"/>
      <c r="I39" s="619"/>
    </row>
    <row r="40" spans="1:9" ht="14.25">
      <c r="A40" s="676"/>
      <c r="B40" s="513" t="s">
        <v>259</v>
      </c>
      <c r="C40" s="576" t="s">
        <v>266</v>
      </c>
      <c r="D40" s="702" t="s">
        <v>1</v>
      </c>
      <c r="E40" s="702" t="s">
        <v>1</v>
      </c>
      <c r="F40" s="702" t="s">
        <v>1</v>
      </c>
      <c r="G40" s="476">
        <v>149.1</v>
      </c>
      <c r="H40" s="619"/>
      <c r="I40" s="619"/>
    </row>
    <row r="41" spans="1:12" s="436" customFormat="1" ht="15">
      <c r="A41" s="547"/>
      <c r="B41" s="548"/>
      <c r="C41" s="548"/>
      <c r="D41" s="548"/>
      <c r="E41" s="548"/>
      <c r="F41" s="548"/>
      <c r="G41" s="548"/>
      <c r="H41" s="548"/>
      <c r="I41" s="545"/>
      <c r="J41" s="428"/>
      <c r="K41" s="428"/>
      <c r="L41" s="428"/>
    </row>
    <row r="42" spans="1:12" s="436" customFormat="1" ht="21" thickBot="1">
      <c r="A42" s="1046" t="s">
        <v>517</v>
      </c>
      <c r="B42" s="1046"/>
      <c r="C42" s="1046"/>
      <c r="D42" s="1046"/>
      <c r="E42" s="1046"/>
      <c r="F42" s="1046"/>
      <c r="G42" s="1046"/>
      <c r="H42" s="1046"/>
      <c r="I42" s="1046"/>
      <c r="J42" s="1046"/>
      <c r="K42" s="1046"/>
      <c r="L42" s="1046"/>
    </row>
    <row r="43" spans="1:11" ht="15" thickBot="1">
      <c r="A43" s="1182" t="s">
        <v>83</v>
      </c>
      <c r="B43" s="1182"/>
      <c r="C43" s="619"/>
      <c r="D43" s="1190" t="s">
        <v>115</v>
      </c>
      <c r="E43" s="1191"/>
      <c r="F43" s="1191"/>
      <c r="G43" s="1191"/>
      <c r="H43" s="1191"/>
      <c r="I43" s="1192"/>
      <c r="J43" s="436"/>
      <c r="K43" s="436"/>
    </row>
    <row r="44" spans="1:12" ht="15">
      <c r="A44" s="704" t="s">
        <v>559</v>
      </c>
      <c r="B44" s="715" t="s">
        <v>232</v>
      </c>
      <c r="C44" s="678"/>
      <c r="D44" s="453" t="s">
        <v>455</v>
      </c>
      <c r="E44" s="510" t="s">
        <v>495</v>
      </c>
      <c r="F44" s="510" t="s">
        <v>452</v>
      </c>
      <c r="G44" s="510" t="s">
        <v>105</v>
      </c>
      <c r="H44" s="510" t="s">
        <v>503</v>
      </c>
      <c r="I44" s="728"/>
      <c r="J44" s="480"/>
      <c r="K44" s="480"/>
      <c r="L44" s="682"/>
    </row>
    <row r="45" spans="1:12" ht="14.25">
      <c r="A45" s="704" t="s">
        <v>482</v>
      </c>
      <c r="B45" s="716">
        <v>9</v>
      </c>
      <c r="C45" s="678"/>
      <c r="D45" s="526" t="s">
        <v>132</v>
      </c>
      <c r="E45" s="513" t="s">
        <v>133</v>
      </c>
      <c r="F45" s="513" t="s">
        <v>133</v>
      </c>
      <c r="G45" s="513">
        <v>4</v>
      </c>
      <c r="H45" s="564">
        <v>11.24</v>
      </c>
      <c r="I45" s="725"/>
      <c r="J45" s="480"/>
      <c r="K45" s="480"/>
      <c r="L45" s="682"/>
    </row>
    <row r="46" spans="1:12" ht="14.25">
      <c r="A46" s="704" t="s">
        <v>483</v>
      </c>
      <c r="B46" s="715" t="s">
        <v>97</v>
      </c>
      <c r="C46" s="678"/>
      <c r="D46" s="526" t="s">
        <v>135</v>
      </c>
      <c r="E46" s="513" t="s">
        <v>125</v>
      </c>
      <c r="F46" s="513" t="s">
        <v>125</v>
      </c>
      <c r="G46" s="513">
        <v>4</v>
      </c>
      <c r="H46" s="513" t="s">
        <v>130</v>
      </c>
      <c r="I46" s="725"/>
      <c r="J46" s="480"/>
      <c r="K46" s="480"/>
      <c r="L46" s="682"/>
    </row>
    <row r="47" spans="1:12" ht="14.25">
      <c r="A47" s="704" t="s">
        <v>484</v>
      </c>
      <c r="B47" s="716" t="s">
        <v>271</v>
      </c>
      <c r="C47" s="678"/>
      <c r="D47" s="526" t="s">
        <v>127</v>
      </c>
      <c r="E47" s="513" t="s">
        <v>128</v>
      </c>
      <c r="F47" s="513" t="s">
        <v>128</v>
      </c>
      <c r="G47" s="513">
        <v>6</v>
      </c>
      <c r="H47" s="513" t="s">
        <v>130</v>
      </c>
      <c r="I47" s="725"/>
      <c r="J47" s="480"/>
      <c r="K47" s="480"/>
      <c r="L47" s="682"/>
    </row>
    <row r="48" spans="1:12" ht="14.25">
      <c r="A48" s="704" t="s">
        <v>485</v>
      </c>
      <c r="B48" s="715" t="s">
        <v>103</v>
      </c>
      <c r="C48" s="678"/>
      <c r="D48" s="526" t="s">
        <v>138</v>
      </c>
      <c r="E48" s="513" t="s">
        <v>125</v>
      </c>
      <c r="F48" s="513" t="s">
        <v>125</v>
      </c>
      <c r="G48" s="513">
        <v>4</v>
      </c>
      <c r="H48" s="564">
        <v>90</v>
      </c>
      <c r="I48" s="582" t="s">
        <v>504</v>
      </c>
      <c r="J48" s="480"/>
      <c r="K48" s="480"/>
      <c r="L48" s="682"/>
    </row>
    <row r="49" spans="1:12" ht="14.25">
      <c r="A49" s="704" t="s">
        <v>486</v>
      </c>
      <c r="B49" s="715" t="s">
        <v>199</v>
      </c>
      <c r="C49" s="678"/>
      <c r="D49" s="526" t="s">
        <v>443</v>
      </c>
      <c r="E49" s="513" t="s">
        <v>444</v>
      </c>
      <c r="F49" s="702" t="s">
        <v>444</v>
      </c>
      <c r="G49" s="513">
        <v>4</v>
      </c>
      <c r="H49" s="729">
        <v>120.17</v>
      </c>
      <c r="I49" s="725"/>
      <c r="J49" s="480"/>
      <c r="K49" s="480"/>
      <c r="L49" s="682"/>
    </row>
    <row r="50" spans="1:12" ht="15.75" thickBot="1">
      <c r="A50" s="704" t="s">
        <v>487</v>
      </c>
      <c r="B50" s="716" t="s">
        <v>111</v>
      </c>
      <c r="C50" s="677"/>
      <c r="D50" s="456" t="s">
        <v>144</v>
      </c>
      <c r="E50" s="521" t="s">
        <v>125</v>
      </c>
      <c r="F50" s="521" t="s">
        <v>125</v>
      </c>
      <c r="G50" s="521">
        <v>4</v>
      </c>
      <c r="H50" s="730">
        <v>22</v>
      </c>
      <c r="I50" s="726"/>
      <c r="J50" s="483"/>
      <c r="K50" s="480"/>
      <c r="L50" s="682"/>
    </row>
    <row r="51" spans="1:12" ht="13.5" thickBot="1">
      <c r="A51" s="704" t="s">
        <v>488</v>
      </c>
      <c r="B51" s="716" t="s">
        <v>113</v>
      </c>
      <c r="C51" s="677"/>
      <c r="D51" s="705"/>
      <c r="E51" s="705"/>
      <c r="F51" s="705"/>
      <c r="G51" s="705"/>
      <c r="H51" s="705"/>
      <c r="I51" s="705"/>
      <c r="J51" s="681"/>
      <c r="K51" s="682"/>
      <c r="L51" s="682"/>
    </row>
    <row r="52" spans="1:12" ht="15.75" thickBot="1">
      <c r="A52" s="705"/>
      <c r="B52" s="706"/>
      <c r="C52" s="677"/>
      <c r="D52" s="1043" t="s">
        <v>151</v>
      </c>
      <c r="E52" s="1044"/>
      <c r="F52" s="1044"/>
      <c r="G52" s="1044"/>
      <c r="H52" s="1045"/>
      <c r="I52" s="681"/>
      <c r="J52" s="681"/>
      <c r="K52" s="682"/>
      <c r="L52" s="682"/>
    </row>
    <row r="53" spans="1:12" ht="14.25">
      <c r="A53" s="1182" t="s">
        <v>114</v>
      </c>
      <c r="B53" s="1182"/>
      <c r="C53" s="677"/>
      <c r="D53" s="1185" t="s">
        <v>3</v>
      </c>
      <c r="E53" s="1075"/>
      <c r="F53" s="580">
        <v>0.0752</v>
      </c>
      <c r="G53" s="1110" t="s">
        <v>529</v>
      </c>
      <c r="H53" s="1112"/>
      <c r="K53" s="685"/>
      <c r="L53" s="685"/>
    </row>
    <row r="54" spans="1:12" ht="14.25">
      <c r="A54" s="704" t="s">
        <v>117</v>
      </c>
      <c r="B54" s="716" t="s">
        <v>103</v>
      </c>
      <c r="C54" s="677"/>
      <c r="D54" s="1188" t="s">
        <v>157</v>
      </c>
      <c r="E54" s="1073"/>
      <c r="F54" s="579">
        <v>0.036</v>
      </c>
      <c r="G54" s="1034" t="s">
        <v>158</v>
      </c>
      <c r="H54" s="1035"/>
      <c r="K54" s="686"/>
      <c r="L54" s="435"/>
    </row>
    <row r="55" spans="1:12" ht="15" thickBot="1">
      <c r="A55" s="704" t="s">
        <v>489</v>
      </c>
      <c r="B55" s="716">
        <v>999</v>
      </c>
      <c r="C55" s="677"/>
      <c r="D55" s="1189" t="s">
        <v>161</v>
      </c>
      <c r="E55" s="1071"/>
      <c r="F55" s="583">
        <v>0.095</v>
      </c>
      <c r="G55" s="1062" t="s">
        <v>162</v>
      </c>
      <c r="H55" s="1063"/>
      <c r="K55" s="686"/>
      <c r="L55" s="682"/>
    </row>
    <row r="56" spans="1:12" ht="13.5" thickBot="1">
      <c r="A56" s="704" t="s">
        <v>490</v>
      </c>
      <c r="B56" s="715">
        <v>1</v>
      </c>
      <c r="C56" s="677"/>
      <c r="D56" s="428"/>
      <c r="E56" s="428"/>
      <c r="F56" s="428"/>
      <c r="K56" s="686"/>
      <c r="L56" s="682"/>
    </row>
    <row r="57" spans="1:12" ht="15.75" thickBot="1">
      <c r="A57" s="704" t="s">
        <v>131</v>
      </c>
      <c r="B57" s="716" t="s">
        <v>97</v>
      </c>
      <c r="C57" s="678"/>
      <c r="D57" s="1031" t="s">
        <v>510</v>
      </c>
      <c r="E57" s="1033"/>
      <c r="F57" s="1033"/>
      <c r="G57" s="1032"/>
      <c r="I57" s="466"/>
      <c r="J57" s="466"/>
      <c r="K57" s="466"/>
      <c r="L57" s="682"/>
    </row>
    <row r="58" spans="1:12" ht="15">
      <c r="A58" s="704" t="s">
        <v>488</v>
      </c>
      <c r="B58" s="716" t="s">
        <v>113</v>
      </c>
      <c r="C58" s="678"/>
      <c r="D58" s="453" t="s">
        <v>511</v>
      </c>
      <c r="E58" s="510" t="s">
        <v>456</v>
      </c>
      <c r="F58" s="1183" t="s">
        <v>498</v>
      </c>
      <c r="G58" s="1184"/>
      <c r="I58" s="466"/>
      <c r="J58" s="466"/>
      <c r="K58" s="686"/>
      <c r="L58" s="682"/>
    </row>
    <row r="59" spans="1:12" ht="14.25">
      <c r="A59" s="704" t="s">
        <v>491</v>
      </c>
      <c r="B59" s="720">
        <v>40</v>
      </c>
      <c r="C59" s="677"/>
      <c r="D59" s="500" t="s">
        <v>272</v>
      </c>
      <c r="E59" s="659">
        <v>2.85</v>
      </c>
      <c r="F59" s="1195" t="s">
        <v>565</v>
      </c>
      <c r="G59" s="1196"/>
      <c r="I59" s="487"/>
      <c r="J59" s="487"/>
      <c r="K59" s="686"/>
      <c r="L59" s="682"/>
    </row>
    <row r="60" spans="1:12" ht="14.25">
      <c r="A60" s="704" t="s">
        <v>560</v>
      </c>
      <c r="B60" s="719">
        <v>1000</v>
      </c>
      <c r="C60" s="677"/>
      <c r="D60" s="500" t="s">
        <v>7</v>
      </c>
      <c r="E60" s="659">
        <v>22</v>
      </c>
      <c r="F60" s="1195" t="s">
        <v>566</v>
      </c>
      <c r="G60" s="1196"/>
      <c r="I60" s="1193"/>
      <c r="J60" s="1194"/>
      <c r="K60" s="686"/>
      <c r="L60" s="682"/>
    </row>
    <row r="61" spans="1:12" ht="15" thickBot="1">
      <c r="A61" s="705"/>
      <c r="B61" s="706"/>
      <c r="C61" s="673"/>
      <c r="D61" s="504" t="s">
        <v>274</v>
      </c>
      <c r="E61" s="733">
        <v>1.4</v>
      </c>
      <c r="F61" s="1186"/>
      <c r="G61" s="1187"/>
      <c r="I61" s="487"/>
      <c r="J61" s="487"/>
      <c r="K61" s="689"/>
      <c r="L61" s="685"/>
    </row>
    <row r="62" spans="1:12" ht="12.75">
      <c r="A62" s="1182" t="s">
        <v>181</v>
      </c>
      <c r="B62" s="1182"/>
      <c r="C62" s="673"/>
      <c r="D62" s="677"/>
      <c r="E62" s="684"/>
      <c r="F62" s="677"/>
      <c r="G62" s="677"/>
      <c r="H62" s="677"/>
      <c r="I62" s="680"/>
      <c r="J62" s="686"/>
      <c r="K62" s="689"/>
      <c r="L62" s="685"/>
    </row>
    <row r="63" spans="1:12" ht="12.75">
      <c r="A63" s="717" t="s">
        <v>475</v>
      </c>
      <c r="B63" s="718" t="s">
        <v>567</v>
      </c>
      <c r="C63" s="673"/>
      <c r="D63" s="677"/>
      <c r="E63" s="684"/>
      <c r="F63" s="677"/>
      <c r="G63" s="677"/>
      <c r="H63" s="677"/>
      <c r="I63" s="680"/>
      <c r="J63" s="686"/>
      <c r="K63" s="689"/>
      <c r="L63" s="685"/>
    </row>
    <row r="64" spans="1:12" ht="12.75">
      <c r="A64" s="717" t="s">
        <v>476</v>
      </c>
      <c r="B64" s="718" t="s">
        <v>270</v>
      </c>
      <c r="C64" s="673"/>
      <c r="D64" s="677"/>
      <c r="E64" s="684"/>
      <c r="F64" s="677"/>
      <c r="G64" s="677"/>
      <c r="H64" s="677"/>
      <c r="I64" s="680"/>
      <c r="J64" s="686"/>
      <c r="K64" s="689"/>
      <c r="L64" s="685"/>
    </row>
    <row r="65" spans="1:12" ht="12.75">
      <c r="A65" s="704" t="s">
        <v>479</v>
      </c>
      <c r="B65" s="716">
        <v>28</v>
      </c>
      <c r="C65" s="673"/>
      <c r="D65" s="677"/>
      <c r="E65" s="684"/>
      <c r="F65" s="677"/>
      <c r="G65" s="677"/>
      <c r="H65" s="677"/>
      <c r="I65" s="680"/>
      <c r="J65" s="686"/>
      <c r="K65" s="689"/>
      <c r="L65" s="685"/>
    </row>
    <row r="66" spans="1:12" ht="12.75">
      <c r="A66" s="717" t="s">
        <v>561</v>
      </c>
      <c r="B66" s="718">
        <v>12</v>
      </c>
      <c r="C66" s="673"/>
      <c r="D66" s="677"/>
      <c r="E66" s="684"/>
      <c r="F66" s="677"/>
      <c r="G66" s="677"/>
      <c r="H66" s="677"/>
      <c r="I66" s="680"/>
      <c r="J66" s="686"/>
      <c r="K66" s="689"/>
      <c r="L66" s="685"/>
    </row>
    <row r="67" spans="1:12" ht="12.75">
      <c r="A67" s="704" t="s">
        <v>562</v>
      </c>
      <c r="B67" s="719" t="s">
        <v>109</v>
      </c>
      <c r="C67" s="673"/>
      <c r="D67" s="677"/>
      <c r="E67" s="684"/>
      <c r="F67" s="677"/>
      <c r="G67" s="677"/>
      <c r="H67" s="677"/>
      <c r="I67" s="680"/>
      <c r="J67" s="686"/>
      <c r="K67" s="689"/>
      <c r="L67" s="685"/>
    </row>
    <row r="68" spans="1:12" ht="12.75">
      <c r="A68" s="677"/>
      <c r="B68" s="677"/>
      <c r="C68" s="673"/>
      <c r="D68" s="677"/>
      <c r="E68" s="684"/>
      <c r="F68" s="677"/>
      <c r="G68" s="677"/>
      <c r="H68" s="677"/>
      <c r="I68" s="680"/>
      <c r="J68" s="686"/>
      <c r="K68" s="689"/>
      <c r="L68" s="685"/>
    </row>
    <row r="69" spans="1:10" s="901" customFormat="1" ht="14.25">
      <c r="A69" s="436" t="s">
        <v>656</v>
      </c>
      <c r="B69" s="897"/>
      <c r="C69" s="491"/>
      <c r="D69" s="492"/>
      <c r="E69" s="897"/>
      <c r="F69" s="492"/>
      <c r="G69" s="436"/>
      <c r="H69" s="436"/>
      <c r="I69" s="436"/>
      <c r="J69" s="436"/>
    </row>
    <row r="70" spans="1:12" ht="12.75">
      <c r="A70" s="677"/>
      <c r="B70" s="677"/>
      <c r="C70" s="673"/>
      <c r="D70" s="677"/>
      <c r="E70" s="684"/>
      <c r="F70" s="677"/>
      <c r="G70" s="677"/>
      <c r="H70" s="677"/>
      <c r="I70" s="680"/>
      <c r="J70" s="686"/>
      <c r="K70" s="689"/>
      <c r="L70" s="685"/>
    </row>
    <row r="71" spans="1:12" ht="12.75">
      <c r="A71" s="679"/>
      <c r="B71" s="678"/>
      <c r="C71" s="677"/>
      <c r="D71" s="677"/>
      <c r="E71" s="690"/>
      <c r="F71" s="671"/>
      <c r="G71" s="680"/>
      <c r="H71" s="619"/>
      <c r="I71" s="683"/>
      <c r="J71" s="686"/>
      <c r="K71" s="686"/>
      <c r="L71" s="682"/>
    </row>
    <row r="72" spans="1:12" ht="12.75">
      <c r="A72" s="691"/>
      <c r="B72" s="692"/>
      <c r="C72" s="684"/>
      <c r="D72" s="677"/>
      <c r="E72" s="690"/>
      <c r="F72" s="677"/>
      <c r="G72" s="677"/>
      <c r="H72" s="619"/>
      <c r="I72" s="677"/>
      <c r="J72" s="686"/>
      <c r="K72" s="686"/>
      <c r="L72" s="682"/>
    </row>
    <row r="73" spans="1:12" ht="12.75">
      <c r="A73" s="691"/>
      <c r="B73" s="693"/>
      <c r="C73" s="679"/>
      <c r="D73" s="677"/>
      <c r="E73" s="690"/>
      <c r="F73" s="679"/>
      <c r="G73" s="677"/>
      <c r="H73" s="619"/>
      <c r="I73" s="677"/>
      <c r="J73" s="682"/>
      <c r="K73" s="682"/>
      <c r="L73" s="682"/>
    </row>
    <row r="74" spans="1:12" ht="12.75">
      <c r="A74" s="677"/>
      <c r="B74" s="694"/>
      <c r="C74" s="678"/>
      <c r="D74" s="677"/>
      <c r="E74" s="690"/>
      <c r="F74" s="679"/>
      <c r="G74" s="677"/>
      <c r="H74" s="677"/>
      <c r="I74" s="677"/>
      <c r="J74" s="682"/>
      <c r="K74" s="682"/>
      <c r="L74" s="682"/>
    </row>
    <row r="75" spans="1:12" ht="12.75">
      <c r="A75" s="695"/>
      <c r="B75" s="678"/>
      <c r="C75" s="677"/>
      <c r="D75" s="677"/>
      <c r="E75" s="677"/>
      <c r="F75" s="678"/>
      <c r="G75" s="696"/>
      <c r="H75" s="677"/>
      <c r="I75" s="677"/>
      <c r="J75" s="682"/>
      <c r="K75" s="682"/>
      <c r="L75" s="682"/>
    </row>
    <row r="76" spans="1:12" ht="12.75">
      <c r="A76" s="677"/>
      <c r="B76" s="697"/>
      <c r="C76" s="677"/>
      <c r="D76" s="677"/>
      <c r="E76" s="677"/>
      <c r="F76" s="678"/>
      <c r="G76" s="698"/>
      <c r="H76" s="677"/>
      <c r="I76" s="677"/>
      <c r="J76" s="682"/>
      <c r="K76" s="682"/>
      <c r="L76" s="682"/>
    </row>
    <row r="77" spans="1:10" s="682" customFormat="1" ht="12.75">
      <c r="A77" s="619"/>
      <c r="B77" s="509"/>
      <c r="C77" s="673"/>
      <c r="D77" s="674"/>
      <c r="E77" s="509"/>
      <c r="F77" s="674"/>
      <c r="G77" s="619"/>
      <c r="H77" s="619"/>
      <c r="I77" s="619"/>
      <c r="J77" s="428"/>
    </row>
    <row r="78" spans="1:12" ht="12.75">
      <c r="A78" s="699"/>
      <c r="B78" s="697"/>
      <c r="C78" s="677"/>
      <c r="D78" s="677"/>
      <c r="E78" s="677"/>
      <c r="F78" s="678"/>
      <c r="G78" s="698"/>
      <c r="H78" s="677"/>
      <c r="I78" s="677"/>
      <c r="J78" s="682"/>
      <c r="K78" s="682"/>
      <c r="L78" s="682"/>
    </row>
    <row r="79" ht="12.75">
      <c r="A79" s="662"/>
    </row>
  </sheetData>
  <sheetProtection/>
  <mergeCells count="27">
    <mergeCell ref="A2:I2"/>
    <mergeCell ref="A1:I1"/>
    <mergeCell ref="A42:L42"/>
    <mergeCell ref="A5:I5"/>
    <mergeCell ref="A4:I4"/>
    <mergeCell ref="A3:I3"/>
    <mergeCell ref="B7:G7"/>
    <mergeCell ref="B12:G12"/>
    <mergeCell ref="B22:G22"/>
    <mergeCell ref="B32:G32"/>
    <mergeCell ref="D52:H52"/>
    <mergeCell ref="A53:B53"/>
    <mergeCell ref="A43:B43"/>
    <mergeCell ref="D43:I43"/>
    <mergeCell ref="I60:J60"/>
    <mergeCell ref="F59:G59"/>
    <mergeCell ref="F60:G60"/>
    <mergeCell ref="A62:B62"/>
    <mergeCell ref="F58:G58"/>
    <mergeCell ref="G53:H53"/>
    <mergeCell ref="G54:H54"/>
    <mergeCell ref="G55:H55"/>
    <mergeCell ref="D57:G57"/>
    <mergeCell ref="D53:E53"/>
    <mergeCell ref="F61:G61"/>
    <mergeCell ref="D54:E54"/>
    <mergeCell ref="D55:E55"/>
  </mergeCells>
  <printOptions horizontalCentered="1"/>
  <pageMargins left="0.25" right="0.25" top="0.5" bottom="0.5" header="0.25" footer="0.25"/>
  <pageSetup fitToHeight="0" fitToWidth="0" horizontalDpi="600" verticalDpi="600" orientation="portrait" scale="72" r:id="rId3"/>
  <headerFooter alignWithMargins="0">
    <oddFooter>&amp;R&amp;F
&amp;D  &amp;T</oddFooter>
  </headerFooter>
  <rowBreaks count="1" manualBreakCount="1">
    <brk id="67" max="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F6"/>
  <sheetViews>
    <sheetView tabSelected="1" zoomScalePageLayoutView="0" workbookViewId="0" topLeftCell="A1">
      <selection activeCell="F7" sqref="F7"/>
    </sheetView>
  </sheetViews>
  <sheetFormatPr defaultColWidth="9.140625" defaultRowHeight="12.75"/>
  <cols>
    <col min="1" max="1" width="35.421875" style="428" customWidth="1"/>
    <col min="2" max="2" width="38.00390625" style="428" bestFit="1" customWidth="1"/>
    <col min="3" max="3" width="1.7109375" style="428" customWidth="1"/>
    <col min="4" max="4" width="10.7109375" style="428" bestFit="1" customWidth="1"/>
    <col min="5" max="5" width="1.57421875" style="428" customWidth="1"/>
    <col min="6" max="6" width="12.8515625" style="428" customWidth="1"/>
    <col min="7" max="16384" width="9.140625" style="428" customWidth="1"/>
  </cols>
  <sheetData>
    <row r="1" spans="1:6" ht="19.5">
      <c r="A1" s="1030" t="s">
        <v>26</v>
      </c>
      <c r="B1" s="1030"/>
      <c r="C1" s="1030"/>
      <c r="D1" s="1030"/>
      <c r="E1" s="1030"/>
      <c r="F1" s="1030"/>
    </row>
    <row r="2" spans="1:6" ht="25.5" customHeight="1">
      <c r="A2" s="429" t="s">
        <v>9</v>
      </c>
      <c r="B2" s="429" t="s">
        <v>10</v>
      </c>
      <c r="C2" s="430"/>
      <c r="D2" s="429" t="s">
        <v>11</v>
      </c>
      <c r="E2" s="430"/>
      <c r="F2" s="431" t="s">
        <v>12</v>
      </c>
    </row>
    <row r="3" spans="1:6" ht="12.75">
      <c r="A3" s="428" t="s">
        <v>13</v>
      </c>
      <c r="B3" s="428" t="s">
        <v>14</v>
      </c>
      <c r="D3" s="432" t="s">
        <v>15</v>
      </c>
      <c r="F3" s="433">
        <v>42186</v>
      </c>
    </row>
    <row r="4" spans="1:6" ht="12.75">
      <c r="A4" s="428" t="s">
        <v>27</v>
      </c>
      <c r="B4" s="428" t="s">
        <v>28</v>
      </c>
      <c r="D4" s="432" t="s">
        <v>29</v>
      </c>
      <c r="F4" s="433">
        <v>42186</v>
      </c>
    </row>
    <row r="5" spans="1:6" ht="12.75">
      <c r="A5" s="428" t="s">
        <v>17</v>
      </c>
      <c r="B5" s="428" t="s">
        <v>30</v>
      </c>
      <c r="D5" s="432" t="s">
        <v>18</v>
      </c>
      <c r="F5" s="433">
        <v>42186</v>
      </c>
    </row>
    <row r="6" spans="1:6" ht="12.75">
      <c r="A6" s="428" t="s">
        <v>19</v>
      </c>
      <c r="B6" s="428" t="s">
        <v>20</v>
      </c>
      <c r="D6" s="509" t="s">
        <v>31</v>
      </c>
      <c r="F6" s="433">
        <v>42095</v>
      </c>
    </row>
  </sheetData>
  <sheetProtection/>
  <mergeCells count="1">
    <mergeCell ref="A1:F1"/>
  </mergeCells>
  <printOptions horizontalCentered="1"/>
  <pageMargins left="0.25" right="0.25" top="0.5" bottom="0.5" header="0.25" footer="0.25"/>
  <pageSetup fitToHeight="0" fitToWidth="0" horizontalDpi="600" verticalDpi="600" orientation="portrait" r:id="rId2"/>
  <headerFooter alignWithMargins="0">
    <oddFooter>&amp;R&amp;F
&amp;D  &amp;T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A1:N63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15.57421875" style="135" bestFit="1" customWidth="1"/>
    <col min="2" max="2" width="12.57421875" style="139" customWidth="1"/>
    <col min="3" max="3" width="16.421875" style="180" customWidth="1"/>
    <col min="4" max="4" width="11.00390625" style="231" customWidth="1"/>
    <col min="5" max="5" width="12.57421875" style="139" customWidth="1"/>
    <col min="6" max="6" width="14.421875" style="231" bestFit="1" customWidth="1"/>
    <col min="7" max="7" width="13.00390625" style="135" customWidth="1"/>
    <col min="8" max="8" width="10.57421875" style="135" customWidth="1"/>
    <col min="9" max="9" width="10.8515625" style="135" customWidth="1"/>
    <col min="10" max="10" width="11.00390625" style="135" bestFit="1" customWidth="1"/>
    <col min="11" max="16384" width="9.140625" style="135" customWidth="1"/>
  </cols>
  <sheetData>
    <row r="1" spans="1:10" ht="12.75">
      <c r="A1" s="134" t="s">
        <v>28</v>
      </c>
      <c r="B1" s="135"/>
      <c r="C1" s="135"/>
      <c r="D1" s="135" t="s">
        <v>32</v>
      </c>
      <c r="E1" s="135"/>
      <c r="F1" s="135"/>
      <c r="J1" s="136" t="s">
        <v>409</v>
      </c>
    </row>
    <row r="2" spans="1:6" ht="12.75">
      <c r="A2" s="134" t="s">
        <v>402</v>
      </c>
      <c r="B2" s="135"/>
      <c r="C2" s="135"/>
      <c r="D2" s="135" t="s">
        <v>403</v>
      </c>
      <c r="E2" s="135"/>
      <c r="F2" s="135"/>
    </row>
    <row r="3" spans="1:14" ht="16.5" thickBot="1">
      <c r="A3" s="272"/>
      <c r="B3" s="198"/>
      <c r="C3" s="199"/>
      <c r="D3" s="200" t="s">
        <v>239</v>
      </c>
      <c r="E3" s="199"/>
      <c r="F3" s="199"/>
      <c r="G3" s="201" t="s">
        <v>405</v>
      </c>
      <c r="H3" s="201"/>
      <c r="I3" s="199"/>
      <c r="J3" s="199"/>
      <c r="K3" s="273"/>
      <c r="L3" s="273"/>
      <c r="M3" s="273"/>
      <c r="N3" s="273"/>
    </row>
    <row r="4" spans="5:12" ht="12.75">
      <c r="E4" s="231"/>
      <c r="F4" s="139"/>
      <c r="G4" s="231"/>
      <c r="H4" s="232" t="s">
        <v>240</v>
      </c>
      <c r="L4" s="135" t="s">
        <v>435</v>
      </c>
    </row>
    <row r="5" spans="1:10" ht="12.75">
      <c r="A5" s="130"/>
      <c r="E5" s="232" t="s">
        <v>241</v>
      </c>
      <c r="F5" s="234" t="s">
        <v>242</v>
      </c>
      <c r="G5" s="231"/>
      <c r="H5" s="275" t="s">
        <v>243</v>
      </c>
      <c r="I5" s="139"/>
      <c r="J5" s="139"/>
    </row>
    <row r="6" spans="1:10" s="139" customFormat="1" ht="12.75">
      <c r="A6" s="134"/>
      <c r="B6" s="234"/>
      <c r="C6" s="235" t="s">
        <v>244</v>
      </c>
      <c r="D6" s="233" t="s">
        <v>245</v>
      </c>
      <c r="E6" s="233" t="s">
        <v>0</v>
      </c>
      <c r="F6" s="191" t="s">
        <v>2</v>
      </c>
      <c r="G6" s="233" t="s">
        <v>246</v>
      </c>
      <c r="H6" s="236" t="s">
        <v>247</v>
      </c>
      <c r="I6" s="236" t="s">
        <v>248</v>
      </c>
      <c r="J6" s="236" t="s">
        <v>249</v>
      </c>
    </row>
    <row r="7" spans="1:10" s="139" customFormat="1" ht="15">
      <c r="A7" s="234" t="s">
        <v>250</v>
      </c>
      <c r="B7" s="237" t="s">
        <v>251</v>
      </c>
      <c r="C7" s="238" t="s">
        <v>252</v>
      </c>
      <c r="D7" s="239">
        <v>85</v>
      </c>
      <c r="E7" s="239">
        <v>3.2</v>
      </c>
      <c r="F7" s="240">
        <v>97.33</v>
      </c>
      <c r="G7" s="239">
        <v>113</v>
      </c>
      <c r="H7" s="241" t="s">
        <v>253</v>
      </c>
      <c r="I7" s="242" t="s">
        <v>254</v>
      </c>
      <c r="J7" s="243" t="s">
        <v>255</v>
      </c>
    </row>
    <row r="8" spans="1:10" ht="15">
      <c r="A8" s="234" t="s">
        <v>256</v>
      </c>
      <c r="B8" s="237" t="s">
        <v>251</v>
      </c>
      <c r="C8" s="244" t="s">
        <v>257</v>
      </c>
      <c r="D8" s="239">
        <v>85</v>
      </c>
      <c r="E8" s="239">
        <v>3.2</v>
      </c>
      <c r="F8" s="240">
        <v>97.33</v>
      </c>
      <c r="G8" s="239">
        <v>118</v>
      </c>
      <c r="H8" s="241" t="s">
        <v>253</v>
      </c>
      <c r="I8" s="242" t="s">
        <v>254</v>
      </c>
      <c r="J8" s="243" t="s">
        <v>255</v>
      </c>
    </row>
    <row r="9" spans="1:8" ht="12.75">
      <c r="A9" s="234"/>
      <c r="B9" s="172"/>
      <c r="C9" s="307"/>
      <c r="D9" s="280"/>
      <c r="E9" s="150"/>
      <c r="F9" s="264"/>
      <c r="G9" s="268"/>
      <c r="H9" s="131"/>
    </row>
    <row r="10" spans="5:7" ht="12.75">
      <c r="E10" s="149"/>
      <c r="G10" s="247"/>
    </row>
    <row r="11" spans="1:10" ht="15">
      <c r="A11" s="246" t="s">
        <v>258</v>
      </c>
      <c r="B11" s="248" t="s">
        <v>259</v>
      </c>
      <c r="C11" s="249" t="s">
        <v>260</v>
      </c>
      <c r="D11" s="250" t="s">
        <v>1</v>
      </c>
      <c r="E11" s="250" t="s">
        <v>1</v>
      </c>
      <c r="F11" s="251">
        <v>36</v>
      </c>
      <c r="G11" s="250">
        <v>113</v>
      </c>
      <c r="H11" s="241" t="s">
        <v>253</v>
      </c>
      <c r="I11" s="242" t="s">
        <v>254</v>
      </c>
      <c r="J11" s="243" t="s">
        <v>255</v>
      </c>
    </row>
    <row r="12" spans="1:10" ht="15">
      <c r="A12" s="252"/>
      <c r="B12" s="248" t="s">
        <v>259</v>
      </c>
      <c r="C12" s="249" t="s">
        <v>261</v>
      </c>
      <c r="D12" s="250" t="s">
        <v>1</v>
      </c>
      <c r="E12" s="250" t="s">
        <v>1</v>
      </c>
      <c r="F12" s="251">
        <v>44</v>
      </c>
      <c r="G12" s="250">
        <v>113</v>
      </c>
      <c r="H12" s="241" t="s">
        <v>253</v>
      </c>
      <c r="I12" s="242" t="s">
        <v>254</v>
      </c>
      <c r="J12" s="243" t="s">
        <v>255</v>
      </c>
    </row>
    <row r="13" spans="1:10" ht="15">
      <c r="A13" s="252"/>
      <c r="B13" s="248" t="s">
        <v>259</v>
      </c>
      <c r="C13" s="249" t="s">
        <v>262</v>
      </c>
      <c r="D13" s="250" t="s">
        <v>1</v>
      </c>
      <c r="E13" s="250" t="s">
        <v>1</v>
      </c>
      <c r="F13" s="251">
        <v>52</v>
      </c>
      <c r="G13" s="250">
        <v>113</v>
      </c>
      <c r="H13" s="241" t="s">
        <v>253</v>
      </c>
      <c r="I13" s="242" t="s">
        <v>254</v>
      </c>
      <c r="J13" s="243" t="s">
        <v>255</v>
      </c>
    </row>
    <row r="14" spans="1:10" ht="15">
      <c r="A14" s="252"/>
      <c r="B14" s="248" t="s">
        <v>259</v>
      </c>
      <c r="C14" s="249" t="s">
        <v>263</v>
      </c>
      <c r="D14" s="250" t="s">
        <v>1</v>
      </c>
      <c r="E14" s="250" t="s">
        <v>1</v>
      </c>
      <c r="F14" s="251">
        <v>62</v>
      </c>
      <c r="G14" s="250">
        <v>118</v>
      </c>
      <c r="H14" s="241" t="s">
        <v>253</v>
      </c>
      <c r="I14" s="242" t="s">
        <v>254</v>
      </c>
      <c r="J14" s="243" t="s">
        <v>255</v>
      </c>
    </row>
    <row r="15" spans="1:10" ht="15">
      <c r="A15" s="252"/>
      <c r="B15" s="248" t="s">
        <v>259</v>
      </c>
      <c r="C15" s="249" t="s">
        <v>264</v>
      </c>
      <c r="D15" s="250" t="s">
        <v>1</v>
      </c>
      <c r="E15" s="250" t="s">
        <v>1</v>
      </c>
      <c r="F15" s="251">
        <v>70</v>
      </c>
      <c r="G15" s="250">
        <v>118</v>
      </c>
      <c r="H15" s="241" t="s">
        <v>253</v>
      </c>
      <c r="I15" s="242" t="s">
        <v>254</v>
      </c>
      <c r="J15" s="243" t="s">
        <v>255</v>
      </c>
    </row>
    <row r="16" spans="1:10" ht="15">
      <c r="A16" s="252"/>
      <c r="B16" s="248" t="s">
        <v>259</v>
      </c>
      <c r="C16" s="249" t="s">
        <v>265</v>
      </c>
      <c r="D16" s="250" t="s">
        <v>1</v>
      </c>
      <c r="E16" s="250" t="s">
        <v>1</v>
      </c>
      <c r="F16" s="251">
        <v>78</v>
      </c>
      <c r="G16" s="250">
        <v>118</v>
      </c>
      <c r="H16" s="241" t="s">
        <v>253</v>
      </c>
      <c r="I16" s="242" t="s">
        <v>254</v>
      </c>
      <c r="J16" s="243" t="s">
        <v>255</v>
      </c>
    </row>
    <row r="17" spans="1:10" ht="15">
      <c r="A17" s="252"/>
      <c r="B17" s="248" t="s">
        <v>259</v>
      </c>
      <c r="C17" s="249" t="s">
        <v>266</v>
      </c>
      <c r="D17" s="250" t="s">
        <v>1</v>
      </c>
      <c r="E17" s="250" t="s">
        <v>1</v>
      </c>
      <c r="F17" s="251">
        <v>85</v>
      </c>
      <c r="G17" s="250">
        <v>118</v>
      </c>
      <c r="H17" s="241" t="s">
        <v>253</v>
      </c>
      <c r="I17" s="242" t="s">
        <v>254</v>
      </c>
      <c r="J17" s="243" t="s">
        <v>255</v>
      </c>
    </row>
    <row r="18" spans="1:8" ht="12.75">
      <c r="A18" s="252"/>
      <c r="B18" s="253"/>
      <c r="C18" s="265"/>
      <c r="D18" s="266"/>
      <c r="E18" s="267"/>
      <c r="F18" s="266"/>
      <c r="G18" s="268"/>
      <c r="H18" s="131"/>
    </row>
    <row r="19" spans="1:7" ht="12.75">
      <c r="A19" s="191"/>
      <c r="B19" s="172"/>
      <c r="C19" s="269"/>
      <c r="D19" s="264"/>
      <c r="E19" s="150"/>
      <c r="F19" s="264"/>
      <c r="G19" s="268"/>
    </row>
    <row r="20" spans="1:10" ht="15">
      <c r="A20" s="191"/>
      <c r="B20" s="237" t="s">
        <v>259</v>
      </c>
      <c r="C20" s="238" t="s">
        <v>260</v>
      </c>
      <c r="D20" s="239" t="s">
        <v>1</v>
      </c>
      <c r="E20" s="239" t="s">
        <v>1</v>
      </c>
      <c r="F20" s="240">
        <v>36</v>
      </c>
      <c r="G20" s="239">
        <v>118</v>
      </c>
      <c r="H20" s="241" t="s">
        <v>253</v>
      </c>
      <c r="I20" s="242" t="s">
        <v>254</v>
      </c>
      <c r="J20" s="243" t="s">
        <v>255</v>
      </c>
    </row>
    <row r="21" spans="1:10" ht="15">
      <c r="A21" s="234" t="s">
        <v>256</v>
      </c>
      <c r="B21" s="237" t="s">
        <v>259</v>
      </c>
      <c r="C21" s="238" t="s">
        <v>261</v>
      </c>
      <c r="D21" s="239" t="s">
        <v>1</v>
      </c>
      <c r="E21" s="239" t="s">
        <v>1</v>
      </c>
      <c r="F21" s="240">
        <v>44</v>
      </c>
      <c r="G21" s="239">
        <v>118</v>
      </c>
      <c r="H21" s="241" t="s">
        <v>253</v>
      </c>
      <c r="I21" s="242" t="s">
        <v>254</v>
      </c>
      <c r="J21" s="243" t="s">
        <v>255</v>
      </c>
    </row>
    <row r="22" spans="1:10" ht="15">
      <c r="A22" s="191"/>
      <c r="B22" s="237" t="s">
        <v>259</v>
      </c>
      <c r="C22" s="238" t="s">
        <v>262</v>
      </c>
      <c r="D22" s="239" t="s">
        <v>1</v>
      </c>
      <c r="E22" s="239" t="s">
        <v>1</v>
      </c>
      <c r="F22" s="240">
        <v>52</v>
      </c>
      <c r="G22" s="239">
        <v>118</v>
      </c>
      <c r="H22" s="241" t="s">
        <v>253</v>
      </c>
      <c r="I22" s="242" t="s">
        <v>254</v>
      </c>
      <c r="J22" s="243" t="s">
        <v>255</v>
      </c>
    </row>
    <row r="23" spans="2:10" ht="15">
      <c r="B23" s="237" t="s">
        <v>259</v>
      </c>
      <c r="C23" s="238" t="s">
        <v>263</v>
      </c>
      <c r="D23" s="239" t="s">
        <v>1</v>
      </c>
      <c r="E23" s="239" t="s">
        <v>1</v>
      </c>
      <c r="F23" s="240">
        <v>62</v>
      </c>
      <c r="G23" s="239">
        <v>123</v>
      </c>
      <c r="H23" s="241" t="s">
        <v>253</v>
      </c>
      <c r="I23" s="242" t="s">
        <v>254</v>
      </c>
      <c r="J23" s="243" t="s">
        <v>255</v>
      </c>
    </row>
    <row r="24" spans="2:10" ht="15">
      <c r="B24" s="237" t="s">
        <v>259</v>
      </c>
      <c r="C24" s="238" t="s">
        <v>264</v>
      </c>
      <c r="D24" s="239" t="s">
        <v>1</v>
      </c>
      <c r="E24" s="239" t="s">
        <v>1</v>
      </c>
      <c r="F24" s="240">
        <v>70</v>
      </c>
      <c r="G24" s="239">
        <v>123</v>
      </c>
      <c r="H24" s="241" t="s">
        <v>253</v>
      </c>
      <c r="I24" s="242" t="s">
        <v>254</v>
      </c>
      <c r="J24" s="243" t="s">
        <v>255</v>
      </c>
    </row>
    <row r="25" spans="2:10" ht="15">
      <c r="B25" s="237" t="s">
        <v>259</v>
      </c>
      <c r="C25" s="238" t="s">
        <v>265</v>
      </c>
      <c r="D25" s="239" t="s">
        <v>1</v>
      </c>
      <c r="E25" s="239" t="s">
        <v>1</v>
      </c>
      <c r="F25" s="240">
        <v>78</v>
      </c>
      <c r="G25" s="239">
        <v>123</v>
      </c>
      <c r="H25" s="241" t="s">
        <v>253</v>
      </c>
      <c r="I25" s="242" t="s">
        <v>254</v>
      </c>
      <c r="J25" s="243" t="s">
        <v>255</v>
      </c>
    </row>
    <row r="26" spans="2:10" ht="15">
      <c r="B26" s="237" t="s">
        <v>259</v>
      </c>
      <c r="C26" s="238" t="s">
        <v>266</v>
      </c>
      <c r="D26" s="239" t="s">
        <v>1</v>
      </c>
      <c r="E26" s="239" t="s">
        <v>1</v>
      </c>
      <c r="F26" s="240">
        <v>85</v>
      </c>
      <c r="G26" s="239">
        <v>123</v>
      </c>
      <c r="H26" s="241" t="s">
        <v>253</v>
      </c>
      <c r="I26" s="242" t="s">
        <v>254</v>
      </c>
      <c r="J26" s="243" t="s">
        <v>255</v>
      </c>
    </row>
    <row r="27" spans="2:8" ht="12.75">
      <c r="B27" s="172"/>
      <c r="C27" s="269"/>
      <c r="D27" s="264"/>
      <c r="E27" s="150"/>
      <c r="F27" s="264"/>
      <c r="G27" s="268"/>
      <c r="H27" s="131"/>
    </row>
    <row r="28" spans="2:7" ht="12.75">
      <c r="B28" s="172"/>
      <c r="C28" s="269"/>
      <c r="D28" s="264"/>
      <c r="E28" s="150"/>
      <c r="F28" s="264"/>
      <c r="G28" s="268"/>
    </row>
    <row r="29" spans="1:10" ht="15">
      <c r="A29" s="246" t="s">
        <v>267</v>
      </c>
      <c r="B29" s="248" t="s">
        <v>259</v>
      </c>
      <c r="C29" s="249" t="s">
        <v>260</v>
      </c>
      <c r="D29" s="250" t="s">
        <v>1</v>
      </c>
      <c r="E29" s="250" t="s">
        <v>1</v>
      </c>
      <c r="F29" s="250" t="s">
        <v>1</v>
      </c>
      <c r="G29" s="250">
        <v>143</v>
      </c>
      <c r="H29" s="241" t="s">
        <v>253</v>
      </c>
      <c r="I29" s="242" t="s">
        <v>254</v>
      </c>
      <c r="J29" s="243" t="s">
        <v>255</v>
      </c>
    </row>
    <row r="30" spans="1:10" ht="15">
      <c r="A30" s="246" t="s">
        <v>268</v>
      </c>
      <c r="B30" s="248" t="s">
        <v>259</v>
      </c>
      <c r="C30" s="249" t="s">
        <v>261</v>
      </c>
      <c r="D30" s="250" t="s">
        <v>1</v>
      </c>
      <c r="E30" s="250" t="s">
        <v>1</v>
      </c>
      <c r="F30" s="250" t="s">
        <v>1</v>
      </c>
      <c r="G30" s="250">
        <v>143</v>
      </c>
      <c r="H30" s="241" t="s">
        <v>253</v>
      </c>
      <c r="I30" s="242" t="s">
        <v>254</v>
      </c>
      <c r="J30" s="243" t="s">
        <v>255</v>
      </c>
    </row>
    <row r="31" spans="1:10" ht="15">
      <c r="A31" s="234" t="s">
        <v>256</v>
      </c>
      <c r="B31" s="248" t="s">
        <v>259</v>
      </c>
      <c r="C31" s="249" t="s">
        <v>262</v>
      </c>
      <c r="D31" s="250" t="s">
        <v>1</v>
      </c>
      <c r="E31" s="250" t="s">
        <v>1</v>
      </c>
      <c r="F31" s="250" t="s">
        <v>1</v>
      </c>
      <c r="G31" s="250">
        <v>143</v>
      </c>
      <c r="H31" s="241" t="s">
        <v>253</v>
      </c>
      <c r="I31" s="242" t="s">
        <v>254</v>
      </c>
      <c r="J31" s="243" t="s">
        <v>255</v>
      </c>
    </row>
    <row r="32" spans="1:10" ht="15">
      <c r="A32" s="252"/>
      <c r="B32" s="248" t="s">
        <v>259</v>
      </c>
      <c r="C32" s="249" t="s">
        <v>263</v>
      </c>
      <c r="D32" s="250" t="s">
        <v>1</v>
      </c>
      <c r="E32" s="250" t="s">
        <v>1</v>
      </c>
      <c r="F32" s="250" t="s">
        <v>1</v>
      </c>
      <c r="G32" s="250">
        <v>153</v>
      </c>
      <c r="H32" s="241" t="s">
        <v>253</v>
      </c>
      <c r="I32" s="242" t="s">
        <v>254</v>
      </c>
      <c r="J32" s="243" t="s">
        <v>255</v>
      </c>
    </row>
    <row r="33" spans="1:10" ht="15">
      <c r="A33" s="252"/>
      <c r="B33" s="248" t="s">
        <v>259</v>
      </c>
      <c r="C33" s="249" t="s">
        <v>264</v>
      </c>
      <c r="D33" s="250" t="s">
        <v>1</v>
      </c>
      <c r="E33" s="250" t="s">
        <v>1</v>
      </c>
      <c r="F33" s="250" t="s">
        <v>1</v>
      </c>
      <c r="G33" s="250">
        <v>168</v>
      </c>
      <c r="H33" s="241" t="s">
        <v>253</v>
      </c>
      <c r="I33" s="242" t="s">
        <v>254</v>
      </c>
      <c r="J33" s="243" t="s">
        <v>255</v>
      </c>
    </row>
    <row r="34" spans="1:10" ht="15">
      <c r="A34" s="252"/>
      <c r="B34" s="248" t="s">
        <v>259</v>
      </c>
      <c r="C34" s="249" t="s">
        <v>265</v>
      </c>
      <c r="D34" s="250" t="s">
        <v>1</v>
      </c>
      <c r="E34" s="250" t="s">
        <v>1</v>
      </c>
      <c r="F34" s="250" t="s">
        <v>1</v>
      </c>
      <c r="G34" s="250">
        <v>168</v>
      </c>
      <c r="H34" s="241" t="s">
        <v>253</v>
      </c>
      <c r="I34" s="242" t="s">
        <v>254</v>
      </c>
      <c r="J34" s="243" t="s">
        <v>255</v>
      </c>
    </row>
    <row r="35" spans="1:10" ht="15">
      <c r="A35" s="252"/>
      <c r="B35" s="248" t="s">
        <v>259</v>
      </c>
      <c r="C35" s="249" t="s">
        <v>266</v>
      </c>
      <c r="D35" s="250" t="s">
        <v>1</v>
      </c>
      <c r="E35" s="250" t="s">
        <v>1</v>
      </c>
      <c r="F35" s="250" t="s">
        <v>1</v>
      </c>
      <c r="G35" s="250">
        <v>168</v>
      </c>
      <c r="H35" s="241" t="s">
        <v>253</v>
      </c>
      <c r="I35" s="242" t="s">
        <v>254</v>
      </c>
      <c r="J35" s="243" t="s">
        <v>255</v>
      </c>
    </row>
    <row r="36" spans="2:6" ht="12.75">
      <c r="B36" s="172"/>
      <c r="C36" s="269"/>
      <c r="D36" s="264"/>
      <c r="E36" s="150"/>
      <c r="F36" s="264"/>
    </row>
    <row r="37" spans="2:6" ht="12.75">
      <c r="B37" s="172"/>
      <c r="C37" s="269"/>
      <c r="D37" s="264"/>
      <c r="E37" s="150"/>
      <c r="F37" s="264"/>
    </row>
    <row r="38" ht="5.25" customHeight="1">
      <c r="E38" s="149"/>
    </row>
    <row r="39" spans="1:6" ht="12.75">
      <c r="A39" s="130" t="s">
        <v>83</v>
      </c>
      <c r="B39" s="135"/>
      <c r="C39" s="135"/>
      <c r="D39" s="135"/>
      <c r="E39" s="133" t="s">
        <v>181</v>
      </c>
      <c r="F39" s="168"/>
    </row>
    <row r="40" spans="1:12" ht="12.75">
      <c r="A40" s="173" t="s">
        <v>87</v>
      </c>
      <c r="B40" s="178" t="s">
        <v>406</v>
      </c>
      <c r="C40" s="254"/>
      <c r="D40" s="173"/>
      <c r="E40" s="195" t="s">
        <v>89</v>
      </c>
      <c r="F40" s="255"/>
      <c r="G40" s="254" t="s">
        <v>269</v>
      </c>
      <c r="H40" s="145"/>
      <c r="I40" s="145"/>
      <c r="J40" s="132"/>
      <c r="K40" s="132"/>
      <c r="L40" s="132"/>
    </row>
    <row r="41" spans="1:12" ht="12.75">
      <c r="A41" s="173" t="s">
        <v>93</v>
      </c>
      <c r="B41" s="174">
        <v>9</v>
      </c>
      <c r="C41" s="254"/>
      <c r="D41" s="173"/>
      <c r="E41" s="195" t="s">
        <v>94</v>
      </c>
      <c r="F41" s="255"/>
      <c r="G41" s="254" t="s">
        <v>270</v>
      </c>
      <c r="H41" s="173"/>
      <c r="I41" s="143"/>
      <c r="J41" s="132"/>
      <c r="K41" s="132"/>
      <c r="L41" s="132"/>
    </row>
    <row r="42" spans="1:12" ht="12.75">
      <c r="A42" s="173" t="s">
        <v>96</v>
      </c>
      <c r="B42" s="170" t="s">
        <v>97</v>
      </c>
      <c r="C42" s="254"/>
      <c r="D42" s="173"/>
      <c r="E42" s="1201" t="s">
        <v>98</v>
      </c>
      <c r="F42" s="1202"/>
      <c r="G42" s="254">
        <v>2</v>
      </c>
      <c r="H42" s="173"/>
      <c r="I42" s="143"/>
      <c r="J42" s="132"/>
      <c r="K42" s="132"/>
      <c r="L42" s="132"/>
    </row>
    <row r="43" spans="1:12" ht="12.75">
      <c r="A43" s="173" t="s">
        <v>99</v>
      </c>
      <c r="B43" s="174" t="s">
        <v>271</v>
      </c>
      <c r="C43" s="254"/>
      <c r="D43" s="173"/>
      <c r="E43" s="173" t="s">
        <v>101</v>
      </c>
      <c r="F43" s="255"/>
      <c r="G43" s="174">
        <v>29</v>
      </c>
      <c r="H43" s="173"/>
      <c r="I43" s="143"/>
      <c r="J43" s="132"/>
      <c r="K43" s="132"/>
      <c r="L43" s="132"/>
    </row>
    <row r="44" spans="1:12" ht="12.75">
      <c r="A44" s="173" t="s">
        <v>102</v>
      </c>
      <c r="B44" s="178" t="s">
        <v>103</v>
      </c>
      <c r="C44" s="254"/>
      <c r="D44" s="173"/>
      <c r="E44" s="195" t="s">
        <v>104</v>
      </c>
      <c r="F44" s="255"/>
      <c r="G44" s="254">
        <v>12</v>
      </c>
      <c r="H44" s="173"/>
      <c r="I44" s="143"/>
      <c r="J44" s="132"/>
      <c r="K44" s="132"/>
      <c r="L44" s="132"/>
    </row>
    <row r="45" spans="1:12" ht="12.75">
      <c r="A45" s="173" t="s">
        <v>106</v>
      </c>
      <c r="B45" s="178" t="s">
        <v>107</v>
      </c>
      <c r="C45" s="254"/>
      <c r="D45" s="173"/>
      <c r="E45" s="173" t="s">
        <v>108</v>
      </c>
      <c r="F45" s="255"/>
      <c r="G45" s="1066" t="s">
        <v>410</v>
      </c>
      <c r="H45" s="1067"/>
      <c r="I45" s="1067"/>
      <c r="J45" s="132"/>
      <c r="K45" s="132"/>
      <c r="L45" s="132"/>
    </row>
    <row r="46" spans="1:12" ht="12.75">
      <c r="A46" s="173" t="s">
        <v>110</v>
      </c>
      <c r="B46" s="174" t="s">
        <v>111</v>
      </c>
      <c r="C46" s="173"/>
      <c r="D46" s="173"/>
      <c r="E46" s="173"/>
      <c r="F46" s="173"/>
      <c r="G46" s="173" t="s">
        <v>4</v>
      </c>
      <c r="H46" s="173"/>
      <c r="I46" s="143"/>
      <c r="J46" s="145"/>
      <c r="K46" s="132"/>
      <c r="L46" s="132"/>
    </row>
    <row r="47" spans="1:12" ht="12.75">
      <c r="A47" s="173"/>
      <c r="B47" s="174"/>
      <c r="C47" s="173"/>
      <c r="D47" s="173"/>
      <c r="E47" s="173"/>
      <c r="F47" s="145"/>
      <c r="G47" s="145"/>
      <c r="H47" s="145"/>
      <c r="I47" s="145"/>
      <c r="J47" s="145"/>
      <c r="K47" s="132"/>
      <c r="L47" s="132"/>
    </row>
    <row r="48" spans="1:12" ht="12.75">
      <c r="A48" s="169" t="s">
        <v>114</v>
      </c>
      <c r="B48" s="174"/>
      <c r="C48" s="173"/>
      <c r="D48" s="173"/>
      <c r="E48" s="169" t="s">
        <v>115</v>
      </c>
      <c r="F48" s="169"/>
      <c r="G48" s="169"/>
      <c r="H48" s="173"/>
      <c r="I48" s="143"/>
      <c r="J48" s="143"/>
      <c r="K48" s="131"/>
      <c r="L48" s="131"/>
    </row>
    <row r="49" spans="1:12" ht="12.75">
      <c r="A49" s="173" t="s">
        <v>117</v>
      </c>
      <c r="B49" s="174" t="s">
        <v>118</v>
      </c>
      <c r="C49" s="173"/>
      <c r="D49" s="173"/>
      <c r="E49" s="145" t="s">
        <v>119</v>
      </c>
      <c r="F49" s="145" t="s">
        <v>120</v>
      </c>
      <c r="G49" s="145" t="s">
        <v>51</v>
      </c>
      <c r="H49" s="145" t="s">
        <v>121</v>
      </c>
      <c r="I49" s="145" t="s">
        <v>122</v>
      </c>
      <c r="J49" s="257"/>
      <c r="K49" s="260"/>
      <c r="L49" s="132"/>
    </row>
    <row r="50" spans="1:12" ht="12.75">
      <c r="A50" s="173" t="s">
        <v>126</v>
      </c>
      <c r="B50" s="174">
        <v>999</v>
      </c>
      <c r="C50" s="173"/>
      <c r="D50" s="173"/>
      <c r="E50" s="145" t="s">
        <v>132</v>
      </c>
      <c r="F50" s="258" t="s">
        <v>133</v>
      </c>
      <c r="G50" s="258" t="s">
        <v>133</v>
      </c>
      <c r="H50" s="258">
        <v>2</v>
      </c>
      <c r="I50" s="145">
        <v>9.07</v>
      </c>
      <c r="J50" s="257"/>
      <c r="K50" s="260"/>
      <c r="L50" s="132"/>
    </row>
    <row r="51" spans="1:12" ht="12.75">
      <c r="A51" s="173" t="s">
        <v>129</v>
      </c>
      <c r="B51" s="178">
        <v>2</v>
      </c>
      <c r="C51" s="173"/>
      <c r="D51" s="173"/>
      <c r="E51" s="145" t="s">
        <v>135</v>
      </c>
      <c r="F51" s="258" t="s">
        <v>125</v>
      </c>
      <c r="G51" s="258" t="s">
        <v>125</v>
      </c>
      <c r="H51" s="258">
        <v>2</v>
      </c>
      <c r="I51" s="145" t="s">
        <v>130</v>
      </c>
      <c r="J51" s="257"/>
      <c r="K51" s="260"/>
      <c r="L51" s="132"/>
    </row>
    <row r="52" spans="1:12" ht="12.75">
      <c r="A52" s="173" t="s">
        <v>131</v>
      </c>
      <c r="B52" s="182" t="s">
        <v>97</v>
      </c>
      <c r="C52" s="254"/>
      <c r="D52" s="173"/>
      <c r="E52" s="145" t="s">
        <v>127</v>
      </c>
      <c r="F52" s="258" t="s">
        <v>128</v>
      </c>
      <c r="G52" s="258" t="s">
        <v>128</v>
      </c>
      <c r="H52" s="258">
        <v>3</v>
      </c>
      <c r="I52" s="145" t="s">
        <v>130</v>
      </c>
      <c r="J52" s="257"/>
      <c r="K52" s="260"/>
      <c r="L52" s="132"/>
    </row>
    <row r="53" spans="1:12" ht="12.75">
      <c r="A53" s="173" t="s">
        <v>112</v>
      </c>
      <c r="B53" s="174">
        <v>1761111</v>
      </c>
      <c r="C53" s="254"/>
      <c r="D53" s="173"/>
      <c r="E53" s="145" t="s">
        <v>138</v>
      </c>
      <c r="F53" s="258" t="s">
        <v>125</v>
      </c>
      <c r="G53" s="258" t="s">
        <v>125</v>
      </c>
      <c r="H53" s="258">
        <v>2</v>
      </c>
      <c r="I53" s="144">
        <v>85</v>
      </c>
      <c r="J53" s="257" t="s">
        <v>139</v>
      </c>
      <c r="K53" s="260"/>
      <c r="L53" s="132"/>
    </row>
    <row r="54" spans="1:12" ht="12.75">
      <c r="A54" s="173" t="s">
        <v>134</v>
      </c>
      <c r="B54" s="259">
        <v>40</v>
      </c>
      <c r="C54" s="173"/>
      <c r="D54" s="173"/>
      <c r="E54" s="145" t="s">
        <v>144</v>
      </c>
      <c r="F54" s="258" t="s">
        <v>125</v>
      </c>
      <c r="G54" s="258" t="s">
        <v>125</v>
      </c>
      <c r="H54" s="258">
        <v>2</v>
      </c>
      <c r="I54" s="308">
        <v>22</v>
      </c>
      <c r="J54" s="257"/>
      <c r="K54" s="260"/>
      <c r="L54" s="132"/>
    </row>
    <row r="55" spans="1:12" ht="12.75">
      <c r="A55" s="173" t="s">
        <v>184</v>
      </c>
      <c r="B55" s="256">
        <v>9000</v>
      </c>
      <c r="C55" s="173"/>
      <c r="D55" s="173"/>
      <c r="E55" s="169" t="s">
        <v>151</v>
      </c>
      <c r="F55" s="173"/>
      <c r="G55" s="173"/>
      <c r="H55" s="173"/>
      <c r="I55" s="143"/>
      <c r="J55" s="257"/>
      <c r="K55" s="260"/>
      <c r="L55" s="132"/>
    </row>
    <row r="56" spans="1:12" ht="12.75">
      <c r="A56" s="173"/>
      <c r="B56" s="173" t="s">
        <v>4</v>
      </c>
      <c r="D56" s="173"/>
      <c r="E56" s="262">
        <v>0.036</v>
      </c>
      <c r="F56" s="173" t="s">
        <v>157</v>
      </c>
      <c r="G56" s="173" t="s">
        <v>158</v>
      </c>
      <c r="H56" s="143"/>
      <c r="I56" s="260"/>
      <c r="J56" s="260"/>
      <c r="K56" s="185"/>
      <c r="L56" s="131"/>
    </row>
    <row r="57" spans="1:12" ht="12.75">
      <c r="A57" s="195"/>
      <c r="B57" s="254"/>
      <c r="C57" s="173"/>
      <c r="D57" s="173"/>
      <c r="E57" s="262">
        <v>0.095</v>
      </c>
      <c r="F57" s="195" t="s">
        <v>161</v>
      </c>
      <c r="G57" s="173" t="s">
        <v>162</v>
      </c>
      <c r="H57" s="260"/>
      <c r="I57" s="260"/>
      <c r="J57" s="260"/>
      <c r="K57" s="260"/>
      <c r="L57" s="132"/>
    </row>
    <row r="58" spans="1:12" ht="12.75">
      <c r="A58" s="157" t="s">
        <v>272</v>
      </c>
      <c r="B58" s="309">
        <v>2.5</v>
      </c>
      <c r="C58" s="173" t="s">
        <v>273</v>
      </c>
      <c r="D58" s="173"/>
      <c r="E58" s="262"/>
      <c r="F58" s="195"/>
      <c r="G58" s="173"/>
      <c r="H58" s="260"/>
      <c r="I58" s="260"/>
      <c r="J58" s="260"/>
      <c r="K58" s="260"/>
      <c r="L58" s="132"/>
    </row>
    <row r="59" spans="1:12" ht="12.75">
      <c r="A59" s="157" t="s">
        <v>7</v>
      </c>
      <c r="B59" s="310">
        <v>22</v>
      </c>
      <c r="C59" s="164" t="s">
        <v>168</v>
      </c>
      <c r="D59" s="131"/>
      <c r="E59" s="262"/>
      <c r="F59" s="173"/>
      <c r="G59" s="173"/>
      <c r="H59" s="260" t="s">
        <v>4</v>
      </c>
      <c r="I59" s="131"/>
      <c r="J59" s="132"/>
      <c r="K59" s="132"/>
      <c r="L59" s="132"/>
    </row>
    <row r="60" spans="1:12" ht="12.75">
      <c r="A60" s="169" t="s">
        <v>274</v>
      </c>
      <c r="B60" s="311">
        <v>1.4</v>
      </c>
      <c r="C60" s="171"/>
      <c r="D60" s="131"/>
      <c r="E60" s="194"/>
      <c r="F60" s="195"/>
      <c r="G60" s="131"/>
      <c r="H60" s="131"/>
      <c r="I60" s="131"/>
      <c r="J60" s="132"/>
      <c r="K60" s="132"/>
      <c r="L60" s="132"/>
    </row>
    <row r="61" spans="1:12" ht="12.75">
      <c r="A61" s="164"/>
      <c r="B61" s="171"/>
      <c r="C61" s="131"/>
      <c r="D61" s="131"/>
      <c r="E61" s="131"/>
      <c r="F61" s="171"/>
      <c r="G61" s="271"/>
      <c r="H61" s="131"/>
      <c r="I61" s="131"/>
      <c r="J61" s="132"/>
      <c r="K61" s="132"/>
      <c r="L61" s="132"/>
    </row>
    <row r="62" spans="1:12" ht="12.75">
      <c r="A62" s="173"/>
      <c r="B62" s="270"/>
      <c r="C62" s="131"/>
      <c r="D62" s="131"/>
      <c r="E62" s="131"/>
      <c r="F62" s="171"/>
      <c r="G62" s="312"/>
      <c r="H62" s="131"/>
      <c r="I62" s="131"/>
      <c r="J62" s="132"/>
      <c r="K62" s="132"/>
      <c r="L62" s="132"/>
    </row>
    <row r="63" spans="1:9" ht="12.75">
      <c r="A63" s="134" t="s">
        <v>412</v>
      </c>
      <c r="B63" s="193"/>
      <c r="C63" s="193"/>
      <c r="D63" s="193"/>
      <c r="E63" s="193"/>
      <c r="F63" s="172"/>
      <c r="G63" s="193"/>
      <c r="H63" s="193"/>
      <c r="I63" s="193"/>
    </row>
  </sheetData>
  <sheetProtection/>
  <mergeCells count="2">
    <mergeCell ref="G45:I45"/>
    <mergeCell ref="E42:F42"/>
  </mergeCells>
  <printOptions horizontalCentered="1"/>
  <pageMargins left="0.5" right="0.5" top="0.5" bottom="1" header="0.5" footer="0.25"/>
  <pageSetup fitToHeight="1" fitToWidth="1" horizontalDpi="600" verticalDpi="600" orientation="portrait" scale="59" r:id="rId3"/>
  <headerFooter alignWithMargins="0">
    <oddFooter>&amp;LDivision 176 / 183 Master Rates
Effective 5/2010.v1&amp;RApproved by:
CSM ____
DC ____
GM ____</oddFooter>
  </headerFooter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</sheetPr>
  <dimension ref="A1:M79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16.7109375" style="428" customWidth="1"/>
    <col min="2" max="2" width="27.57421875" style="435" customWidth="1"/>
    <col min="3" max="3" width="18.57421875" style="660" bestFit="1" customWidth="1"/>
    <col min="4" max="4" width="14.57421875" style="661" bestFit="1" customWidth="1"/>
    <col min="5" max="5" width="8.8515625" style="435" bestFit="1" customWidth="1"/>
    <col min="6" max="6" width="14.421875" style="661" bestFit="1" customWidth="1"/>
    <col min="7" max="7" width="15.140625" style="428" bestFit="1" customWidth="1"/>
    <col min="8" max="8" width="8.00390625" style="428" bestFit="1" customWidth="1"/>
    <col min="9" max="9" width="25.57421875" style="428" bestFit="1" customWidth="1"/>
    <col min="10" max="10" width="11.00390625" style="428" bestFit="1" customWidth="1"/>
    <col min="11" max="16384" width="9.140625" style="428" customWidth="1"/>
  </cols>
  <sheetData>
    <row r="1" spans="1:13" ht="15.75">
      <c r="A1" s="1047" t="s">
        <v>519</v>
      </c>
      <c r="B1" s="1047"/>
      <c r="C1" s="1047"/>
      <c r="D1" s="1047"/>
      <c r="E1" s="1047"/>
      <c r="F1" s="1047"/>
      <c r="G1" s="1047"/>
      <c r="H1" s="1047"/>
      <c r="I1" s="1047"/>
      <c r="J1" s="721"/>
      <c r="K1" s="721"/>
      <c r="L1" s="721"/>
      <c r="M1" s="721"/>
    </row>
    <row r="2" spans="1:13" ht="14.25">
      <c r="A2" s="1048" t="s">
        <v>520</v>
      </c>
      <c r="B2" s="1048"/>
      <c r="C2" s="1048"/>
      <c r="D2" s="1048"/>
      <c r="E2" s="1048"/>
      <c r="F2" s="1048"/>
      <c r="G2" s="1048"/>
      <c r="H2" s="1048"/>
      <c r="I2" s="1048"/>
      <c r="J2" s="480"/>
      <c r="K2" s="480"/>
      <c r="L2" s="480"/>
      <c r="M2" s="480"/>
    </row>
    <row r="3" spans="1:13" ht="14.25">
      <c r="A3" s="1048" t="s">
        <v>655</v>
      </c>
      <c r="B3" s="1048"/>
      <c r="C3" s="1048"/>
      <c r="D3" s="1048"/>
      <c r="E3" s="1048"/>
      <c r="F3" s="1048"/>
      <c r="G3" s="1048"/>
      <c r="H3" s="1048"/>
      <c r="I3" s="1048"/>
      <c r="J3" s="480"/>
      <c r="K3" s="480"/>
      <c r="L3" s="480"/>
      <c r="M3" s="480"/>
    </row>
    <row r="4" spans="1:13" ht="14.25">
      <c r="A4" s="1048" t="s">
        <v>521</v>
      </c>
      <c r="B4" s="1048"/>
      <c r="C4" s="1048"/>
      <c r="D4" s="1048"/>
      <c r="E4" s="1048"/>
      <c r="F4" s="1048"/>
      <c r="G4" s="1048"/>
      <c r="H4" s="1048"/>
      <c r="I4" s="1048"/>
      <c r="J4" s="480"/>
      <c r="K4" s="480"/>
      <c r="L4" s="480"/>
      <c r="M4" s="480"/>
    </row>
    <row r="5" spans="1:13" ht="15" thickBot="1">
      <c r="A5" s="1049" t="s">
        <v>239</v>
      </c>
      <c r="B5" s="1049"/>
      <c r="C5" s="1049"/>
      <c r="D5" s="1049"/>
      <c r="E5" s="1049"/>
      <c r="F5" s="1049"/>
      <c r="G5" s="1049"/>
      <c r="H5" s="1049"/>
      <c r="I5" s="1049"/>
      <c r="J5" s="487"/>
      <c r="K5" s="487"/>
      <c r="L5" s="487"/>
      <c r="M5" s="487"/>
    </row>
    <row r="6" spans="1:13" ht="14.25">
      <c r="A6" s="484"/>
      <c r="B6" s="484"/>
      <c r="C6" s="484"/>
      <c r="D6" s="484"/>
      <c r="E6" s="484"/>
      <c r="F6" s="484"/>
      <c r="G6" s="484"/>
      <c r="H6" s="484"/>
      <c r="I6" s="484"/>
      <c r="J6" s="484"/>
      <c r="K6" s="484"/>
      <c r="L6" s="484"/>
      <c r="M6" s="484"/>
    </row>
    <row r="7" spans="1:10" ht="15">
      <c r="A7" s="664"/>
      <c r="B7" s="1197" t="s">
        <v>555</v>
      </c>
      <c r="C7" s="1197"/>
      <c r="D7" s="1197"/>
      <c r="E7" s="1197"/>
      <c r="F7" s="1197"/>
      <c r="G7" s="1197"/>
      <c r="H7" s="666"/>
      <c r="I7" s="435"/>
      <c r="J7" s="435"/>
    </row>
    <row r="8" spans="1:9" s="435" customFormat="1" ht="45">
      <c r="A8" s="662"/>
      <c r="B8" s="478" t="s">
        <v>511</v>
      </c>
      <c r="C8" s="700" t="s">
        <v>553</v>
      </c>
      <c r="D8" s="701" t="s">
        <v>75</v>
      </c>
      <c r="E8" s="727" t="s">
        <v>564</v>
      </c>
      <c r="F8" s="477" t="s">
        <v>563</v>
      </c>
      <c r="G8" s="701" t="s">
        <v>554</v>
      </c>
      <c r="H8" s="668"/>
      <c r="I8" s="668"/>
    </row>
    <row r="9" spans="1:9" s="435" customFormat="1" ht="14.25">
      <c r="A9" s="665"/>
      <c r="B9" s="513" t="s">
        <v>251</v>
      </c>
      <c r="C9" s="576" t="s">
        <v>252</v>
      </c>
      <c r="D9" s="476">
        <v>90</v>
      </c>
      <c r="E9" s="476">
        <v>3.85</v>
      </c>
      <c r="F9" s="476">
        <v>117.1</v>
      </c>
      <c r="G9" s="476">
        <v>126.7</v>
      </c>
      <c r="H9" s="670"/>
      <c r="I9" s="670"/>
    </row>
    <row r="10" spans="1:9" ht="14.25">
      <c r="A10" s="665"/>
      <c r="B10" s="513" t="s">
        <v>251</v>
      </c>
      <c r="C10" s="703" t="s">
        <v>257</v>
      </c>
      <c r="D10" s="476">
        <v>90</v>
      </c>
      <c r="E10" s="476">
        <v>3.85</v>
      </c>
      <c r="F10" s="476">
        <v>117.1</v>
      </c>
      <c r="G10" s="476">
        <v>126.7</v>
      </c>
      <c r="H10" s="619"/>
      <c r="I10" s="619"/>
    </row>
    <row r="11" spans="1:12" s="436" customFormat="1" ht="15">
      <c r="A11" s="547"/>
      <c r="B11" s="548"/>
      <c r="C11" s="548"/>
      <c r="D11" s="548"/>
      <c r="E11" s="548"/>
      <c r="F11" s="548"/>
      <c r="G11" s="548"/>
      <c r="H11" s="548"/>
      <c r="I11" s="545"/>
      <c r="J11" s="428"/>
      <c r="K11" s="428"/>
      <c r="L11" s="428"/>
    </row>
    <row r="12" spans="1:9" ht="15">
      <c r="A12" s="665"/>
      <c r="B12" s="1197" t="s">
        <v>556</v>
      </c>
      <c r="C12" s="1197"/>
      <c r="D12" s="1197"/>
      <c r="E12" s="1197"/>
      <c r="F12" s="1197"/>
      <c r="G12" s="1197"/>
      <c r="H12" s="619"/>
      <c r="I12" s="619"/>
    </row>
    <row r="13" spans="2:9" ht="45">
      <c r="B13" s="478" t="s">
        <v>511</v>
      </c>
      <c r="C13" s="700" t="s">
        <v>553</v>
      </c>
      <c r="D13" s="701" t="s">
        <v>75</v>
      </c>
      <c r="E13" s="727" t="s">
        <v>564</v>
      </c>
      <c r="F13" s="477" t="s">
        <v>563</v>
      </c>
      <c r="G13" s="701" t="s">
        <v>554</v>
      </c>
      <c r="H13" s="619"/>
      <c r="I13" s="619"/>
    </row>
    <row r="14" spans="1:9" ht="14.25">
      <c r="A14" s="675"/>
      <c r="B14" s="513" t="s">
        <v>259</v>
      </c>
      <c r="C14" s="576" t="s">
        <v>260</v>
      </c>
      <c r="D14" s="702" t="s">
        <v>1</v>
      </c>
      <c r="E14" s="702" t="s">
        <v>1</v>
      </c>
      <c r="F14" s="476">
        <v>39</v>
      </c>
      <c r="G14" s="476">
        <v>126.7</v>
      </c>
      <c r="H14" s="619"/>
      <c r="I14" s="619"/>
    </row>
    <row r="15" spans="1:9" ht="14.25">
      <c r="A15" s="676"/>
      <c r="B15" s="513" t="s">
        <v>259</v>
      </c>
      <c r="C15" s="576" t="s">
        <v>261</v>
      </c>
      <c r="D15" s="702" t="s">
        <v>1</v>
      </c>
      <c r="E15" s="702" t="s">
        <v>1</v>
      </c>
      <c r="F15" s="476">
        <v>41</v>
      </c>
      <c r="G15" s="476">
        <v>126.7</v>
      </c>
      <c r="H15" s="619"/>
      <c r="I15" s="619"/>
    </row>
    <row r="16" spans="1:9" ht="14.25">
      <c r="A16" s="676"/>
      <c r="B16" s="513" t="s">
        <v>259</v>
      </c>
      <c r="C16" s="576" t="s">
        <v>262</v>
      </c>
      <c r="D16" s="702" t="s">
        <v>1</v>
      </c>
      <c r="E16" s="702" t="s">
        <v>1</v>
      </c>
      <c r="F16" s="476">
        <v>43</v>
      </c>
      <c r="G16" s="476">
        <v>126.7</v>
      </c>
      <c r="H16" s="619"/>
      <c r="I16" s="619"/>
    </row>
    <row r="17" spans="1:9" ht="14.25">
      <c r="A17" s="676"/>
      <c r="B17" s="513" t="s">
        <v>259</v>
      </c>
      <c r="C17" s="576" t="s">
        <v>263</v>
      </c>
      <c r="D17" s="702" t="s">
        <v>1</v>
      </c>
      <c r="E17" s="702" t="s">
        <v>1</v>
      </c>
      <c r="F17" s="476">
        <v>45</v>
      </c>
      <c r="G17" s="476">
        <v>126.7</v>
      </c>
      <c r="H17" s="619"/>
      <c r="I17" s="619"/>
    </row>
    <row r="18" spans="1:9" ht="14.25">
      <c r="A18" s="676"/>
      <c r="B18" s="513" t="s">
        <v>259</v>
      </c>
      <c r="C18" s="576" t="s">
        <v>264</v>
      </c>
      <c r="D18" s="702" t="s">
        <v>1</v>
      </c>
      <c r="E18" s="702" t="s">
        <v>1</v>
      </c>
      <c r="F18" s="476">
        <v>45</v>
      </c>
      <c r="G18" s="476">
        <v>126.7</v>
      </c>
      <c r="H18" s="619"/>
      <c r="I18" s="619"/>
    </row>
    <row r="19" spans="1:9" ht="14.25">
      <c r="A19" s="676"/>
      <c r="B19" s="513" t="s">
        <v>259</v>
      </c>
      <c r="C19" s="576" t="s">
        <v>265</v>
      </c>
      <c r="D19" s="702" t="s">
        <v>1</v>
      </c>
      <c r="E19" s="702" t="s">
        <v>1</v>
      </c>
      <c r="F19" s="476">
        <v>47</v>
      </c>
      <c r="G19" s="476">
        <v>126.7</v>
      </c>
      <c r="H19" s="619"/>
      <c r="I19" s="619"/>
    </row>
    <row r="20" spans="1:9" ht="14.25">
      <c r="A20" s="676"/>
      <c r="B20" s="513" t="s">
        <v>259</v>
      </c>
      <c r="C20" s="576" t="s">
        <v>266</v>
      </c>
      <c r="D20" s="702" t="s">
        <v>1</v>
      </c>
      <c r="E20" s="702" t="s">
        <v>1</v>
      </c>
      <c r="F20" s="476">
        <v>47</v>
      </c>
      <c r="G20" s="476">
        <v>126.7</v>
      </c>
      <c r="H20" s="619"/>
      <c r="I20" s="619"/>
    </row>
    <row r="21" spans="1:12" s="436" customFormat="1" ht="15">
      <c r="A21" s="547"/>
      <c r="B21" s="548"/>
      <c r="C21" s="548"/>
      <c r="D21" s="548"/>
      <c r="E21" s="548"/>
      <c r="F21" s="548"/>
      <c r="G21" s="548"/>
      <c r="H21" s="548"/>
      <c r="I21" s="545"/>
      <c r="J21" s="428"/>
      <c r="K21" s="428"/>
      <c r="L21" s="428"/>
    </row>
    <row r="22" spans="1:9" ht="15">
      <c r="A22" s="676"/>
      <c r="B22" s="1198" t="s">
        <v>557</v>
      </c>
      <c r="C22" s="1199"/>
      <c r="D22" s="1199"/>
      <c r="E22" s="1199"/>
      <c r="F22" s="1199"/>
      <c r="G22" s="1200"/>
      <c r="H22" s="619"/>
      <c r="I22" s="619"/>
    </row>
    <row r="23" spans="1:9" ht="30">
      <c r="A23" s="667"/>
      <c r="B23" s="478" t="s">
        <v>511</v>
      </c>
      <c r="C23" s="700" t="s">
        <v>553</v>
      </c>
      <c r="D23" s="701" t="s">
        <v>75</v>
      </c>
      <c r="E23" s="727" t="s">
        <v>564</v>
      </c>
      <c r="F23" s="477" t="s">
        <v>563</v>
      </c>
      <c r="G23" s="701" t="s">
        <v>554</v>
      </c>
      <c r="H23" s="619"/>
      <c r="I23" s="619"/>
    </row>
    <row r="24" spans="1:9" ht="14.25">
      <c r="A24" s="667"/>
      <c r="B24" s="513" t="s">
        <v>259</v>
      </c>
      <c r="C24" s="576" t="s">
        <v>260</v>
      </c>
      <c r="D24" s="702" t="s">
        <v>1</v>
      </c>
      <c r="E24" s="702" t="s">
        <v>1</v>
      </c>
      <c r="F24" s="476">
        <v>39</v>
      </c>
      <c r="G24" s="476">
        <v>126.7</v>
      </c>
      <c r="H24" s="619"/>
      <c r="I24" s="619"/>
    </row>
    <row r="25" spans="1:9" ht="14.25">
      <c r="A25" s="665"/>
      <c r="B25" s="513" t="s">
        <v>259</v>
      </c>
      <c r="C25" s="576" t="s">
        <v>261</v>
      </c>
      <c r="D25" s="702" t="s">
        <v>1</v>
      </c>
      <c r="E25" s="702" t="s">
        <v>1</v>
      </c>
      <c r="F25" s="476">
        <v>41</v>
      </c>
      <c r="G25" s="476">
        <v>126.7</v>
      </c>
      <c r="H25" s="619"/>
      <c r="I25" s="619"/>
    </row>
    <row r="26" spans="1:9" ht="14.25">
      <c r="A26" s="667"/>
      <c r="B26" s="513" t="s">
        <v>259</v>
      </c>
      <c r="C26" s="576" t="s">
        <v>262</v>
      </c>
      <c r="D26" s="702" t="s">
        <v>1</v>
      </c>
      <c r="E26" s="702" t="s">
        <v>1</v>
      </c>
      <c r="F26" s="476">
        <v>43</v>
      </c>
      <c r="G26" s="476">
        <v>126.7</v>
      </c>
      <c r="H26" s="619"/>
      <c r="I26" s="619"/>
    </row>
    <row r="27" spans="2:9" ht="14.25">
      <c r="B27" s="513" t="s">
        <v>259</v>
      </c>
      <c r="C27" s="576" t="s">
        <v>263</v>
      </c>
      <c r="D27" s="702" t="s">
        <v>1</v>
      </c>
      <c r="E27" s="702" t="s">
        <v>1</v>
      </c>
      <c r="F27" s="476">
        <v>45</v>
      </c>
      <c r="G27" s="476">
        <v>126.7</v>
      </c>
      <c r="H27" s="619"/>
      <c r="I27" s="619"/>
    </row>
    <row r="28" spans="2:9" ht="14.25">
      <c r="B28" s="513" t="s">
        <v>259</v>
      </c>
      <c r="C28" s="576" t="s">
        <v>264</v>
      </c>
      <c r="D28" s="702" t="s">
        <v>1</v>
      </c>
      <c r="E28" s="702" t="s">
        <v>1</v>
      </c>
      <c r="F28" s="476">
        <v>45</v>
      </c>
      <c r="G28" s="476">
        <v>126.7</v>
      </c>
      <c r="H28" s="619"/>
      <c r="I28" s="619"/>
    </row>
    <row r="29" spans="2:9" ht="14.25">
      <c r="B29" s="513" t="s">
        <v>259</v>
      </c>
      <c r="C29" s="576" t="s">
        <v>265</v>
      </c>
      <c r="D29" s="702" t="s">
        <v>1</v>
      </c>
      <c r="E29" s="702" t="s">
        <v>1</v>
      </c>
      <c r="F29" s="476">
        <v>47</v>
      </c>
      <c r="G29" s="476">
        <v>126.7</v>
      </c>
      <c r="H29" s="619"/>
      <c r="I29" s="619"/>
    </row>
    <row r="30" spans="2:9" ht="14.25">
      <c r="B30" s="513" t="s">
        <v>259</v>
      </c>
      <c r="C30" s="576" t="s">
        <v>266</v>
      </c>
      <c r="D30" s="702" t="s">
        <v>1</v>
      </c>
      <c r="E30" s="702" t="s">
        <v>1</v>
      </c>
      <c r="F30" s="476">
        <v>47</v>
      </c>
      <c r="G30" s="476">
        <v>126.7</v>
      </c>
      <c r="H30" s="619"/>
      <c r="I30" s="619"/>
    </row>
    <row r="31" spans="1:12" s="436" customFormat="1" ht="15">
      <c r="A31" s="547"/>
      <c r="B31" s="548"/>
      <c r="C31" s="548"/>
      <c r="D31" s="548"/>
      <c r="E31" s="548"/>
      <c r="F31" s="548"/>
      <c r="G31" s="548"/>
      <c r="H31" s="548"/>
      <c r="I31" s="545"/>
      <c r="J31" s="428"/>
      <c r="K31" s="428"/>
      <c r="L31" s="428"/>
    </row>
    <row r="32" spans="2:9" ht="15">
      <c r="B32" s="1198" t="s">
        <v>558</v>
      </c>
      <c r="C32" s="1199"/>
      <c r="D32" s="1199"/>
      <c r="E32" s="1199"/>
      <c r="F32" s="1199"/>
      <c r="G32" s="1200"/>
      <c r="H32" s="619"/>
      <c r="I32" s="619"/>
    </row>
    <row r="33" spans="2:9" ht="30">
      <c r="B33" s="478" t="s">
        <v>511</v>
      </c>
      <c r="C33" s="700" t="s">
        <v>553</v>
      </c>
      <c r="D33" s="701" t="s">
        <v>75</v>
      </c>
      <c r="E33" s="727" t="s">
        <v>564</v>
      </c>
      <c r="F33" s="477" t="s">
        <v>563</v>
      </c>
      <c r="G33" s="701" t="s">
        <v>554</v>
      </c>
      <c r="H33" s="619"/>
      <c r="I33" s="619"/>
    </row>
    <row r="34" spans="1:9" ht="14.25">
      <c r="A34" s="675"/>
      <c r="B34" s="513" t="s">
        <v>259</v>
      </c>
      <c r="C34" s="576" t="s">
        <v>260</v>
      </c>
      <c r="D34" s="702" t="s">
        <v>1</v>
      </c>
      <c r="E34" s="702" t="s">
        <v>1</v>
      </c>
      <c r="F34" s="702" t="s">
        <v>1</v>
      </c>
      <c r="G34" s="476">
        <v>149.1</v>
      </c>
      <c r="H34" s="619"/>
      <c r="I34" s="619"/>
    </row>
    <row r="35" spans="1:9" ht="14.25">
      <c r="A35" s="675"/>
      <c r="B35" s="513" t="s">
        <v>259</v>
      </c>
      <c r="C35" s="576" t="s">
        <v>261</v>
      </c>
      <c r="D35" s="702" t="s">
        <v>1</v>
      </c>
      <c r="E35" s="702" t="s">
        <v>1</v>
      </c>
      <c r="F35" s="702" t="s">
        <v>1</v>
      </c>
      <c r="G35" s="476">
        <v>149.1</v>
      </c>
      <c r="H35" s="619"/>
      <c r="I35" s="619"/>
    </row>
    <row r="36" spans="1:9" ht="14.25">
      <c r="A36" s="665"/>
      <c r="B36" s="513" t="s">
        <v>259</v>
      </c>
      <c r="C36" s="576" t="s">
        <v>262</v>
      </c>
      <c r="D36" s="702" t="s">
        <v>1</v>
      </c>
      <c r="E36" s="702" t="s">
        <v>1</v>
      </c>
      <c r="F36" s="702" t="s">
        <v>1</v>
      </c>
      <c r="G36" s="476">
        <v>149.1</v>
      </c>
      <c r="H36" s="619"/>
      <c r="I36" s="619"/>
    </row>
    <row r="37" spans="1:9" ht="14.25">
      <c r="A37" s="676"/>
      <c r="B37" s="513" t="s">
        <v>259</v>
      </c>
      <c r="C37" s="576" t="s">
        <v>263</v>
      </c>
      <c r="D37" s="702" t="s">
        <v>1</v>
      </c>
      <c r="E37" s="702" t="s">
        <v>1</v>
      </c>
      <c r="F37" s="702" t="s">
        <v>1</v>
      </c>
      <c r="G37" s="476">
        <v>149.1</v>
      </c>
      <c r="H37" s="619"/>
      <c r="I37" s="619"/>
    </row>
    <row r="38" spans="1:9" ht="14.25">
      <c r="A38" s="676"/>
      <c r="B38" s="513" t="s">
        <v>259</v>
      </c>
      <c r="C38" s="576" t="s">
        <v>264</v>
      </c>
      <c r="D38" s="702" t="s">
        <v>1</v>
      </c>
      <c r="E38" s="702" t="s">
        <v>1</v>
      </c>
      <c r="F38" s="702" t="s">
        <v>1</v>
      </c>
      <c r="G38" s="476">
        <v>149.1</v>
      </c>
      <c r="H38" s="619"/>
      <c r="I38" s="619"/>
    </row>
    <row r="39" spans="1:9" ht="14.25">
      <c r="A39" s="676"/>
      <c r="B39" s="513" t="s">
        <v>259</v>
      </c>
      <c r="C39" s="576" t="s">
        <v>265</v>
      </c>
      <c r="D39" s="702" t="s">
        <v>1</v>
      </c>
      <c r="E39" s="702" t="s">
        <v>1</v>
      </c>
      <c r="F39" s="702" t="s">
        <v>1</v>
      </c>
      <c r="G39" s="476">
        <v>149.1</v>
      </c>
      <c r="H39" s="619"/>
      <c r="I39" s="619"/>
    </row>
    <row r="40" spans="1:9" ht="14.25">
      <c r="A40" s="676"/>
      <c r="B40" s="513" t="s">
        <v>259</v>
      </c>
      <c r="C40" s="576" t="s">
        <v>266</v>
      </c>
      <c r="D40" s="702" t="s">
        <v>1</v>
      </c>
      <c r="E40" s="702" t="s">
        <v>1</v>
      </c>
      <c r="F40" s="702" t="s">
        <v>1</v>
      </c>
      <c r="G40" s="476">
        <v>149.1</v>
      </c>
      <c r="H40" s="619"/>
      <c r="I40" s="619"/>
    </row>
    <row r="41" spans="1:12" s="436" customFormat="1" ht="15">
      <c r="A41" s="547"/>
      <c r="B41" s="548"/>
      <c r="C41" s="548"/>
      <c r="D41" s="548"/>
      <c r="E41" s="548"/>
      <c r="F41" s="548"/>
      <c r="G41" s="548"/>
      <c r="H41" s="548"/>
      <c r="I41" s="545"/>
      <c r="J41" s="428"/>
      <c r="K41" s="428"/>
      <c r="L41" s="428"/>
    </row>
    <row r="42" spans="1:12" s="436" customFormat="1" ht="21" thickBot="1">
      <c r="A42" s="1046" t="s">
        <v>517</v>
      </c>
      <c r="B42" s="1046"/>
      <c r="C42" s="1046"/>
      <c r="D42" s="1046"/>
      <c r="E42" s="1046"/>
      <c r="F42" s="1046"/>
      <c r="G42" s="1046"/>
      <c r="H42" s="1046"/>
      <c r="I42" s="1046"/>
      <c r="J42" s="1046"/>
      <c r="K42" s="1046"/>
      <c r="L42" s="1046"/>
    </row>
    <row r="43" spans="1:11" ht="15" thickBot="1">
      <c r="A43" s="1182" t="s">
        <v>83</v>
      </c>
      <c r="B43" s="1182"/>
      <c r="C43" s="619"/>
      <c r="D43" s="1190" t="s">
        <v>115</v>
      </c>
      <c r="E43" s="1191"/>
      <c r="F43" s="1191"/>
      <c r="G43" s="1191"/>
      <c r="H43" s="1191"/>
      <c r="I43" s="1192"/>
      <c r="J43" s="436"/>
      <c r="K43" s="436"/>
    </row>
    <row r="44" spans="1:12" ht="15">
      <c r="A44" s="704" t="s">
        <v>559</v>
      </c>
      <c r="B44" s="715" t="s">
        <v>232</v>
      </c>
      <c r="C44" s="678"/>
      <c r="D44" s="453" t="s">
        <v>455</v>
      </c>
      <c r="E44" s="510" t="s">
        <v>495</v>
      </c>
      <c r="F44" s="510" t="s">
        <v>452</v>
      </c>
      <c r="G44" s="510" t="s">
        <v>105</v>
      </c>
      <c r="H44" s="510" t="s">
        <v>503</v>
      </c>
      <c r="I44" s="728"/>
      <c r="J44" s="480"/>
      <c r="K44" s="480"/>
      <c r="L44" s="682"/>
    </row>
    <row r="45" spans="1:12" ht="14.25">
      <c r="A45" s="704" t="s">
        <v>482</v>
      </c>
      <c r="B45" s="716">
        <v>9</v>
      </c>
      <c r="C45" s="678"/>
      <c r="D45" s="526" t="s">
        <v>132</v>
      </c>
      <c r="E45" s="513" t="s">
        <v>133</v>
      </c>
      <c r="F45" s="513" t="s">
        <v>133</v>
      </c>
      <c r="G45" s="513">
        <v>2</v>
      </c>
      <c r="H45" s="564">
        <v>11.24</v>
      </c>
      <c r="I45" s="725"/>
      <c r="J45" s="480"/>
      <c r="K45" s="480"/>
      <c r="L45" s="682"/>
    </row>
    <row r="46" spans="1:12" ht="14.25">
      <c r="A46" s="704" t="s">
        <v>483</v>
      </c>
      <c r="B46" s="715" t="s">
        <v>97</v>
      </c>
      <c r="C46" s="678"/>
      <c r="D46" s="526" t="s">
        <v>135</v>
      </c>
      <c r="E46" s="513" t="s">
        <v>125</v>
      </c>
      <c r="F46" s="513" t="s">
        <v>125</v>
      </c>
      <c r="G46" s="513">
        <v>2</v>
      </c>
      <c r="H46" s="513" t="s">
        <v>130</v>
      </c>
      <c r="I46" s="725"/>
      <c r="J46" s="480"/>
      <c r="K46" s="480"/>
      <c r="L46" s="682"/>
    </row>
    <row r="47" spans="1:12" ht="14.25">
      <c r="A47" s="704" t="s">
        <v>484</v>
      </c>
      <c r="B47" s="716" t="s">
        <v>271</v>
      </c>
      <c r="C47" s="678"/>
      <c r="D47" s="526" t="s">
        <v>127</v>
      </c>
      <c r="E47" s="513" t="s">
        <v>128</v>
      </c>
      <c r="F47" s="513" t="s">
        <v>128</v>
      </c>
      <c r="G47" s="513">
        <v>3</v>
      </c>
      <c r="H47" s="513" t="s">
        <v>130</v>
      </c>
      <c r="I47" s="725"/>
      <c r="J47" s="480"/>
      <c r="K47" s="480"/>
      <c r="L47" s="682"/>
    </row>
    <row r="48" spans="1:12" ht="14.25">
      <c r="A48" s="704" t="s">
        <v>485</v>
      </c>
      <c r="B48" s="715" t="s">
        <v>103</v>
      </c>
      <c r="C48" s="678"/>
      <c r="D48" s="526" t="s">
        <v>138</v>
      </c>
      <c r="E48" s="513" t="s">
        <v>125</v>
      </c>
      <c r="F48" s="513" t="s">
        <v>125</v>
      </c>
      <c r="G48" s="513">
        <v>2</v>
      </c>
      <c r="H48" s="564">
        <v>90</v>
      </c>
      <c r="I48" s="582" t="s">
        <v>504</v>
      </c>
      <c r="J48" s="480"/>
      <c r="K48" s="480"/>
      <c r="L48" s="682"/>
    </row>
    <row r="49" spans="1:12" ht="14.25">
      <c r="A49" s="704" t="s">
        <v>486</v>
      </c>
      <c r="B49" s="715" t="s">
        <v>199</v>
      </c>
      <c r="C49" s="678"/>
      <c r="D49" s="526" t="s">
        <v>443</v>
      </c>
      <c r="E49" s="513" t="s">
        <v>444</v>
      </c>
      <c r="F49" s="702" t="s">
        <v>444</v>
      </c>
      <c r="G49" s="513">
        <v>2</v>
      </c>
      <c r="H49" s="729">
        <v>120.17</v>
      </c>
      <c r="I49" s="725"/>
      <c r="J49" s="480"/>
      <c r="K49" s="480"/>
      <c r="L49" s="682"/>
    </row>
    <row r="50" spans="1:12" ht="15.75" thickBot="1">
      <c r="A50" s="704" t="s">
        <v>487</v>
      </c>
      <c r="B50" s="716" t="s">
        <v>111</v>
      </c>
      <c r="C50" s="677"/>
      <c r="D50" s="456" t="s">
        <v>144</v>
      </c>
      <c r="E50" s="521" t="s">
        <v>125</v>
      </c>
      <c r="F50" s="521" t="s">
        <v>125</v>
      </c>
      <c r="G50" s="521">
        <v>2</v>
      </c>
      <c r="H50" s="730">
        <v>22</v>
      </c>
      <c r="I50" s="726"/>
      <c r="J50" s="483"/>
      <c r="K50" s="480"/>
      <c r="L50" s="682"/>
    </row>
    <row r="51" spans="1:12" ht="13.5" thickBot="1">
      <c r="A51" s="704" t="s">
        <v>488</v>
      </c>
      <c r="B51" s="716"/>
      <c r="C51" s="677"/>
      <c r="D51" s="705"/>
      <c r="E51" s="705"/>
      <c r="F51" s="705"/>
      <c r="G51" s="705"/>
      <c r="H51" s="705"/>
      <c r="I51" s="705"/>
      <c r="J51" s="681"/>
      <c r="K51" s="682"/>
      <c r="L51" s="682"/>
    </row>
    <row r="52" spans="1:12" ht="15.75" thickBot="1">
      <c r="A52" s="705"/>
      <c r="B52" s="706"/>
      <c r="C52" s="677"/>
      <c r="D52" s="1043" t="s">
        <v>151</v>
      </c>
      <c r="E52" s="1044"/>
      <c r="F52" s="1044"/>
      <c r="G52" s="1044"/>
      <c r="H52" s="1044"/>
      <c r="I52" s="1045"/>
      <c r="J52" s="681"/>
      <c r="K52" s="682"/>
      <c r="L52" s="682"/>
    </row>
    <row r="53" spans="1:12" ht="14.25">
      <c r="A53" s="1182" t="s">
        <v>114</v>
      </c>
      <c r="B53" s="1182"/>
      <c r="C53" s="677"/>
      <c r="D53" s="1185" t="s">
        <v>157</v>
      </c>
      <c r="E53" s="1075"/>
      <c r="F53" s="580">
        <v>0.036</v>
      </c>
      <c r="G53" s="1075" t="s">
        <v>158</v>
      </c>
      <c r="H53" s="1075"/>
      <c r="I53" s="1076"/>
      <c r="K53" s="685"/>
      <c r="L53" s="685"/>
    </row>
    <row r="54" spans="1:12" ht="14.25">
      <c r="A54" s="704" t="s">
        <v>117</v>
      </c>
      <c r="B54" s="716" t="s">
        <v>103</v>
      </c>
      <c r="C54" s="677"/>
      <c r="D54" s="1188" t="s">
        <v>161</v>
      </c>
      <c r="E54" s="1073"/>
      <c r="F54" s="579">
        <v>0.095</v>
      </c>
      <c r="G54" s="1073" t="s">
        <v>525</v>
      </c>
      <c r="H54" s="1073"/>
      <c r="I54" s="1074"/>
      <c r="K54" s="686"/>
      <c r="L54" s="435"/>
    </row>
    <row r="55" spans="1:12" ht="15" thickBot="1">
      <c r="A55" s="704" t="s">
        <v>489</v>
      </c>
      <c r="B55" s="716">
        <v>999</v>
      </c>
      <c r="C55" s="677"/>
      <c r="D55" s="1189" t="s">
        <v>161</v>
      </c>
      <c r="E55" s="1071"/>
      <c r="F55" s="583">
        <v>0.086</v>
      </c>
      <c r="G55" s="1071" t="s">
        <v>568</v>
      </c>
      <c r="H55" s="1071"/>
      <c r="I55" s="1072"/>
      <c r="K55" s="686"/>
      <c r="L55" s="682"/>
    </row>
    <row r="56" spans="1:12" ht="13.5" thickBot="1">
      <c r="A56" s="704" t="s">
        <v>490</v>
      </c>
      <c r="B56" s="715">
        <v>1</v>
      </c>
      <c r="C56" s="677"/>
      <c r="D56" s="428"/>
      <c r="E56" s="428"/>
      <c r="F56" s="428"/>
      <c r="K56" s="686"/>
      <c r="L56" s="682"/>
    </row>
    <row r="57" spans="1:12" ht="15.75" thickBot="1">
      <c r="A57" s="704" t="s">
        <v>131</v>
      </c>
      <c r="B57" s="716" t="s">
        <v>97</v>
      </c>
      <c r="C57" s="678"/>
      <c r="D57" s="1031" t="s">
        <v>510</v>
      </c>
      <c r="E57" s="1033"/>
      <c r="F57" s="1033"/>
      <c r="G57" s="1032"/>
      <c r="I57" s="466"/>
      <c r="J57" s="466"/>
      <c r="K57" s="466"/>
      <c r="L57" s="682"/>
    </row>
    <row r="58" spans="1:12" ht="15">
      <c r="A58" s="704" t="s">
        <v>488</v>
      </c>
      <c r="B58" s="716">
        <v>1761111</v>
      </c>
      <c r="C58" s="678"/>
      <c r="D58" s="453" t="s">
        <v>511</v>
      </c>
      <c r="E58" s="510" t="s">
        <v>456</v>
      </c>
      <c r="F58" s="1183" t="s">
        <v>498</v>
      </c>
      <c r="G58" s="1184"/>
      <c r="I58" s="466"/>
      <c r="J58" s="466"/>
      <c r="K58" s="686"/>
      <c r="L58" s="682"/>
    </row>
    <row r="59" spans="1:12" ht="14.25">
      <c r="A59" s="704" t="s">
        <v>491</v>
      </c>
      <c r="B59" s="720">
        <v>40</v>
      </c>
      <c r="C59" s="677"/>
      <c r="D59" s="500" t="s">
        <v>272</v>
      </c>
      <c r="E59" s="659">
        <v>2.85</v>
      </c>
      <c r="F59" s="1195" t="s">
        <v>565</v>
      </c>
      <c r="G59" s="1196"/>
      <c r="I59" s="487"/>
      <c r="J59" s="487"/>
      <c r="K59" s="686"/>
      <c r="L59" s="682"/>
    </row>
    <row r="60" spans="1:12" ht="25.5">
      <c r="A60" s="704" t="s">
        <v>560</v>
      </c>
      <c r="B60" s="734" t="s">
        <v>550</v>
      </c>
      <c r="C60" s="677"/>
      <c r="D60" s="500" t="s">
        <v>7</v>
      </c>
      <c r="E60" s="659">
        <v>22</v>
      </c>
      <c r="F60" s="1195" t="s">
        <v>566</v>
      </c>
      <c r="G60" s="1196"/>
      <c r="I60" s="1193"/>
      <c r="J60" s="1194"/>
      <c r="K60" s="686"/>
      <c r="L60" s="682"/>
    </row>
    <row r="61" spans="1:12" ht="15" thickBot="1">
      <c r="A61" s="705"/>
      <c r="B61" s="706"/>
      <c r="C61" s="673"/>
      <c r="D61" s="504" t="s">
        <v>274</v>
      </c>
      <c r="E61" s="733">
        <v>1.4</v>
      </c>
      <c r="F61" s="1186"/>
      <c r="G61" s="1187"/>
      <c r="I61" s="487"/>
      <c r="J61" s="487"/>
      <c r="K61" s="689"/>
      <c r="L61" s="685"/>
    </row>
    <row r="62" spans="1:12" ht="12.75">
      <c r="A62" s="1182" t="s">
        <v>181</v>
      </c>
      <c r="B62" s="1182"/>
      <c r="C62" s="673"/>
      <c r="D62" s="677"/>
      <c r="E62" s="684"/>
      <c r="F62" s="677"/>
      <c r="G62" s="677"/>
      <c r="H62" s="677"/>
      <c r="I62" s="680"/>
      <c r="J62" s="686"/>
      <c r="K62" s="689"/>
      <c r="L62" s="685"/>
    </row>
    <row r="63" spans="1:12" ht="12.75">
      <c r="A63" s="717" t="s">
        <v>475</v>
      </c>
      <c r="B63" s="718" t="s">
        <v>567</v>
      </c>
      <c r="C63" s="673"/>
      <c r="D63" s="677"/>
      <c r="E63" s="684"/>
      <c r="F63" s="677"/>
      <c r="G63" s="677"/>
      <c r="H63" s="677"/>
      <c r="I63" s="680"/>
      <c r="J63" s="686"/>
      <c r="K63" s="689"/>
      <c r="L63" s="685"/>
    </row>
    <row r="64" spans="1:12" ht="12.75">
      <c r="A64" s="717" t="s">
        <v>476</v>
      </c>
      <c r="B64" s="718" t="s">
        <v>270</v>
      </c>
      <c r="C64" s="673"/>
      <c r="D64" s="677"/>
      <c r="E64" s="684"/>
      <c r="F64" s="677"/>
      <c r="G64" s="677"/>
      <c r="H64" s="677"/>
      <c r="I64" s="680"/>
      <c r="J64" s="686"/>
      <c r="K64" s="689"/>
      <c r="L64" s="685"/>
    </row>
    <row r="65" spans="1:12" ht="12.75">
      <c r="A65" s="704" t="s">
        <v>479</v>
      </c>
      <c r="B65" s="716">
        <v>20</v>
      </c>
      <c r="C65" s="673"/>
      <c r="D65" s="677"/>
      <c r="E65" s="684"/>
      <c r="F65" s="677"/>
      <c r="G65" s="677"/>
      <c r="H65" s="677"/>
      <c r="I65" s="680"/>
      <c r="J65" s="686"/>
      <c r="K65" s="689"/>
      <c r="L65" s="685"/>
    </row>
    <row r="66" spans="1:12" ht="12.75">
      <c r="A66" s="717" t="s">
        <v>561</v>
      </c>
      <c r="B66" s="718">
        <v>12</v>
      </c>
      <c r="C66" s="673"/>
      <c r="D66" s="677"/>
      <c r="E66" s="684"/>
      <c r="F66" s="677"/>
      <c r="G66" s="677"/>
      <c r="H66" s="677"/>
      <c r="I66" s="680"/>
      <c r="J66" s="686"/>
      <c r="K66" s="689"/>
      <c r="L66" s="685"/>
    </row>
    <row r="67" spans="1:12" ht="12.75">
      <c r="A67" s="704" t="s">
        <v>562</v>
      </c>
      <c r="B67" s="719" t="s">
        <v>523</v>
      </c>
      <c r="C67" s="673"/>
      <c r="D67" s="677"/>
      <c r="E67" s="684"/>
      <c r="F67" s="677"/>
      <c r="G67" s="677"/>
      <c r="H67" s="677"/>
      <c r="I67" s="680"/>
      <c r="J67" s="686"/>
      <c r="K67" s="689"/>
      <c r="L67" s="685"/>
    </row>
    <row r="68" spans="1:12" ht="12.75">
      <c r="A68" s="677"/>
      <c r="B68" s="677"/>
      <c r="C68" s="673"/>
      <c r="D68" s="677"/>
      <c r="E68" s="684"/>
      <c r="F68" s="677"/>
      <c r="G68" s="677"/>
      <c r="H68" s="677"/>
      <c r="I68" s="680"/>
      <c r="J68" s="686"/>
      <c r="K68" s="689"/>
      <c r="L68" s="685"/>
    </row>
    <row r="69" spans="1:12" ht="12.75">
      <c r="A69" s="677"/>
      <c r="B69" s="677"/>
      <c r="C69" s="673"/>
      <c r="D69" s="677"/>
      <c r="E69" s="684"/>
      <c r="F69" s="677"/>
      <c r="G69" s="677"/>
      <c r="H69" s="677"/>
      <c r="I69" s="680"/>
      <c r="J69" s="686"/>
      <c r="K69" s="689"/>
      <c r="L69" s="685"/>
    </row>
    <row r="70" spans="1:10" s="901" customFormat="1" ht="14.25">
      <c r="A70" s="436" t="s">
        <v>656</v>
      </c>
      <c r="B70" s="897"/>
      <c r="C70" s="491"/>
      <c r="D70" s="492"/>
      <c r="E70" s="897"/>
      <c r="F70" s="492"/>
      <c r="G70" s="436"/>
      <c r="H70" s="436"/>
      <c r="I70" s="436"/>
      <c r="J70" s="436"/>
    </row>
    <row r="71" spans="1:12" ht="12.75">
      <c r="A71" s="679"/>
      <c r="B71" s="678"/>
      <c r="C71" s="677"/>
      <c r="D71" s="677"/>
      <c r="E71" s="690"/>
      <c r="F71" s="671"/>
      <c r="G71" s="680"/>
      <c r="H71" s="619"/>
      <c r="I71" s="683"/>
      <c r="J71" s="686"/>
      <c r="K71" s="686"/>
      <c r="L71" s="682"/>
    </row>
    <row r="72" spans="1:12" ht="12.75">
      <c r="A72" s="691"/>
      <c r="B72" s="692"/>
      <c r="C72" s="684"/>
      <c r="D72" s="677"/>
      <c r="E72" s="690"/>
      <c r="F72" s="677"/>
      <c r="G72" s="677"/>
      <c r="H72" s="619"/>
      <c r="I72" s="677"/>
      <c r="J72" s="686"/>
      <c r="K72" s="686"/>
      <c r="L72" s="682"/>
    </row>
    <row r="73" spans="1:12" ht="12.75">
      <c r="A73" s="691"/>
      <c r="B73" s="693"/>
      <c r="C73" s="679"/>
      <c r="D73" s="677"/>
      <c r="E73" s="690"/>
      <c r="F73" s="679"/>
      <c r="G73" s="677"/>
      <c r="H73" s="619"/>
      <c r="I73" s="677"/>
      <c r="J73" s="682"/>
      <c r="K73" s="682"/>
      <c r="L73" s="682"/>
    </row>
    <row r="74" spans="1:12" ht="12.75">
      <c r="A74" s="677"/>
      <c r="B74" s="694"/>
      <c r="C74" s="678"/>
      <c r="D74" s="677"/>
      <c r="E74" s="690"/>
      <c r="F74" s="679"/>
      <c r="G74" s="677"/>
      <c r="H74" s="677"/>
      <c r="I74" s="677"/>
      <c r="J74" s="682"/>
      <c r="K74" s="682"/>
      <c r="L74" s="682"/>
    </row>
    <row r="75" spans="1:12" ht="12.75">
      <c r="A75" s="695"/>
      <c r="B75" s="678"/>
      <c r="C75" s="677"/>
      <c r="D75" s="677"/>
      <c r="E75" s="677"/>
      <c r="F75" s="678"/>
      <c r="G75" s="696"/>
      <c r="H75" s="677"/>
      <c r="I75" s="677"/>
      <c r="J75" s="682"/>
      <c r="K75" s="682"/>
      <c r="L75" s="682"/>
    </row>
    <row r="76" spans="1:12" ht="12.75">
      <c r="A76" s="677"/>
      <c r="B76" s="697"/>
      <c r="C76" s="677"/>
      <c r="D76" s="677"/>
      <c r="E76" s="677"/>
      <c r="F76" s="678"/>
      <c r="G76" s="698"/>
      <c r="H76" s="677"/>
      <c r="I76" s="677"/>
      <c r="J76" s="682"/>
      <c r="K76" s="682"/>
      <c r="L76" s="682"/>
    </row>
    <row r="77" spans="1:10" s="682" customFormat="1" ht="12.75">
      <c r="A77" s="619"/>
      <c r="B77" s="509"/>
      <c r="C77" s="673"/>
      <c r="D77" s="674"/>
      <c r="E77" s="509"/>
      <c r="F77" s="674"/>
      <c r="G77" s="619"/>
      <c r="H77" s="619"/>
      <c r="I77" s="619"/>
      <c r="J77" s="428"/>
    </row>
    <row r="78" spans="1:12" ht="12.75">
      <c r="A78" s="699"/>
      <c r="B78" s="697"/>
      <c r="C78" s="677"/>
      <c r="D78" s="677"/>
      <c r="E78" s="677"/>
      <c r="F78" s="678"/>
      <c r="G78" s="698"/>
      <c r="H78" s="677"/>
      <c r="I78" s="677"/>
      <c r="J78" s="682"/>
      <c r="K78" s="682"/>
      <c r="L78" s="682"/>
    </row>
    <row r="79" ht="12.75">
      <c r="A79" s="662"/>
    </row>
  </sheetData>
  <sheetProtection/>
  <mergeCells count="27">
    <mergeCell ref="A1:I1"/>
    <mergeCell ref="A2:I2"/>
    <mergeCell ref="A3:I3"/>
    <mergeCell ref="A4:I4"/>
    <mergeCell ref="A5:I5"/>
    <mergeCell ref="B7:G7"/>
    <mergeCell ref="B12:G12"/>
    <mergeCell ref="B22:G22"/>
    <mergeCell ref="B32:G32"/>
    <mergeCell ref="A42:L42"/>
    <mergeCell ref="A43:B43"/>
    <mergeCell ref="D43:I43"/>
    <mergeCell ref="A62:B62"/>
    <mergeCell ref="A53:B53"/>
    <mergeCell ref="D53:E53"/>
    <mergeCell ref="D54:E54"/>
    <mergeCell ref="D55:E55"/>
    <mergeCell ref="D57:G57"/>
    <mergeCell ref="G53:I53"/>
    <mergeCell ref="G54:I54"/>
    <mergeCell ref="G55:I55"/>
    <mergeCell ref="D52:I52"/>
    <mergeCell ref="F58:G58"/>
    <mergeCell ref="F59:G59"/>
    <mergeCell ref="F60:G60"/>
    <mergeCell ref="I60:J60"/>
    <mergeCell ref="F61:G61"/>
  </mergeCells>
  <printOptions horizontalCentered="1"/>
  <pageMargins left="0.25" right="0.25" top="0.5" bottom="0.5" header="0.25" footer="0.25"/>
  <pageSetup fitToHeight="0" fitToWidth="0" horizontalDpi="600" verticalDpi="600" orientation="portrait" scale="65" r:id="rId3"/>
  <headerFooter alignWithMargins="0">
    <oddFooter>&amp;R&amp;F
&amp;D  &amp;T</oddFooter>
  </headerFooter>
  <rowBreaks count="1" manualBreakCount="1">
    <brk id="67" max="8" man="1"/>
  </rowBreaks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</sheetPr>
  <dimension ref="A1:M78"/>
  <sheetViews>
    <sheetView zoomScalePageLayoutView="0" workbookViewId="0" topLeftCell="A1">
      <selection activeCell="C64" sqref="C64"/>
    </sheetView>
  </sheetViews>
  <sheetFormatPr defaultColWidth="9.140625" defaultRowHeight="12.75"/>
  <cols>
    <col min="1" max="1" width="16.7109375" style="428" customWidth="1"/>
    <col min="2" max="2" width="11.7109375" style="435" customWidth="1"/>
    <col min="3" max="3" width="18.57421875" style="660" bestFit="1" customWidth="1"/>
    <col min="4" max="4" width="14.57421875" style="661" bestFit="1" customWidth="1"/>
    <col min="5" max="5" width="8.8515625" style="435" bestFit="1" customWidth="1"/>
    <col min="6" max="6" width="14.421875" style="661" bestFit="1" customWidth="1"/>
    <col min="7" max="7" width="15.140625" style="428" bestFit="1" customWidth="1"/>
    <col min="8" max="8" width="8.00390625" style="428" bestFit="1" customWidth="1"/>
    <col min="9" max="9" width="27.7109375" style="428" bestFit="1" customWidth="1"/>
    <col min="10" max="10" width="11.00390625" style="428" bestFit="1" customWidth="1"/>
    <col min="11" max="16384" width="9.140625" style="428" customWidth="1"/>
  </cols>
  <sheetData>
    <row r="1" spans="1:13" ht="15.75">
      <c r="A1" s="1047" t="s">
        <v>527</v>
      </c>
      <c r="B1" s="1047"/>
      <c r="C1" s="1047"/>
      <c r="D1" s="1047"/>
      <c r="E1" s="1047"/>
      <c r="F1" s="1047"/>
      <c r="G1" s="1047"/>
      <c r="H1" s="1047"/>
      <c r="I1" s="1047"/>
      <c r="J1" s="721"/>
      <c r="K1" s="721"/>
      <c r="L1" s="721"/>
      <c r="M1" s="721"/>
    </row>
    <row r="2" spans="1:13" ht="14.25">
      <c r="A2" s="1050" t="s">
        <v>446</v>
      </c>
      <c r="B2" s="1050"/>
      <c r="C2" s="1050"/>
      <c r="D2" s="1050"/>
      <c r="E2" s="1050"/>
      <c r="F2" s="1050"/>
      <c r="G2" s="1050"/>
      <c r="H2" s="1050"/>
      <c r="I2" s="1050"/>
      <c r="J2" s="480"/>
      <c r="K2" s="480"/>
      <c r="L2" s="480"/>
      <c r="M2" s="480"/>
    </row>
    <row r="3" spans="1:13" ht="14.25">
      <c r="A3" s="1050" t="s">
        <v>528</v>
      </c>
      <c r="B3" s="1050"/>
      <c r="C3" s="1050"/>
      <c r="D3" s="1050"/>
      <c r="E3" s="1050"/>
      <c r="F3" s="1050"/>
      <c r="G3" s="1050"/>
      <c r="H3" s="1050"/>
      <c r="I3" s="1050"/>
      <c r="J3" s="480"/>
      <c r="K3" s="480"/>
      <c r="L3" s="480"/>
      <c r="M3" s="480"/>
    </row>
    <row r="4" spans="1:13" ht="15" thickBot="1">
      <c r="A4" s="1049" t="s">
        <v>239</v>
      </c>
      <c r="B4" s="1049"/>
      <c r="C4" s="1049"/>
      <c r="D4" s="1049"/>
      <c r="E4" s="1049"/>
      <c r="F4" s="1049"/>
      <c r="G4" s="1049"/>
      <c r="H4" s="1049"/>
      <c r="I4" s="1049"/>
      <c r="J4" s="487"/>
      <c r="K4" s="487"/>
      <c r="L4" s="487"/>
      <c r="M4" s="487"/>
    </row>
    <row r="5" spans="1:13" ht="14.25">
      <c r="A5" s="484"/>
      <c r="B5" s="484"/>
      <c r="C5" s="484"/>
      <c r="D5" s="484"/>
      <c r="E5" s="484"/>
      <c r="F5" s="484"/>
      <c r="G5" s="484"/>
      <c r="H5" s="484"/>
      <c r="I5" s="484"/>
      <c r="J5" s="484"/>
      <c r="K5" s="484"/>
      <c r="L5" s="484"/>
      <c r="M5" s="484"/>
    </row>
    <row r="6" spans="1:10" ht="15">
      <c r="A6" s="664"/>
      <c r="B6" s="1197" t="s">
        <v>555</v>
      </c>
      <c r="C6" s="1197"/>
      <c r="D6" s="1197"/>
      <c r="E6" s="1197"/>
      <c r="F6" s="1197"/>
      <c r="G6" s="1197"/>
      <c r="H6" s="666"/>
      <c r="I6" s="435"/>
      <c r="J6" s="435"/>
    </row>
    <row r="7" spans="1:9" s="435" customFormat="1" ht="30">
      <c r="A7" s="662"/>
      <c r="B7" s="478" t="s">
        <v>511</v>
      </c>
      <c r="C7" s="700" t="s">
        <v>553</v>
      </c>
      <c r="D7" s="701" t="s">
        <v>75</v>
      </c>
      <c r="E7" s="727" t="s">
        <v>564</v>
      </c>
      <c r="F7" s="477" t="s">
        <v>563</v>
      </c>
      <c r="G7" s="701" t="s">
        <v>554</v>
      </c>
      <c r="H7" s="668"/>
      <c r="I7" s="668"/>
    </row>
    <row r="8" spans="1:9" s="435" customFormat="1" ht="14.25">
      <c r="A8" s="665"/>
      <c r="B8" s="513" t="s">
        <v>251</v>
      </c>
      <c r="C8" s="576" t="s">
        <v>252</v>
      </c>
      <c r="D8" s="476">
        <v>90</v>
      </c>
      <c r="E8" s="476">
        <v>3.85</v>
      </c>
      <c r="F8" s="476">
        <v>117.1</v>
      </c>
      <c r="G8" s="476">
        <v>119.45</v>
      </c>
      <c r="H8" s="670"/>
      <c r="I8" s="670"/>
    </row>
    <row r="9" spans="1:9" ht="14.25">
      <c r="A9" s="665"/>
      <c r="B9" s="513" t="s">
        <v>251</v>
      </c>
      <c r="C9" s="703" t="s">
        <v>257</v>
      </c>
      <c r="D9" s="476">
        <v>90</v>
      </c>
      <c r="E9" s="476">
        <v>3.85</v>
      </c>
      <c r="F9" s="476">
        <v>117.1</v>
      </c>
      <c r="G9" s="476">
        <v>124.7</v>
      </c>
      <c r="H9" s="619"/>
      <c r="I9" s="619"/>
    </row>
    <row r="10" spans="1:12" s="436" customFormat="1" ht="15">
      <c r="A10" s="547"/>
      <c r="B10" s="548"/>
      <c r="C10" s="548"/>
      <c r="D10" s="548"/>
      <c r="E10" s="548"/>
      <c r="F10" s="548"/>
      <c r="G10" s="548"/>
      <c r="H10" s="548"/>
      <c r="I10" s="545"/>
      <c r="J10" s="428"/>
      <c r="K10" s="428"/>
      <c r="L10" s="428"/>
    </row>
    <row r="11" spans="1:9" ht="15">
      <c r="A11" s="665"/>
      <c r="B11" s="1197" t="s">
        <v>556</v>
      </c>
      <c r="C11" s="1197"/>
      <c r="D11" s="1197"/>
      <c r="E11" s="1197"/>
      <c r="F11" s="1197"/>
      <c r="G11" s="1197"/>
      <c r="H11" s="619"/>
      <c r="I11" s="619"/>
    </row>
    <row r="12" spans="2:9" ht="30">
      <c r="B12" s="478" t="s">
        <v>511</v>
      </c>
      <c r="C12" s="700" t="s">
        <v>553</v>
      </c>
      <c r="D12" s="701" t="s">
        <v>75</v>
      </c>
      <c r="E12" s="727" t="s">
        <v>564</v>
      </c>
      <c r="F12" s="477" t="s">
        <v>563</v>
      </c>
      <c r="G12" s="701" t="s">
        <v>554</v>
      </c>
      <c r="H12" s="619"/>
      <c r="I12" s="619"/>
    </row>
    <row r="13" spans="1:9" ht="14.25">
      <c r="A13" s="675"/>
      <c r="B13" s="513" t="s">
        <v>259</v>
      </c>
      <c r="C13" s="576" t="s">
        <v>260</v>
      </c>
      <c r="D13" s="702" t="s">
        <v>1</v>
      </c>
      <c r="E13" s="702" t="s">
        <v>1</v>
      </c>
      <c r="F13" s="476">
        <v>39</v>
      </c>
      <c r="G13" s="476">
        <v>119.45</v>
      </c>
      <c r="H13" s="619"/>
      <c r="I13" s="619"/>
    </row>
    <row r="14" spans="1:9" ht="14.25">
      <c r="A14" s="676"/>
      <c r="B14" s="513" t="s">
        <v>259</v>
      </c>
      <c r="C14" s="576" t="s">
        <v>261</v>
      </c>
      <c r="D14" s="702" t="s">
        <v>1</v>
      </c>
      <c r="E14" s="702" t="s">
        <v>1</v>
      </c>
      <c r="F14" s="476">
        <v>41</v>
      </c>
      <c r="G14" s="476">
        <v>119.45</v>
      </c>
      <c r="H14" s="619"/>
      <c r="I14" s="619"/>
    </row>
    <row r="15" spans="1:9" ht="14.25">
      <c r="A15" s="676"/>
      <c r="B15" s="513" t="s">
        <v>259</v>
      </c>
      <c r="C15" s="576" t="s">
        <v>262</v>
      </c>
      <c r="D15" s="702" t="s">
        <v>1</v>
      </c>
      <c r="E15" s="702" t="s">
        <v>1</v>
      </c>
      <c r="F15" s="476">
        <v>43</v>
      </c>
      <c r="G15" s="476">
        <v>119.45</v>
      </c>
      <c r="H15" s="619"/>
      <c r="I15" s="619"/>
    </row>
    <row r="16" spans="1:9" ht="14.25">
      <c r="A16" s="676"/>
      <c r="B16" s="513" t="s">
        <v>259</v>
      </c>
      <c r="C16" s="576" t="s">
        <v>263</v>
      </c>
      <c r="D16" s="702" t="s">
        <v>1</v>
      </c>
      <c r="E16" s="702" t="s">
        <v>1</v>
      </c>
      <c r="F16" s="476">
        <v>45</v>
      </c>
      <c r="G16" s="476">
        <v>124.7</v>
      </c>
      <c r="H16" s="619"/>
      <c r="I16" s="619"/>
    </row>
    <row r="17" spans="1:9" ht="14.25">
      <c r="A17" s="676"/>
      <c r="B17" s="513" t="s">
        <v>259</v>
      </c>
      <c r="C17" s="576" t="s">
        <v>264</v>
      </c>
      <c r="D17" s="702" t="s">
        <v>1</v>
      </c>
      <c r="E17" s="702" t="s">
        <v>1</v>
      </c>
      <c r="F17" s="476">
        <v>45</v>
      </c>
      <c r="G17" s="476">
        <v>124.7</v>
      </c>
      <c r="H17" s="619"/>
      <c r="I17" s="619"/>
    </row>
    <row r="18" spans="1:9" ht="14.25">
      <c r="A18" s="676"/>
      <c r="B18" s="513" t="s">
        <v>259</v>
      </c>
      <c r="C18" s="576" t="s">
        <v>265</v>
      </c>
      <c r="D18" s="702" t="s">
        <v>1</v>
      </c>
      <c r="E18" s="702" t="s">
        <v>1</v>
      </c>
      <c r="F18" s="476">
        <v>47</v>
      </c>
      <c r="G18" s="476">
        <v>124.7</v>
      </c>
      <c r="H18" s="619"/>
      <c r="I18" s="619"/>
    </row>
    <row r="19" spans="1:9" ht="14.25">
      <c r="A19" s="676"/>
      <c r="B19" s="513" t="s">
        <v>259</v>
      </c>
      <c r="C19" s="576" t="s">
        <v>266</v>
      </c>
      <c r="D19" s="702" t="s">
        <v>1</v>
      </c>
      <c r="E19" s="702" t="s">
        <v>1</v>
      </c>
      <c r="F19" s="476">
        <v>47</v>
      </c>
      <c r="G19" s="476">
        <v>124.7</v>
      </c>
      <c r="H19" s="619"/>
      <c r="I19" s="619"/>
    </row>
    <row r="20" spans="1:12" s="436" customFormat="1" ht="15">
      <c r="A20" s="547"/>
      <c r="B20" s="548"/>
      <c r="C20" s="548"/>
      <c r="D20" s="548"/>
      <c r="E20" s="548"/>
      <c r="F20" s="548"/>
      <c r="G20" s="548"/>
      <c r="H20" s="548"/>
      <c r="I20" s="545"/>
      <c r="J20" s="428"/>
      <c r="K20" s="428"/>
      <c r="L20" s="428"/>
    </row>
    <row r="21" spans="1:9" ht="15">
      <c r="A21" s="676"/>
      <c r="B21" s="1198" t="s">
        <v>557</v>
      </c>
      <c r="C21" s="1199"/>
      <c r="D21" s="1199"/>
      <c r="E21" s="1199"/>
      <c r="F21" s="1199"/>
      <c r="G21" s="1200"/>
      <c r="H21" s="619"/>
      <c r="I21" s="619"/>
    </row>
    <row r="22" spans="1:9" ht="30">
      <c r="A22" s="667"/>
      <c r="B22" s="478" t="s">
        <v>511</v>
      </c>
      <c r="C22" s="700" t="s">
        <v>553</v>
      </c>
      <c r="D22" s="701" t="s">
        <v>75</v>
      </c>
      <c r="E22" s="727" t="s">
        <v>564</v>
      </c>
      <c r="F22" s="477" t="s">
        <v>563</v>
      </c>
      <c r="G22" s="701" t="s">
        <v>554</v>
      </c>
      <c r="H22" s="619"/>
      <c r="I22" s="619"/>
    </row>
    <row r="23" spans="1:9" ht="14.25">
      <c r="A23" s="667"/>
      <c r="B23" s="513" t="s">
        <v>259</v>
      </c>
      <c r="C23" s="576" t="s">
        <v>260</v>
      </c>
      <c r="D23" s="702" t="s">
        <v>1</v>
      </c>
      <c r="E23" s="702" t="s">
        <v>1</v>
      </c>
      <c r="F23" s="476">
        <v>39</v>
      </c>
      <c r="G23" s="476">
        <v>124.45</v>
      </c>
      <c r="H23" s="619"/>
      <c r="I23" s="619"/>
    </row>
    <row r="24" spans="1:9" ht="14.25">
      <c r="A24" s="665"/>
      <c r="B24" s="513" t="s">
        <v>259</v>
      </c>
      <c r="C24" s="576" t="s">
        <v>261</v>
      </c>
      <c r="D24" s="702" t="s">
        <v>1</v>
      </c>
      <c r="E24" s="702" t="s">
        <v>1</v>
      </c>
      <c r="F24" s="476">
        <v>41</v>
      </c>
      <c r="G24" s="476">
        <v>124.45</v>
      </c>
      <c r="H24" s="619"/>
      <c r="I24" s="619"/>
    </row>
    <row r="25" spans="1:9" ht="14.25">
      <c r="A25" s="667"/>
      <c r="B25" s="513" t="s">
        <v>259</v>
      </c>
      <c r="C25" s="576" t="s">
        <v>262</v>
      </c>
      <c r="D25" s="702" t="s">
        <v>1</v>
      </c>
      <c r="E25" s="702" t="s">
        <v>1</v>
      </c>
      <c r="F25" s="476">
        <v>43</v>
      </c>
      <c r="G25" s="476">
        <v>124.45</v>
      </c>
      <c r="H25" s="619"/>
      <c r="I25" s="619"/>
    </row>
    <row r="26" spans="2:9" ht="14.25">
      <c r="B26" s="513" t="s">
        <v>259</v>
      </c>
      <c r="C26" s="576" t="s">
        <v>263</v>
      </c>
      <c r="D26" s="702" t="s">
        <v>1</v>
      </c>
      <c r="E26" s="702" t="s">
        <v>1</v>
      </c>
      <c r="F26" s="476">
        <v>45</v>
      </c>
      <c r="G26" s="476">
        <v>129.7</v>
      </c>
      <c r="H26" s="619"/>
      <c r="I26" s="619"/>
    </row>
    <row r="27" spans="2:9" ht="14.25">
      <c r="B27" s="513" t="s">
        <v>259</v>
      </c>
      <c r="C27" s="576" t="s">
        <v>264</v>
      </c>
      <c r="D27" s="702" t="s">
        <v>1</v>
      </c>
      <c r="E27" s="702" t="s">
        <v>1</v>
      </c>
      <c r="F27" s="476">
        <v>45</v>
      </c>
      <c r="G27" s="476">
        <v>129.7</v>
      </c>
      <c r="H27" s="619"/>
      <c r="I27" s="619"/>
    </row>
    <row r="28" spans="2:9" ht="14.25">
      <c r="B28" s="513" t="s">
        <v>259</v>
      </c>
      <c r="C28" s="576" t="s">
        <v>265</v>
      </c>
      <c r="D28" s="702" t="s">
        <v>1</v>
      </c>
      <c r="E28" s="702" t="s">
        <v>1</v>
      </c>
      <c r="F28" s="476">
        <v>47</v>
      </c>
      <c r="G28" s="476">
        <v>129.7</v>
      </c>
      <c r="H28" s="619"/>
      <c r="I28" s="619"/>
    </row>
    <row r="29" spans="2:9" ht="14.25">
      <c r="B29" s="513" t="s">
        <v>259</v>
      </c>
      <c r="C29" s="576" t="s">
        <v>266</v>
      </c>
      <c r="D29" s="702" t="s">
        <v>1</v>
      </c>
      <c r="E29" s="702" t="s">
        <v>1</v>
      </c>
      <c r="F29" s="476">
        <v>47</v>
      </c>
      <c r="G29" s="476">
        <v>129.7</v>
      </c>
      <c r="H29" s="619"/>
      <c r="I29" s="619"/>
    </row>
    <row r="30" spans="1:12" s="436" customFormat="1" ht="15">
      <c r="A30" s="547"/>
      <c r="B30" s="548"/>
      <c r="C30" s="548"/>
      <c r="D30" s="548"/>
      <c r="E30" s="548"/>
      <c r="F30" s="548"/>
      <c r="G30" s="548"/>
      <c r="H30" s="548"/>
      <c r="I30" s="545"/>
      <c r="J30" s="428"/>
      <c r="K30" s="428"/>
      <c r="L30" s="428"/>
    </row>
    <row r="31" spans="2:9" ht="15">
      <c r="B31" s="1198" t="s">
        <v>558</v>
      </c>
      <c r="C31" s="1199"/>
      <c r="D31" s="1199"/>
      <c r="E31" s="1199"/>
      <c r="F31" s="1199"/>
      <c r="G31" s="1200"/>
      <c r="H31" s="619"/>
      <c r="I31" s="619"/>
    </row>
    <row r="32" spans="2:9" ht="30">
      <c r="B32" s="478" t="s">
        <v>511</v>
      </c>
      <c r="C32" s="700" t="s">
        <v>553</v>
      </c>
      <c r="D32" s="701" t="s">
        <v>75</v>
      </c>
      <c r="E32" s="727" t="s">
        <v>564</v>
      </c>
      <c r="F32" s="477" t="s">
        <v>563</v>
      </c>
      <c r="G32" s="701" t="s">
        <v>554</v>
      </c>
      <c r="H32" s="619"/>
      <c r="I32" s="619"/>
    </row>
    <row r="33" spans="1:9" ht="14.25">
      <c r="A33" s="675"/>
      <c r="B33" s="513" t="s">
        <v>259</v>
      </c>
      <c r="C33" s="576" t="s">
        <v>260</v>
      </c>
      <c r="D33" s="702" t="s">
        <v>1</v>
      </c>
      <c r="E33" s="702" t="s">
        <v>1</v>
      </c>
      <c r="F33" s="702" t="s">
        <v>1</v>
      </c>
      <c r="G33" s="476">
        <v>145.15</v>
      </c>
      <c r="H33" s="619"/>
      <c r="I33" s="619"/>
    </row>
    <row r="34" spans="1:9" ht="14.25">
      <c r="A34" s="675"/>
      <c r="B34" s="513" t="s">
        <v>259</v>
      </c>
      <c r="C34" s="576" t="s">
        <v>261</v>
      </c>
      <c r="D34" s="702" t="s">
        <v>1</v>
      </c>
      <c r="E34" s="702" t="s">
        <v>1</v>
      </c>
      <c r="F34" s="702" t="s">
        <v>1</v>
      </c>
      <c r="G34" s="476">
        <v>145.15</v>
      </c>
      <c r="H34" s="619"/>
      <c r="I34" s="619"/>
    </row>
    <row r="35" spans="1:9" ht="14.25">
      <c r="A35" s="665"/>
      <c r="B35" s="513" t="s">
        <v>259</v>
      </c>
      <c r="C35" s="576" t="s">
        <v>262</v>
      </c>
      <c r="D35" s="702" t="s">
        <v>1</v>
      </c>
      <c r="E35" s="702" t="s">
        <v>1</v>
      </c>
      <c r="F35" s="702" t="s">
        <v>1</v>
      </c>
      <c r="G35" s="476">
        <v>145.15</v>
      </c>
      <c r="H35" s="619"/>
      <c r="I35" s="619"/>
    </row>
    <row r="36" spans="1:9" ht="14.25">
      <c r="A36" s="676"/>
      <c r="B36" s="513" t="s">
        <v>259</v>
      </c>
      <c r="C36" s="576" t="s">
        <v>263</v>
      </c>
      <c r="D36" s="702" t="s">
        <v>1</v>
      </c>
      <c r="E36" s="702" t="s">
        <v>1</v>
      </c>
      <c r="F36" s="702" t="s">
        <v>1</v>
      </c>
      <c r="G36" s="476">
        <v>145.15</v>
      </c>
      <c r="H36" s="619"/>
      <c r="I36" s="619"/>
    </row>
    <row r="37" spans="1:9" ht="14.25">
      <c r="A37" s="676"/>
      <c r="B37" s="513" t="s">
        <v>259</v>
      </c>
      <c r="C37" s="576" t="s">
        <v>264</v>
      </c>
      <c r="D37" s="702" t="s">
        <v>1</v>
      </c>
      <c r="E37" s="702" t="s">
        <v>1</v>
      </c>
      <c r="F37" s="702" t="s">
        <v>1</v>
      </c>
      <c r="G37" s="476">
        <v>145.15</v>
      </c>
      <c r="H37" s="619"/>
      <c r="I37" s="619"/>
    </row>
    <row r="38" spans="1:9" ht="14.25">
      <c r="A38" s="676"/>
      <c r="B38" s="513" t="s">
        <v>259</v>
      </c>
      <c r="C38" s="576" t="s">
        <v>265</v>
      </c>
      <c r="D38" s="702" t="s">
        <v>1</v>
      </c>
      <c r="E38" s="702" t="s">
        <v>1</v>
      </c>
      <c r="F38" s="702" t="s">
        <v>1</v>
      </c>
      <c r="G38" s="476">
        <v>145.15</v>
      </c>
      <c r="H38" s="619"/>
      <c r="I38" s="619"/>
    </row>
    <row r="39" spans="1:9" ht="14.25">
      <c r="A39" s="676"/>
      <c r="B39" s="513" t="s">
        <v>259</v>
      </c>
      <c r="C39" s="576" t="s">
        <v>266</v>
      </c>
      <c r="D39" s="702" t="s">
        <v>1</v>
      </c>
      <c r="E39" s="702" t="s">
        <v>1</v>
      </c>
      <c r="F39" s="702" t="s">
        <v>1</v>
      </c>
      <c r="G39" s="476">
        <v>145.15</v>
      </c>
      <c r="H39" s="619"/>
      <c r="I39" s="619"/>
    </row>
    <row r="40" spans="1:12" s="436" customFormat="1" ht="15">
      <c r="A40" s="547"/>
      <c r="B40" s="548"/>
      <c r="C40" s="548"/>
      <c r="D40" s="548"/>
      <c r="E40" s="548"/>
      <c r="F40" s="548"/>
      <c r="G40" s="548"/>
      <c r="H40" s="548"/>
      <c r="I40" s="545"/>
      <c r="J40" s="428"/>
      <c r="K40" s="428"/>
      <c r="L40" s="428"/>
    </row>
    <row r="41" spans="1:12" s="436" customFormat="1" ht="21" thickBot="1">
      <c r="A41" s="1046" t="s">
        <v>517</v>
      </c>
      <c r="B41" s="1046"/>
      <c r="C41" s="1046"/>
      <c r="D41" s="1046"/>
      <c r="E41" s="1046"/>
      <c r="F41" s="1046"/>
      <c r="G41" s="1046"/>
      <c r="H41" s="1046"/>
      <c r="I41" s="1046"/>
      <c r="J41" s="1046"/>
      <c r="K41" s="1046"/>
      <c r="L41" s="1046"/>
    </row>
    <row r="42" spans="1:11" ht="15" thickBot="1">
      <c r="A42" s="1182" t="s">
        <v>83</v>
      </c>
      <c r="B42" s="1182"/>
      <c r="C42" s="619"/>
      <c r="D42" s="1190" t="s">
        <v>115</v>
      </c>
      <c r="E42" s="1191"/>
      <c r="F42" s="1191"/>
      <c r="G42" s="1191"/>
      <c r="H42" s="1191"/>
      <c r="I42" s="1192"/>
      <c r="J42" s="436"/>
      <c r="K42" s="436"/>
    </row>
    <row r="43" spans="1:12" ht="15">
      <c r="A43" s="704" t="s">
        <v>559</v>
      </c>
      <c r="B43" s="715" t="s">
        <v>232</v>
      </c>
      <c r="C43" s="678"/>
      <c r="D43" s="453" t="s">
        <v>455</v>
      </c>
      <c r="E43" s="510" t="s">
        <v>495</v>
      </c>
      <c r="F43" s="510" t="s">
        <v>452</v>
      </c>
      <c r="G43" s="510" t="s">
        <v>105</v>
      </c>
      <c r="H43" s="510" t="s">
        <v>503</v>
      </c>
      <c r="I43" s="728"/>
      <c r="J43" s="480"/>
      <c r="K43" s="480"/>
      <c r="L43" s="682"/>
    </row>
    <row r="44" spans="1:12" ht="14.25">
      <c r="A44" s="704" t="s">
        <v>482</v>
      </c>
      <c r="B44" s="716">
        <v>9</v>
      </c>
      <c r="C44" s="678"/>
      <c r="D44" s="526" t="s">
        <v>132</v>
      </c>
      <c r="E44" s="513" t="s">
        <v>133</v>
      </c>
      <c r="F44" s="513" t="s">
        <v>133</v>
      </c>
      <c r="G44" s="513">
        <v>4</v>
      </c>
      <c r="H44" s="564">
        <v>11.24</v>
      </c>
      <c r="I44" s="725"/>
      <c r="J44" s="480"/>
      <c r="K44" s="480"/>
      <c r="L44" s="682"/>
    </row>
    <row r="45" spans="1:12" ht="14.25">
      <c r="A45" s="704" t="s">
        <v>483</v>
      </c>
      <c r="B45" s="715" t="s">
        <v>97</v>
      </c>
      <c r="C45" s="678"/>
      <c r="D45" s="526" t="s">
        <v>135</v>
      </c>
      <c r="E45" s="513" t="s">
        <v>125</v>
      </c>
      <c r="F45" s="513" t="s">
        <v>125</v>
      </c>
      <c r="G45" s="513">
        <v>4</v>
      </c>
      <c r="H45" s="513" t="s">
        <v>130</v>
      </c>
      <c r="I45" s="725"/>
      <c r="J45" s="480"/>
      <c r="K45" s="480"/>
      <c r="L45" s="682"/>
    </row>
    <row r="46" spans="1:12" ht="14.25">
      <c r="A46" s="704" t="s">
        <v>484</v>
      </c>
      <c r="B46" s="716" t="s">
        <v>271</v>
      </c>
      <c r="C46" s="678"/>
      <c r="D46" s="526" t="s">
        <v>127</v>
      </c>
      <c r="E46" s="513" t="s">
        <v>128</v>
      </c>
      <c r="F46" s="513" t="s">
        <v>128</v>
      </c>
      <c r="G46" s="513">
        <v>6</v>
      </c>
      <c r="H46" s="513" t="s">
        <v>130</v>
      </c>
      <c r="I46" s="725"/>
      <c r="J46" s="480"/>
      <c r="K46" s="480"/>
      <c r="L46" s="682"/>
    </row>
    <row r="47" spans="1:12" ht="14.25">
      <c r="A47" s="704" t="s">
        <v>485</v>
      </c>
      <c r="B47" s="715" t="s">
        <v>103</v>
      </c>
      <c r="C47" s="678"/>
      <c r="D47" s="526" t="s">
        <v>138</v>
      </c>
      <c r="E47" s="513" t="s">
        <v>125</v>
      </c>
      <c r="F47" s="513" t="s">
        <v>125</v>
      </c>
      <c r="G47" s="513">
        <v>4</v>
      </c>
      <c r="H47" s="564">
        <v>90</v>
      </c>
      <c r="I47" s="582" t="s">
        <v>504</v>
      </c>
      <c r="J47" s="480"/>
      <c r="K47" s="480"/>
      <c r="L47" s="682"/>
    </row>
    <row r="48" spans="1:12" ht="14.25">
      <c r="A48" s="704" t="s">
        <v>486</v>
      </c>
      <c r="B48" s="715" t="s">
        <v>199</v>
      </c>
      <c r="C48" s="678"/>
      <c r="D48" s="526" t="s">
        <v>443</v>
      </c>
      <c r="E48" s="513" t="s">
        <v>444</v>
      </c>
      <c r="F48" s="702" t="s">
        <v>444</v>
      </c>
      <c r="G48" s="513">
        <v>4</v>
      </c>
      <c r="H48" s="729">
        <v>120.17</v>
      </c>
      <c r="I48" s="725"/>
      <c r="J48" s="480"/>
      <c r="K48" s="480"/>
      <c r="L48" s="682"/>
    </row>
    <row r="49" spans="1:12" ht="15.75" thickBot="1">
      <c r="A49" s="704" t="s">
        <v>487</v>
      </c>
      <c r="B49" s="716" t="s">
        <v>111</v>
      </c>
      <c r="C49" s="677"/>
      <c r="D49" s="456" t="s">
        <v>144</v>
      </c>
      <c r="E49" s="521" t="s">
        <v>125</v>
      </c>
      <c r="F49" s="521" t="s">
        <v>125</v>
      </c>
      <c r="G49" s="521">
        <v>4</v>
      </c>
      <c r="H49" s="730">
        <v>22</v>
      </c>
      <c r="I49" s="726"/>
      <c r="J49" s="483"/>
      <c r="K49" s="480"/>
      <c r="L49" s="682"/>
    </row>
    <row r="50" spans="1:12" ht="13.5" thickBot="1">
      <c r="A50" s="704" t="s">
        <v>488</v>
      </c>
      <c r="B50" s="716"/>
      <c r="C50" s="677"/>
      <c r="D50" s="705"/>
      <c r="E50" s="705"/>
      <c r="F50" s="705"/>
      <c r="G50" s="705"/>
      <c r="H50" s="705"/>
      <c r="I50" s="705"/>
      <c r="J50" s="681"/>
      <c r="K50" s="682"/>
      <c r="L50" s="682"/>
    </row>
    <row r="51" spans="1:12" ht="15.75" thickBot="1">
      <c r="A51" s="705"/>
      <c r="B51" s="706"/>
      <c r="C51" s="677"/>
      <c r="D51" s="1043" t="s">
        <v>151</v>
      </c>
      <c r="E51" s="1044"/>
      <c r="F51" s="1044"/>
      <c r="G51" s="1044"/>
      <c r="H51" s="1045"/>
      <c r="I51" s="681"/>
      <c r="J51" s="681"/>
      <c r="K51" s="682"/>
      <c r="L51" s="682"/>
    </row>
    <row r="52" spans="1:12" ht="14.25">
      <c r="A52" s="1182" t="s">
        <v>114</v>
      </c>
      <c r="B52" s="1182"/>
      <c r="C52" s="677"/>
      <c r="D52" s="1185" t="s">
        <v>3</v>
      </c>
      <c r="E52" s="1075"/>
      <c r="F52" s="580">
        <v>0.0638</v>
      </c>
      <c r="G52" s="1110" t="s">
        <v>529</v>
      </c>
      <c r="H52" s="1112"/>
      <c r="K52" s="685"/>
      <c r="L52" s="685"/>
    </row>
    <row r="53" spans="1:12" ht="14.25">
      <c r="A53" s="704" t="s">
        <v>117</v>
      </c>
      <c r="B53" s="716" t="s">
        <v>103</v>
      </c>
      <c r="C53" s="677"/>
      <c r="D53" s="1188" t="s">
        <v>157</v>
      </c>
      <c r="E53" s="1073"/>
      <c r="F53" s="579">
        <v>0.036</v>
      </c>
      <c r="G53" s="1034" t="s">
        <v>158</v>
      </c>
      <c r="H53" s="1035"/>
      <c r="K53" s="686"/>
      <c r="L53" s="435"/>
    </row>
    <row r="54" spans="1:12" ht="15" thickBot="1">
      <c r="A54" s="704" t="s">
        <v>489</v>
      </c>
      <c r="B54" s="716">
        <v>999</v>
      </c>
      <c r="C54" s="677"/>
      <c r="D54" s="1189" t="s">
        <v>161</v>
      </c>
      <c r="E54" s="1071"/>
      <c r="F54" s="583">
        <v>0.095</v>
      </c>
      <c r="G54" s="1062" t="s">
        <v>162</v>
      </c>
      <c r="H54" s="1063"/>
      <c r="K54" s="686"/>
      <c r="L54" s="682"/>
    </row>
    <row r="55" spans="1:12" ht="13.5" thickBot="1">
      <c r="A55" s="704" t="s">
        <v>490</v>
      </c>
      <c r="B55" s="715">
        <v>1</v>
      </c>
      <c r="C55" s="677"/>
      <c r="D55" s="428"/>
      <c r="E55" s="428"/>
      <c r="F55" s="428"/>
      <c r="K55" s="686"/>
      <c r="L55" s="682"/>
    </row>
    <row r="56" spans="1:12" ht="15.75" thickBot="1">
      <c r="A56" s="704" t="s">
        <v>131</v>
      </c>
      <c r="B56" s="716" t="s">
        <v>97</v>
      </c>
      <c r="C56" s="678"/>
      <c r="D56" s="1031" t="s">
        <v>510</v>
      </c>
      <c r="E56" s="1033"/>
      <c r="F56" s="1033"/>
      <c r="G56" s="1032"/>
      <c r="I56" s="466"/>
      <c r="J56" s="466"/>
      <c r="K56" s="466"/>
      <c r="L56" s="682"/>
    </row>
    <row r="57" spans="1:12" ht="15">
      <c r="A57" s="704" t="s">
        <v>488</v>
      </c>
      <c r="B57" s="716">
        <v>1761111</v>
      </c>
      <c r="C57" s="678"/>
      <c r="D57" s="453" t="s">
        <v>511</v>
      </c>
      <c r="E57" s="510" t="s">
        <v>456</v>
      </c>
      <c r="F57" s="1183" t="s">
        <v>498</v>
      </c>
      <c r="G57" s="1184"/>
      <c r="I57" s="466"/>
      <c r="J57" s="466"/>
      <c r="K57" s="686"/>
      <c r="L57" s="682"/>
    </row>
    <row r="58" spans="1:12" ht="14.25">
      <c r="A58" s="704" t="s">
        <v>491</v>
      </c>
      <c r="B58" s="720">
        <v>40</v>
      </c>
      <c r="C58" s="677"/>
      <c r="D58" s="500" t="s">
        <v>272</v>
      </c>
      <c r="E58" s="659">
        <v>2.85</v>
      </c>
      <c r="F58" s="1195" t="s">
        <v>565</v>
      </c>
      <c r="G58" s="1196"/>
      <c r="I58" s="487"/>
      <c r="J58" s="487"/>
      <c r="K58" s="686"/>
      <c r="L58" s="682"/>
    </row>
    <row r="59" spans="1:12" ht="14.25">
      <c r="A59" s="704" t="s">
        <v>560</v>
      </c>
      <c r="B59" s="719" t="s">
        <v>442</v>
      </c>
      <c r="C59" s="677"/>
      <c r="D59" s="500" t="s">
        <v>7</v>
      </c>
      <c r="E59" s="659">
        <v>22</v>
      </c>
      <c r="F59" s="1195" t="s">
        <v>566</v>
      </c>
      <c r="G59" s="1196"/>
      <c r="I59" s="1193"/>
      <c r="J59" s="1194"/>
      <c r="K59" s="686"/>
      <c r="L59" s="682"/>
    </row>
    <row r="60" spans="1:12" ht="15" thickBot="1">
      <c r="A60" s="705"/>
      <c r="B60" s="706"/>
      <c r="C60" s="673"/>
      <c r="D60" s="504" t="s">
        <v>274</v>
      </c>
      <c r="E60" s="733">
        <v>1.4</v>
      </c>
      <c r="F60" s="1186"/>
      <c r="G60" s="1187"/>
      <c r="I60" s="487"/>
      <c r="J60" s="487"/>
      <c r="K60" s="689"/>
      <c r="L60" s="685"/>
    </row>
    <row r="61" spans="1:12" ht="12.75">
      <c r="A61" s="1182" t="s">
        <v>181</v>
      </c>
      <c r="B61" s="1182"/>
      <c r="C61" s="673"/>
      <c r="D61" s="677"/>
      <c r="E61" s="684"/>
      <c r="F61" s="677"/>
      <c r="G61" s="677"/>
      <c r="H61" s="677"/>
      <c r="I61" s="680"/>
      <c r="J61" s="686"/>
      <c r="K61" s="689"/>
      <c r="L61" s="685"/>
    </row>
    <row r="62" spans="1:12" ht="12.75">
      <c r="A62" s="717" t="s">
        <v>475</v>
      </c>
      <c r="B62" s="718" t="s">
        <v>567</v>
      </c>
      <c r="C62" s="673"/>
      <c r="D62" s="677"/>
      <c r="E62" s="684"/>
      <c r="F62" s="677"/>
      <c r="G62" s="677"/>
      <c r="H62" s="677"/>
      <c r="I62" s="680"/>
      <c r="J62" s="686"/>
      <c r="K62" s="689"/>
      <c r="L62" s="685"/>
    </row>
    <row r="63" spans="1:12" ht="12.75">
      <c r="A63" s="717" t="s">
        <v>476</v>
      </c>
      <c r="B63" s="718" t="s">
        <v>270</v>
      </c>
      <c r="C63" s="673"/>
      <c r="D63" s="677"/>
      <c r="E63" s="684"/>
      <c r="F63" s="677"/>
      <c r="G63" s="677"/>
      <c r="H63" s="677"/>
      <c r="I63" s="680"/>
      <c r="J63" s="686"/>
      <c r="K63" s="689"/>
      <c r="L63" s="685"/>
    </row>
    <row r="64" spans="1:12" ht="12.75">
      <c r="A64" s="704" t="s">
        <v>479</v>
      </c>
      <c r="B64" s="716">
        <v>25</v>
      </c>
      <c r="C64" s="673"/>
      <c r="D64" s="677"/>
      <c r="E64" s="684"/>
      <c r="F64" s="677"/>
      <c r="G64" s="677"/>
      <c r="H64" s="677"/>
      <c r="I64" s="680"/>
      <c r="J64" s="686"/>
      <c r="K64" s="689"/>
      <c r="L64" s="685"/>
    </row>
    <row r="65" spans="1:12" ht="12.75">
      <c r="A65" s="717" t="s">
        <v>561</v>
      </c>
      <c r="B65" s="718">
        <v>12</v>
      </c>
      <c r="C65" s="673"/>
      <c r="D65" s="677"/>
      <c r="E65" s="684"/>
      <c r="F65" s="677"/>
      <c r="G65" s="677"/>
      <c r="H65" s="677"/>
      <c r="I65" s="680"/>
      <c r="J65" s="686"/>
      <c r="K65" s="689"/>
      <c r="L65" s="685"/>
    </row>
    <row r="66" spans="1:12" ht="12.75">
      <c r="A66" s="704" t="s">
        <v>562</v>
      </c>
      <c r="B66" s="719" t="s">
        <v>237</v>
      </c>
      <c r="C66" s="673"/>
      <c r="D66" s="677"/>
      <c r="E66" s="684"/>
      <c r="F66" s="677"/>
      <c r="G66" s="677"/>
      <c r="H66" s="677"/>
      <c r="I66" s="680"/>
      <c r="J66" s="686"/>
      <c r="K66" s="689"/>
      <c r="L66" s="685"/>
    </row>
    <row r="67" spans="1:12" ht="12.75">
      <c r="A67" s="677"/>
      <c r="B67" s="677"/>
      <c r="C67" s="673"/>
      <c r="D67" s="677"/>
      <c r="E67" s="684"/>
      <c r="F67" s="677"/>
      <c r="G67" s="677"/>
      <c r="H67" s="677"/>
      <c r="I67" s="680"/>
      <c r="J67" s="686"/>
      <c r="K67" s="689"/>
      <c r="L67" s="685"/>
    </row>
    <row r="68" spans="1:12" ht="12.75">
      <c r="A68" s="677"/>
      <c r="B68" s="677"/>
      <c r="C68" s="673"/>
      <c r="D68" s="677"/>
      <c r="E68" s="684"/>
      <c r="F68" s="677"/>
      <c r="G68" s="677"/>
      <c r="H68" s="677"/>
      <c r="I68" s="680"/>
      <c r="J68" s="686"/>
      <c r="K68" s="689"/>
      <c r="L68" s="685"/>
    </row>
    <row r="69" spans="1:12" ht="12.75">
      <c r="A69" s="677"/>
      <c r="B69" s="677"/>
      <c r="C69" s="673"/>
      <c r="D69" s="677"/>
      <c r="E69" s="684"/>
      <c r="F69" s="677"/>
      <c r="G69" s="677"/>
      <c r="H69" s="677"/>
      <c r="I69" s="680"/>
      <c r="J69" s="686"/>
      <c r="K69" s="689"/>
      <c r="L69" s="685"/>
    </row>
    <row r="70" spans="1:12" ht="12.75">
      <c r="A70" s="679"/>
      <c r="B70" s="678"/>
      <c r="C70" s="677"/>
      <c r="D70" s="677"/>
      <c r="E70" s="690"/>
      <c r="F70" s="671"/>
      <c r="G70" s="680"/>
      <c r="H70" s="619"/>
      <c r="I70" s="683"/>
      <c r="J70" s="686"/>
      <c r="K70" s="686"/>
      <c r="L70" s="682"/>
    </row>
    <row r="71" spans="1:12" ht="12.75">
      <c r="A71" s="691"/>
      <c r="B71" s="692"/>
      <c r="C71" s="684"/>
      <c r="D71" s="677"/>
      <c r="E71" s="690"/>
      <c r="F71" s="677"/>
      <c r="G71" s="677"/>
      <c r="H71" s="619"/>
      <c r="I71" s="677"/>
      <c r="J71" s="686"/>
      <c r="K71" s="686"/>
      <c r="L71" s="682"/>
    </row>
    <row r="72" spans="1:12" ht="12.75">
      <c r="A72" s="691"/>
      <c r="B72" s="693"/>
      <c r="C72" s="679"/>
      <c r="D72" s="677"/>
      <c r="E72" s="690"/>
      <c r="F72" s="679"/>
      <c r="G72" s="677"/>
      <c r="H72" s="619"/>
      <c r="I72" s="677"/>
      <c r="J72" s="682"/>
      <c r="K72" s="682"/>
      <c r="L72" s="682"/>
    </row>
    <row r="73" spans="1:12" ht="12.75">
      <c r="A73" s="677"/>
      <c r="B73" s="694"/>
      <c r="C73" s="678"/>
      <c r="D73" s="677"/>
      <c r="E73" s="690"/>
      <c r="F73" s="679"/>
      <c r="G73" s="677"/>
      <c r="H73" s="677"/>
      <c r="I73" s="677"/>
      <c r="J73" s="682"/>
      <c r="K73" s="682"/>
      <c r="L73" s="682"/>
    </row>
    <row r="74" spans="1:12" ht="12.75">
      <c r="A74" s="695"/>
      <c r="B74" s="678"/>
      <c r="C74" s="677"/>
      <c r="D74" s="677"/>
      <c r="E74" s="677"/>
      <c r="F74" s="678"/>
      <c r="G74" s="696"/>
      <c r="H74" s="677"/>
      <c r="I74" s="677"/>
      <c r="J74" s="682"/>
      <c r="K74" s="682"/>
      <c r="L74" s="682"/>
    </row>
    <row r="75" spans="1:12" ht="12.75">
      <c r="A75" s="677"/>
      <c r="B75" s="697"/>
      <c r="C75" s="677"/>
      <c r="D75" s="677"/>
      <c r="E75" s="677"/>
      <c r="F75" s="678"/>
      <c r="G75" s="698"/>
      <c r="H75" s="677"/>
      <c r="I75" s="677"/>
      <c r="J75" s="682"/>
      <c r="K75" s="682"/>
      <c r="L75" s="682"/>
    </row>
    <row r="76" spans="1:10" s="682" customFormat="1" ht="12.75">
      <c r="A76" s="619"/>
      <c r="B76" s="509"/>
      <c r="C76" s="673"/>
      <c r="D76" s="674"/>
      <c r="E76" s="509"/>
      <c r="F76" s="674"/>
      <c r="G76" s="619"/>
      <c r="H76" s="619"/>
      <c r="I76" s="619"/>
      <c r="J76" s="428"/>
    </row>
    <row r="77" spans="1:12" ht="12.75">
      <c r="A77" s="699"/>
      <c r="B77" s="697"/>
      <c r="C77" s="677"/>
      <c r="D77" s="677"/>
      <c r="E77" s="677"/>
      <c r="F77" s="678"/>
      <c r="G77" s="698"/>
      <c r="H77" s="677"/>
      <c r="I77" s="677"/>
      <c r="J77" s="682"/>
      <c r="K77" s="682"/>
      <c r="L77" s="682"/>
    </row>
    <row r="78" ht="12.75">
      <c r="A78" s="662"/>
    </row>
  </sheetData>
  <sheetProtection/>
  <mergeCells count="26">
    <mergeCell ref="A1:I1"/>
    <mergeCell ref="A2:I2"/>
    <mergeCell ref="A3:I3"/>
    <mergeCell ref="A4:I4"/>
    <mergeCell ref="B6:G6"/>
    <mergeCell ref="B11:G11"/>
    <mergeCell ref="B21:G21"/>
    <mergeCell ref="B31:G31"/>
    <mergeCell ref="A41:L41"/>
    <mergeCell ref="A42:B42"/>
    <mergeCell ref="D42:I42"/>
    <mergeCell ref="D51:H51"/>
    <mergeCell ref="A52:B52"/>
    <mergeCell ref="D52:E52"/>
    <mergeCell ref="D53:E53"/>
    <mergeCell ref="D54:E54"/>
    <mergeCell ref="D56:G56"/>
    <mergeCell ref="G52:H52"/>
    <mergeCell ref="G53:H53"/>
    <mergeCell ref="G54:H54"/>
    <mergeCell ref="F57:G57"/>
    <mergeCell ref="F58:G58"/>
    <mergeCell ref="F59:G59"/>
    <mergeCell ref="I59:J59"/>
    <mergeCell ref="F60:G60"/>
    <mergeCell ref="A61:B61"/>
  </mergeCells>
  <printOptions horizontalCentered="1"/>
  <pageMargins left="0.25" right="0.25" top="0.5" bottom="0.5" header="0.25" footer="0.25"/>
  <pageSetup fitToHeight="0" fitToWidth="0" horizontalDpi="600" verticalDpi="600" orientation="portrait" scale="63" r:id="rId1"/>
  <headerFooter alignWithMargins="0">
    <oddFooter>&amp;R&amp;F
&amp;D  &amp;T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F0"/>
  </sheetPr>
  <dimension ref="A1:M73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16.7109375" style="428" customWidth="1"/>
    <col min="2" max="2" width="11.7109375" style="435" customWidth="1"/>
    <col min="3" max="3" width="21.421875" style="660" bestFit="1" customWidth="1"/>
    <col min="4" max="4" width="20.8515625" style="661" customWidth="1"/>
    <col min="5" max="5" width="8.8515625" style="435" bestFit="1" customWidth="1"/>
    <col min="6" max="6" width="14.421875" style="661" bestFit="1" customWidth="1"/>
    <col min="7" max="7" width="15.140625" style="428" bestFit="1" customWidth="1"/>
    <col min="8" max="8" width="8.00390625" style="428" bestFit="1" customWidth="1"/>
    <col min="9" max="9" width="29.00390625" style="428" bestFit="1" customWidth="1"/>
    <col min="10" max="10" width="11.00390625" style="428" bestFit="1" customWidth="1"/>
    <col min="11" max="16384" width="9.140625" style="428" customWidth="1"/>
  </cols>
  <sheetData>
    <row r="1" spans="1:13" ht="15.75">
      <c r="A1" s="1047" t="s">
        <v>637</v>
      </c>
      <c r="B1" s="1047"/>
      <c r="C1" s="1047"/>
      <c r="D1" s="1047"/>
      <c r="E1" s="1047"/>
      <c r="F1" s="1047"/>
      <c r="G1" s="1047"/>
      <c r="H1" s="1047"/>
      <c r="I1" s="1047"/>
      <c r="J1" s="721"/>
      <c r="K1" s="721"/>
      <c r="L1" s="721"/>
      <c r="M1" s="721"/>
    </row>
    <row r="2" spans="1:13" s="436" customFormat="1" ht="14.25">
      <c r="A2" s="1142" t="s">
        <v>692</v>
      </c>
      <c r="B2" s="1142"/>
      <c r="C2" s="1142"/>
      <c r="D2" s="1142"/>
      <c r="E2" s="1142"/>
      <c r="F2" s="1142"/>
      <c r="G2" s="1142"/>
      <c r="H2" s="1142"/>
      <c r="I2" s="1142"/>
      <c r="J2" s="1142"/>
      <c r="K2" s="1142"/>
      <c r="L2" s="1142"/>
      <c r="M2" s="1142"/>
    </row>
    <row r="3" spans="1:13" ht="14.25">
      <c r="A3" s="1048" t="s">
        <v>176</v>
      </c>
      <c r="B3" s="1048"/>
      <c r="C3" s="1048"/>
      <c r="D3" s="1048"/>
      <c r="E3" s="1048"/>
      <c r="F3" s="1048"/>
      <c r="G3" s="1048"/>
      <c r="H3" s="1048"/>
      <c r="I3" s="1048"/>
      <c r="J3" s="986"/>
      <c r="K3" s="986"/>
      <c r="L3" s="986"/>
      <c r="M3" s="986"/>
    </row>
    <row r="4" spans="1:13" ht="15" thickBot="1">
      <c r="A4" s="1049" t="s">
        <v>239</v>
      </c>
      <c r="B4" s="1049"/>
      <c r="C4" s="1049"/>
      <c r="D4" s="1049"/>
      <c r="E4" s="1049"/>
      <c r="F4" s="1049"/>
      <c r="G4" s="1049"/>
      <c r="H4" s="1049"/>
      <c r="I4" s="1049"/>
      <c r="J4" s="487"/>
      <c r="K4" s="487"/>
      <c r="L4" s="487"/>
      <c r="M4" s="487"/>
    </row>
    <row r="5" spans="1:13" ht="14.25">
      <c r="A5" s="953"/>
      <c r="B5" s="953"/>
      <c r="C5" s="953"/>
      <c r="D5" s="953"/>
      <c r="E5" s="953"/>
      <c r="F5" s="953"/>
      <c r="G5" s="953"/>
      <c r="H5" s="953"/>
      <c r="I5" s="953"/>
      <c r="J5" s="953"/>
      <c r="K5" s="953"/>
      <c r="L5" s="953"/>
      <c r="M5" s="953"/>
    </row>
    <row r="6" spans="1:10" ht="15">
      <c r="A6" s="664"/>
      <c r="B6" s="1197" t="s">
        <v>555</v>
      </c>
      <c r="C6" s="1197"/>
      <c r="D6" s="1197"/>
      <c r="E6" s="1197"/>
      <c r="F6" s="1197"/>
      <c r="G6" s="1197"/>
      <c r="H6" s="666"/>
      <c r="I6" s="435"/>
      <c r="J6" s="435"/>
    </row>
    <row r="7" spans="1:9" s="435" customFormat="1" ht="30">
      <c r="A7" s="662"/>
      <c r="B7" s="978" t="s">
        <v>511</v>
      </c>
      <c r="C7" s="700" t="s">
        <v>553</v>
      </c>
      <c r="D7" s="701" t="s">
        <v>75</v>
      </c>
      <c r="E7" s="727" t="s">
        <v>564</v>
      </c>
      <c r="F7" s="477" t="s">
        <v>563</v>
      </c>
      <c r="G7" s="701" t="s">
        <v>554</v>
      </c>
      <c r="H7" s="668"/>
      <c r="I7" s="668"/>
    </row>
    <row r="8" spans="1:9" s="435" customFormat="1" ht="14.25">
      <c r="A8" s="665"/>
      <c r="B8" s="513" t="s">
        <v>251</v>
      </c>
      <c r="C8" s="576" t="s">
        <v>638</v>
      </c>
      <c r="D8" s="476">
        <v>85</v>
      </c>
      <c r="E8" s="476">
        <v>5</v>
      </c>
      <c r="F8" s="476">
        <f>E8*365/12</f>
        <v>152.08333333333334</v>
      </c>
      <c r="G8" s="476">
        <v>174.48</v>
      </c>
      <c r="H8" s="670"/>
      <c r="I8" s="670"/>
    </row>
    <row r="9" spans="1:12" s="436" customFormat="1" ht="15">
      <c r="A9" s="968"/>
      <c r="B9" s="443"/>
      <c r="C9" s="443"/>
      <c r="D9" s="443"/>
      <c r="E9" s="443"/>
      <c r="F9" s="443"/>
      <c r="G9" s="443"/>
      <c r="H9" s="443"/>
      <c r="I9" s="461"/>
      <c r="J9" s="428"/>
      <c r="K9" s="428"/>
      <c r="L9" s="428"/>
    </row>
    <row r="10" spans="1:9" ht="15">
      <c r="A10" s="665"/>
      <c r="B10" s="1197" t="s">
        <v>556</v>
      </c>
      <c r="C10" s="1197"/>
      <c r="D10" s="1197"/>
      <c r="E10" s="1197"/>
      <c r="F10" s="1197"/>
      <c r="G10" s="1197"/>
      <c r="H10" s="619"/>
      <c r="I10" s="619"/>
    </row>
    <row r="11" spans="2:9" ht="30">
      <c r="B11" s="978" t="s">
        <v>511</v>
      </c>
      <c r="C11" s="700" t="s">
        <v>553</v>
      </c>
      <c r="D11" s="701" t="s">
        <v>75</v>
      </c>
      <c r="E11" s="727" t="s">
        <v>564</v>
      </c>
      <c r="F11" s="477" t="s">
        <v>563</v>
      </c>
      <c r="G11" s="701" t="s">
        <v>554</v>
      </c>
      <c r="H11" s="619"/>
      <c r="I11" s="619"/>
    </row>
    <row r="12" spans="1:9" ht="14.25">
      <c r="A12" s="676"/>
      <c r="B12" s="513" t="s">
        <v>259</v>
      </c>
      <c r="C12" s="576" t="s">
        <v>261</v>
      </c>
      <c r="D12" s="702">
        <v>87.24</v>
      </c>
      <c r="E12" s="702">
        <v>1.34</v>
      </c>
      <c r="F12" s="476">
        <v>41.05</v>
      </c>
      <c r="G12" s="476">
        <v>164.22</v>
      </c>
      <c r="H12" s="619"/>
      <c r="I12" s="619"/>
    </row>
    <row r="13" spans="1:9" ht="14.25">
      <c r="A13" s="676"/>
      <c r="B13" s="513" t="s">
        <v>259</v>
      </c>
      <c r="C13" s="576" t="s">
        <v>262</v>
      </c>
      <c r="D13" s="702">
        <v>87.24</v>
      </c>
      <c r="E13" s="702">
        <v>1.42</v>
      </c>
      <c r="F13" s="476">
        <v>43.11</v>
      </c>
      <c r="G13" s="476">
        <v>164.22</v>
      </c>
      <c r="H13" s="619"/>
      <c r="I13" s="619"/>
    </row>
    <row r="14" spans="1:9" ht="14.25">
      <c r="A14" s="676"/>
      <c r="B14" s="513" t="s">
        <v>259</v>
      </c>
      <c r="C14" s="576" t="s">
        <v>263</v>
      </c>
      <c r="D14" s="702">
        <v>87.24</v>
      </c>
      <c r="E14" s="702">
        <v>1.48</v>
      </c>
      <c r="F14" s="476">
        <v>45.16</v>
      </c>
      <c r="G14" s="476">
        <v>164.22</v>
      </c>
      <c r="H14" s="619"/>
      <c r="I14" s="619"/>
    </row>
    <row r="15" spans="1:9" ht="14.25">
      <c r="A15" s="676"/>
      <c r="B15" s="513" t="s">
        <v>259</v>
      </c>
      <c r="C15" s="576" t="s">
        <v>264</v>
      </c>
      <c r="D15" s="702">
        <v>87.24</v>
      </c>
      <c r="E15" s="702">
        <v>1.52</v>
      </c>
      <c r="F15" s="476">
        <v>46.19</v>
      </c>
      <c r="G15" s="476">
        <v>164.22</v>
      </c>
      <c r="H15" s="619"/>
      <c r="I15" s="619"/>
    </row>
    <row r="16" spans="1:9" ht="14.25">
      <c r="A16" s="676"/>
      <c r="B16" s="513" t="s">
        <v>259</v>
      </c>
      <c r="C16" s="576" t="s">
        <v>266</v>
      </c>
      <c r="D16" s="702">
        <v>87.24</v>
      </c>
      <c r="E16" s="702">
        <v>1.58</v>
      </c>
      <c r="F16" s="476">
        <v>48.24</v>
      </c>
      <c r="G16" s="476">
        <v>164.22</v>
      </c>
      <c r="H16" s="619"/>
      <c r="I16" s="619"/>
    </row>
    <row r="17" spans="1:12" s="436" customFormat="1" ht="15">
      <c r="A17" s="968"/>
      <c r="B17" s="443"/>
      <c r="C17" s="443"/>
      <c r="D17" s="443"/>
      <c r="E17" s="443"/>
      <c r="F17" s="443"/>
      <c r="G17" s="443"/>
      <c r="H17" s="443"/>
      <c r="I17" s="461"/>
      <c r="J17" s="428"/>
      <c r="K17" s="428"/>
      <c r="L17" s="428"/>
    </row>
    <row r="18" spans="1:9" ht="15">
      <c r="A18" s="676"/>
      <c r="B18" s="1198" t="s">
        <v>557</v>
      </c>
      <c r="C18" s="1199"/>
      <c r="D18" s="1199"/>
      <c r="E18" s="1199"/>
      <c r="F18" s="1199"/>
      <c r="G18" s="1200"/>
      <c r="H18" s="619"/>
      <c r="I18" s="619"/>
    </row>
    <row r="19" spans="1:9" ht="30">
      <c r="A19" s="667"/>
      <c r="B19" s="978" t="s">
        <v>511</v>
      </c>
      <c r="C19" s="700" t="s">
        <v>553</v>
      </c>
      <c r="D19" s="701" t="s">
        <v>75</v>
      </c>
      <c r="E19" s="727" t="s">
        <v>564</v>
      </c>
      <c r="F19" s="477" t="s">
        <v>563</v>
      </c>
      <c r="G19" s="701" t="s">
        <v>554</v>
      </c>
      <c r="H19" s="619"/>
      <c r="I19" s="619"/>
    </row>
    <row r="20" spans="1:9" ht="14.25">
      <c r="A20" s="665"/>
      <c r="B20" s="513" t="s">
        <v>259</v>
      </c>
      <c r="C20" s="576" t="s">
        <v>261</v>
      </c>
      <c r="D20" s="702">
        <v>87.24</v>
      </c>
      <c r="E20" s="702">
        <v>1.34</v>
      </c>
      <c r="F20" s="476">
        <v>41.05</v>
      </c>
      <c r="G20" s="476">
        <v>164.22</v>
      </c>
      <c r="H20" s="619"/>
      <c r="I20" s="619"/>
    </row>
    <row r="21" spans="1:9" ht="14.25">
      <c r="A21" s="667"/>
      <c r="B21" s="513" t="s">
        <v>259</v>
      </c>
      <c r="C21" s="576" t="s">
        <v>262</v>
      </c>
      <c r="D21" s="702">
        <v>87.24</v>
      </c>
      <c r="E21" s="702">
        <v>1.42</v>
      </c>
      <c r="F21" s="476">
        <v>43.11</v>
      </c>
      <c r="G21" s="476">
        <v>164.22</v>
      </c>
      <c r="H21" s="619"/>
      <c r="I21" s="619"/>
    </row>
    <row r="22" spans="2:9" ht="14.25">
      <c r="B22" s="513" t="s">
        <v>259</v>
      </c>
      <c r="C22" s="576" t="s">
        <v>263</v>
      </c>
      <c r="D22" s="702">
        <v>87.24</v>
      </c>
      <c r="E22" s="702">
        <v>1.48</v>
      </c>
      <c r="F22" s="476">
        <v>45.16</v>
      </c>
      <c r="G22" s="476">
        <v>164.22</v>
      </c>
      <c r="H22" s="619"/>
      <c r="I22" s="619"/>
    </row>
    <row r="23" spans="2:9" ht="14.25">
      <c r="B23" s="513" t="s">
        <v>259</v>
      </c>
      <c r="C23" s="576" t="s">
        <v>264</v>
      </c>
      <c r="D23" s="702">
        <v>87.24</v>
      </c>
      <c r="E23" s="702">
        <v>1.52</v>
      </c>
      <c r="F23" s="476">
        <v>46.19</v>
      </c>
      <c r="G23" s="476">
        <v>164.22</v>
      </c>
      <c r="H23" s="619"/>
      <c r="I23" s="619"/>
    </row>
    <row r="24" spans="2:9" ht="14.25">
      <c r="B24" s="513" t="s">
        <v>259</v>
      </c>
      <c r="C24" s="576" t="s">
        <v>266</v>
      </c>
      <c r="D24" s="702">
        <v>87.24</v>
      </c>
      <c r="E24" s="702">
        <v>1.58</v>
      </c>
      <c r="F24" s="476">
        <v>48.24</v>
      </c>
      <c r="G24" s="476">
        <v>164.22</v>
      </c>
      <c r="H24" s="619"/>
      <c r="I24" s="619"/>
    </row>
    <row r="25" spans="1:12" s="436" customFormat="1" ht="15">
      <c r="A25" s="968"/>
      <c r="B25" s="443"/>
      <c r="C25" s="443"/>
      <c r="D25" s="443"/>
      <c r="E25" s="443"/>
      <c r="F25" s="443"/>
      <c r="G25" s="443"/>
      <c r="H25" s="443"/>
      <c r="I25" s="461"/>
      <c r="J25" s="428"/>
      <c r="K25" s="428"/>
      <c r="L25" s="428"/>
    </row>
    <row r="26" spans="2:9" ht="15">
      <c r="B26" s="1198" t="s">
        <v>558</v>
      </c>
      <c r="C26" s="1199"/>
      <c r="D26" s="1199"/>
      <c r="E26" s="1199"/>
      <c r="F26" s="1199"/>
      <c r="G26" s="1200"/>
      <c r="H26" s="619"/>
      <c r="I26" s="619"/>
    </row>
    <row r="27" spans="2:9" ht="30">
      <c r="B27" s="978" t="s">
        <v>511</v>
      </c>
      <c r="C27" s="700" t="s">
        <v>553</v>
      </c>
      <c r="D27" s="701" t="s">
        <v>75</v>
      </c>
      <c r="E27" s="727" t="s">
        <v>564</v>
      </c>
      <c r="F27" s="477" t="s">
        <v>563</v>
      </c>
      <c r="G27" s="701" t="s">
        <v>554</v>
      </c>
      <c r="H27" s="619"/>
      <c r="I27" s="619"/>
    </row>
    <row r="28" spans="1:9" ht="14.25">
      <c r="A28" s="675"/>
      <c r="B28" s="513" t="s">
        <v>259</v>
      </c>
      <c r="C28" s="576" t="s">
        <v>260</v>
      </c>
      <c r="D28" s="702">
        <v>87.24</v>
      </c>
      <c r="E28" s="702" t="s">
        <v>1</v>
      </c>
      <c r="F28" s="702" t="s">
        <v>1</v>
      </c>
      <c r="G28" s="476">
        <v>184.74</v>
      </c>
      <c r="H28" s="619"/>
      <c r="I28" s="619"/>
    </row>
    <row r="29" spans="1:9" ht="14.25">
      <c r="A29" s="675"/>
      <c r="B29" s="513" t="s">
        <v>259</v>
      </c>
      <c r="C29" s="576" t="s">
        <v>261</v>
      </c>
      <c r="D29" s="702">
        <v>87.24</v>
      </c>
      <c r="E29" s="702" t="s">
        <v>1</v>
      </c>
      <c r="F29" s="702" t="s">
        <v>1</v>
      </c>
      <c r="G29" s="476">
        <v>184.74</v>
      </c>
      <c r="H29" s="619"/>
      <c r="I29" s="619"/>
    </row>
    <row r="30" spans="1:9" ht="14.25">
      <c r="A30" s="665"/>
      <c r="B30" s="513" t="s">
        <v>259</v>
      </c>
      <c r="C30" s="576" t="s">
        <v>262</v>
      </c>
      <c r="D30" s="702">
        <v>87.24</v>
      </c>
      <c r="E30" s="702" t="s">
        <v>1</v>
      </c>
      <c r="F30" s="702" t="s">
        <v>1</v>
      </c>
      <c r="G30" s="476">
        <v>184.74</v>
      </c>
      <c r="H30" s="619"/>
      <c r="I30" s="619"/>
    </row>
    <row r="31" spans="1:9" ht="14.25">
      <c r="A31" s="676"/>
      <c r="B31" s="513" t="s">
        <v>259</v>
      </c>
      <c r="C31" s="576" t="s">
        <v>263</v>
      </c>
      <c r="D31" s="702">
        <v>87.24</v>
      </c>
      <c r="E31" s="702" t="s">
        <v>1</v>
      </c>
      <c r="F31" s="702" t="s">
        <v>1</v>
      </c>
      <c r="G31" s="476">
        <v>184.74</v>
      </c>
      <c r="H31" s="619"/>
      <c r="I31" s="619"/>
    </row>
    <row r="32" spans="1:9" ht="14.25">
      <c r="A32" s="676"/>
      <c r="B32" s="513" t="s">
        <v>259</v>
      </c>
      <c r="C32" s="576" t="s">
        <v>264</v>
      </c>
      <c r="D32" s="702">
        <v>87.24</v>
      </c>
      <c r="E32" s="702" t="s">
        <v>1</v>
      </c>
      <c r="F32" s="702" t="s">
        <v>1</v>
      </c>
      <c r="G32" s="476">
        <v>184.74</v>
      </c>
      <c r="H32" s="619"/>
      <c r="I32" s="619"/>
    </row>
    <row r="33" spans="1:9" ht="14.25">
      <c r="A33" s="676"/>
      <c r="B33" s="513" t="s">
        <v>259</v>
      </c>
      <c r="C33" s="576" t="s">
        <v>265</v>
      </c>
      <c r="D33" s="702">
        <v>87.24</v>
      </c>
      <c r="E33" s="702" t="s">
        <v>1</v>
      </c>
      <c r="F33" s="702" t="s">
        <v>1</v>
      </c>
      <c r="G33" s="476">
        <v>184.74</v>
      </c>
      <c r="H33" s="619"/>
      <c r="I33" s="619"/>
    </row>
    <row r="34" spans="1:9" ht="14.25">
      <c r="A34" s="676"/>
      <c r="B34" s="513" t="s">
        <v>259</v>
      </c>
      <c r="C34" s="576" t="s">
        <v>266</v>
      </c>
      <c r="D34" s="702">
        <v>87.24</v>
      </c>
      <c r="E34" s="702" t="s">
        <v>1</v>
      </c>
      <c r="F34" s="702" t="s">
        <v>1</v>
      </c>
      <c r="G34" s="476">
        <v>184.74</v>
      </c>
      <c r="H34" s="619"/>
      <c r="I34" s="619"/>
    </row>
    <row r="35" spans="1:12" s="436" customFormat="1" ht="15">
      <c r="A35" s="968"/>
      <c r="B35" s="443"/>
      <c r="C35" s="443"/>
      <c r="D35" s="443"/>
      <c r="E35" s="443"/>
      <c r="F35" s="443"/>
      <c r="G35" s="443"/>
      <c r="H35" s="443"/>
      <c r="I35" s="461"/>
      <c r="J35" s="428"/>
      <c r="K35" s="428"/>
      <c r="L35" s="428"/>
    </row>
    <row r="36" spans="1:12" s="436" customFormat="1" ht="21" thickBot="1">
      <c r="A36" s="1046" t="s">
        <v>517</v>
      </c>
      <c r="B36" s="1046"/>
      <c r="C36" s="1046"/>
      <c r="D36" s="1046"/>
      <c r="E36" s="1046"/>
      <c r="F36" s="1046"/>
      <c r="G36" s="1046"/>
      <c r="H36" s="1046"/>
      <c r="I36" s="1046"/>
      <c r="J36" s="1046"/>
      <c r="K36" s="1046"/>
      <c r="L36" s="1046"/>
    </row>
    <row r="37" spans="1:11" ht="15" thickBot="1">
      <c r="A37" s="1182" t="s">
        <v>83</v>
      </c>
      <c r="B37" s="1182"/>
      <c r="C37" s="619"/>
      <c r="D37" s="1190" t="s">
        <v>115</v>
      </c>
      <c r="E37" s="1191"/>
      <c r="F37" s="1191"/>
      <c r="G37" s="1191"/>
      <c r="H37" s="1191"/>
      <c r="I37" s="1192"/>
      <c r="J37" s="436"/>
      <c r="K37" s="436"/>
    </row>
    <row r="38" spans="1:12" ht="15">
      <c r="A38" s="979" t="s">
        <v>559</v>
      </c>
      <c r="B38" s="715" t="s">
        <v>232</v>
      </c>
      <c r="C38" s="678"/>
      <c r="D38" s="980" t="s">
        <v>455</v>
      </c>
      <c r="E38" s="981" t="s">
        <v>495</v>
      </c>
      <c r="F38" s="981" t="s">
        <v>452</v>
      </c>
      <c r="G38" s="981" t="s">
        <v>105</v>
      </c>
      <c r="H38" s="981" t="s">
        <v>503</v>
      </c>
      <c r="I38" s="728"/>
      <c r="J38" s="986"/>
      <c r="K38" s="986"/>
      <c r="L38" s="682"/>
    </row>
    <row r="39" spans="1:12" ht="14.25">
      <c r="A39" s="979" t="s">
        <v>482</v>
      </c>
      <c r="B39" s="944" t="s">
        <v>651</v>
      </c>
      <c r="C39" s="678"/>
      <c r="D39" s="526" t="s">
        <v>132</v>
      </c>
      <c r="E39" s="513" t="s">
        <v>133</v>
      </c>
      <c r="F39" s="513" t="s">
        <v>133</v>
      </c>
      <c r="G39" s="513">
        <v>4</v>
      </c>
      <c r="H39" s="564">
        <v>11.24</v>
      </c>
      <c r="I39" s="725"/>
      <c r="J39" s="986"/>
      <c r="K39" s="986"/>
      <c r="L39" s="682"/>
    </row>
    <row r="40" spans="1:12" ht="14.25">
      <c r="A40" s="979" t="s">
        <v>483</v>
      </c>
      <c r="B40" s="715" t="s">
        <v>97</v>
      </c>
      <c r="C40" s="678"/>
      <c r="D40" s="526" t="s">
        <v>135</v>
      </c>
      <c r="E40" s="513" t="s">
        <v>125</v>
      </c>
      <c r="F40" s="513" t="s">
        <v>125</v>
      </c>
      <c r="G40" s="513">
        <v>4</v>
      </c>
      <c r="H40" s="513" t="s">
        <v>130</v>
      </c>
      <c r="I40" s="725"/>
      <c r="J40" s="986"/>
      <c r="K40" s="986"/>
      <c r="L40" s="682"/>
    </row>
    <row r="41" spans="1:12" ht="14.25">
      <c r="A41" s="979" t="s">
        <v>484</v>
      </c>
      <c r="B41" s="716" t="s">
        <v>271</v>
      </c>
      <c r="C41" s="678"/>
      <c r="D41" s="526" t="s">
        <v>127</v>
      </c>
      <c r="E41" s="513" t="s">
        <v>128</v>
      </c>
      <c r="F41" s="513" t="s">
        <v>128</v>
      </c>
      <c r="G41" s="513">
        <v>6</v>
      </c>
      <c r="H41" s="513" t="s">
        <v>130</v>
      </c>
      <c r="I41" s="725"/>
      <c r="J41" s="986"/>
      <c r="K41" s="986"/>
      <c r="L41" s="682"/>
    </row>
    <row r="42" spans="1:12" ht="14.25">
      <c r="A42" s="979" t="s">
        <v>485</v>
      </c>
      <c r="B42" s="715" t="s">
        <v>103</v>
      </c>
      <c r="C42" s="678"/>
      <c r="D42" s="526" t="s">
        <v>138</v>
      </c>
      <c r="E42" s="513" t="s">
        <v>125</v>
      </c>
      <c r="F42" s="513" t="s">
        <v>125</v>
      </c>
      <c r="G42" s="513">
        <v>4</v>
      </c>
      <c r="H42" s="564">
        <v>87.24</v>
      </c>
      <c r="I42" s="956" t="s">
        <v>639</v>
      </c>
      <c r="J42" s="986" t="s">
        <v>4</v>
      </c>
      <c r="K42" s="986"/>
      <c r="L42" s="682"/>
    </row>
    <row r="43" spans="1:12" ht="14.25">
      <c r="A43" s="979" t="s">
        <v>486</v>
      </c>
      <c r="B43" s="715" t="s">
        <v>199</v>
      </c>
      <c r="C43" s="678"/>
      <c r="D43" s="526" t="s">
        <v>443</v>
      </c>
      <c r="E43" s="513" t="s">
        <v>444</v>
      </c>
      <c r="F43" s="702" t="s">
        <v>444</v>
      </c>
      <c r="G43" s="513">
        <v>4</v>
      </c>
      <c r="H43" s="729">
        <v>132.18</v>
      </c>
      <c r="I43" s="725"/>
      <c r="J43" s="986"/>
      <c r="K43" s="986"/>
      <c r="L43" s="682"/>
    </row>
    <row r="44" spans="1:12" ht="15.75" thickBot="1">
      <c r="A44" s="979" t="s">
        <v>487</v>
      </c>
      <c r="B44" s="716" t="s">
        <v>650</v>
      </c>
      <c r="C44" s="984" t="s">
        <v>4</v>
      </c>
      <c r="D44" s="456" t="s">
        <v>144</v>
      </c>
      <c r="E44" s="521" t="s">
        <v>125</v>
      </c>
      <c r="F44" s="521" t="s">
        <v>125</v>
      </c>
      <c r="G44" s="521">
        <v>4</v>
      </c>
      <c r="H44" s="730">
        <v>25.66</v>
      </c>
      <c r="I44" s="726"/>
      <c r="J44" s="483"/>
      <c r="K44" s="986"/>
      <c r="L44" s="682"/>
    </row>
    <row r="45" spans="1:12" ht="13.5" thickBot="1">
      <c r="A45" s="979" t="s">
        <v>488</v>
      </c>
      <c r="B45" s="716" t="s">
        <v>613</v>
      </c>
      <c r="C45" s="984"/>
      <c r="D45" s="984"/>
      <c r="E45" s="984"/>
      <c r="F45" s="984"/>
      <c r="G45" s="984"/>
      <c r="H45" s="984"/>
      <c r="I45" s="984"/>
      <c r="J45" s="681"/>
      <c r="K45" s="682"/>
      <c r="L45" s="682"/>
    </row>
    <row r="46" spans="1:12" ht="15.75" thickBot="1">
      <c r="A46" s="984"/>
      <c r="B46" s="945"/>
      <c r="C46" s="984"/>
      <c r="D46" s="1122" t="s">
        <v>151</v>
      </c>
      <c r="E46" s="1079"/>
      <c r="F46" s="1079"/>
      <c r="G46" s="1079"/>
      <c r="H46" s="1080"/>
      <c r="I46" s="681"/>
      <c r="J46" s="681"/>
      <c r="K46" s="682"/>
      <c r="L46" s="682"/>
    </row>
    <row r="47" spans="1:12" ht="14.25">
      <c r="A47" s="1182" t="s">
        <v>114</v>
      </c>
      <c r="B47" s="1182"/>
      <c r="C47" s="984"/>
      <c r="D47" s="1185" t="s">
        <v>3</v>
      </c>
      <c r="E47" s="1075"/>
      <c r="F47" s="580">
        <v>0.0638</v>
      </c>
      <c r="G47" s="1110" t="s">
        <v>529</v>
      </c>
      <c r="H47" s="1112"/>
      <c r="K47" s="685"/>
      <c r="L47" s="685"/>
    </row>
    <row r="48" spans="1:12" ht="14.25">
      <c r="A48" s="979" t="s">
        <v>117</v>
      </c>
      <c r="B48" s="716" t="s">
        <v>103</v>
      </c>
      <c r="C48" s="984"/>
      <c r="D48" s="1188" t="s">
        <v>157</v>
      </c>
      <c r="E48" s="1073"/>
      <c r="F48" s="579">
        <v>0.036</v>
      </c>
      <c r="G48" s="1034" t="s">
        <v>158</v>
      </c>
      <c r="H48" s="1035"/>
      <c r="K48" s="686"/>
      <c r="L48" s="435"/>
    </row>
    <row r="49" spans="1:12" ht="15" thickBot="1">
      <c r="A49" s="979" t="s">
        <v>489</v>
      </c>
      <c r="B49" s="716">
        <v>999</v>
      </c>
      <c r="C49" s="984"/>
      <c r="D49" s="1189" t="s">
        <v>161</v>
      </c>
      <c r="E49" s="1071"/>
      <c r="F49" s="583">
        <v>0.086</v>
      </c>
      <c r="G49" s="1062" t="s">
        <v>162</v>
      </c>
      <c r="H49" s="1063"/>
      <c r="K49" s="686"/>
      <c r="L49" s="682"/>
    </row>
    <row r="50" spans="1:12" ht="13.5" thickBot="1">
      <c r="A50" s="979" t="s">
        <v>490</v>
      </c>
      <c r="B50" s="715">
        <v>1</v>
      </c>
      <c r="C50" s="984"/>
      <c r="D50" s="428"/>
      <c r="E50" s="428"/>
      <c r="F50" s="428"/>
      <c r="K50" s="686"/>
      <c r="L50" s="682"/>
    </row>
    <row r="51" spans="1:11" ht="15">
      <c r="A51" s="979" t="s">
        <v>131</v>
      </c>
      <c r="B51" s="716" t="s">
        <v>97</v>
      </c>
      <c r="C51" s="678"/>
      <c r="D51" s="1203" t="s">
        <v>510</v>
      </c>
      <c r="E51" s="1204"/>
      <c r="F51" s="1204"/>
      <c r="G51" s="1205"/>
      <c r="H51" s="466"/>
      <c r="I51" s="466"/>
      <c r="J51" s="466"/>
      <c r="K51" s="682"/>
    </row>
    <row r="52" spans="1:11" ht="15">
      <c r="A52" s="979" t="s">
        <v>488</v>
      </c>
      <c r="B52" s="716" t="s">
        <v>613</v>
      </c>
      <c r="C52" s="678"/>
      <c r="D52" s="1022" t="s">
        <v>511</v>
      </c>
      <c r="E52" s="978" t="s">
        <v>456</v>
      </c>
      <c r="F52" s="1021" t="s">
        <v>498</v>
      </c>
      <c r="G52" s="1023"/>
      <c r="H52" s="466"/>
      <c r="I52" s="466"/>
      <c r="J52" s="686"/>
      <c r="K52" s="682"/>
    </row>
    <row r="53" spans="1:11" ht="14.25" customHeight="1">
      <c r="A53" s="979" t="s">
        <v>491</v>
      </c>
      <c r="B53" s="720">
        <v>40</v>
      </c>
      <c r="C53" s="984"/>
      <c r="D53" s="972" t="s">
        <v>272</v>
      </c>
      <c r="E53" s="1019" t="s">
        <v>649</v>
      </c>
      <c r="F53" s="976" t="s">
        <v>4</v>
      </c>
      <c r="G53" s="977"/>
      <c r="H53" s="487" t="s">
        <v>4</v>
      </c>
      <c r="I53" s="487"/>
      <c r="J53" s="686"/>
      <c r="K53" s="682"/>
    </row>
    <row r="54" spans="1:11" ht="14.25" customHeight="1">
      <c r="A54" s="979" t="s">
        <v>560</v>
      </c>
      <c r="B54" s="735" t="s">
        <v>178</v>
      </c>
      <c r="C54" s="984"/>
      <c r="D54" s="972" t="s">
        <v>7</v>
      </c>
      <c r="E54" s="1019">
        <v>25.66</v>
      </c>
      <c r="F54" s="976" t="s">
        <v>641</v>
      </c>
      <c r="G54" s="977"/>
      <c r="H54" s="1193"/>
      <c r="I54" s="1194"/>
      <c r="J54" s="686"/>
      <c r="K54" s="682"/>
    </row>
    <row r="55" spans="1:11" ht="14.25" customHeight="1">
      <c r="A55" s="984"/>
      <c r="B55" s="945"/>
      <c r="C55" s="673"/>
      <c r="D55" s="972" t="s">
        <v>274</v>
      </c>
      <c r="E55" s="1019">
        <v>1.54</v>
      </c>
      <c r="F55" s="976" t="s">
        <v>539</v>
      </c>
      <c r="G55" s="977"/>
      <c r="H55" s="487"/>
      <c r="I55" s="487"/>
      <c r="J55" s="689"/>
      <c r="K55" s="685"/>
    </row>
    <row r="56" spans="1:11" ht="14.25" customHeight="1">
      <c r="A56" s="1182" t="s">
        <v>181</v>
      </c>
      <c r="B56" s="1182"/>
      <c r="C56" s="673"/>
      <c r="D56" s="444" t="s">
        <v>167</v>
      </c>
      <c r="E56" s="965">
        <v>56.45</v>
      </c>
      <c r="F56" s="950" t="s">
        <v>626</v>
      </c>
      <c r="G56" s="951"/>
      <c r="H56" s="680"/>
      <c r="I56" s="686"/>
      <c r="J56" s="689"/>
      <c r="K56" s="685"/>
    </row>
    <row r="57" spans="1:11" ht="30" customHeight="1">
      <c r="A57" s="717" t="s">
        <v>475</v>
      </c>
      <c r="B57" s="718" t="s">
        <v>567</v>
      </c>
      <c r="C57" s="673"/>
      <c r="D57" s="972" t="s">
        <v>647</v>
      </c>
      <c r="E57" s="1019">
        <v>20.53</v>
      </c>
      <c r="F57" s="976" t="s">
        <v>2</v>
      </c>
      <c r="G57" s="977"/>
      <c r="H57" s="680"/>
      <c r="I57" s="686"/>
      <c r="J57" s="689"/>
      <c r="K57" s="685"/>
    </row>
    <row r="58" spans="1:11" ht="14.25" customHeight="1">
      <c r="A58" s="717" t="s">
        <v>476</v>
      </c>
      <c r="B58" s="718" t="s">
        <v>270</v>
      </c>
      <c r="C58" s="673"/>
      <c r="D58" s="972" t="s">
        <v>640</v>
      </c>
      <c r="E58" s="1019">
        <v>5.13</v>
      </c>
      <c r="F58" s="976" t="s">
        <v>2</v>
      </c>
      <c r="G58" s="977"/>
      <c r="H58" s="680"/>
      <c r="I58" s="686"/>
      <c r="J58" s="689"/>
      <c r="K58" s="685"/>
    </row>
    <row r="59" spans="1:11" ht="28.5" customHeight="1">
      <c r="A59" s="979" t="s">
        <v>479</v>
      </c>
      <c r="B59" s="716">
        <v>24</v>
      </c>
      <c r="C59" s="673"/>
      <c r="D59" s="590" t="s">
        <v>642</v>
      </c>
      <c r="E59" s="1019">
        <v>15.4</v>
      </c>
      <c r="F59" s="976"/>
      <c r="G59" s="977"/>
      <c r="H59" s="680"/>
      <c r="I59" s="686"/>
      <c r="J59" s="689"/>
      <c r="K59" s="685"/>
    </row>
    <row r="60" spans="1:11" ht="28.5" customHeight="1">
      <c r="A60" s="717" t="s">
        <v>561</v>
      </c>
      <c r="B60" s="718">
        <v>12</v>
      </c>
      <c r="C60" s="673"/>
      <c r="D60" s="590" t="s">
        <v>643</v>
      </c>
      <c r="E60" s="1019">
        <v>15.4</v>
      </c>
      <c r="F60" s="976"/>
      <c r="G60" s="977"/>
      <c r="H60" s="680"/>
      <c r="I60" s="686"/>
      <c r="J60" s="689"/>
      <c r="K60" s="685"/>
    </row>
    <row r="61" spans="1:11" ht="28.5" customHeight="1">
      <c r="A61" s="979" t="s">
        <v>562</v>
      </c>
      <c r="B61" s="719" t="s">
        <v>177</v>
      </c>
      <c r="C61" s="673"/>
      <c r="D61" s="590" t="s">
        <v>644</v>
      </c>
      <c r="E61" s="1019">
        <v>107.77</v>
      </c>
      <c r="F61" s="976" t="s">
        <v>514</v>
      </c>
      <c r="G61" s="977"/>
      <c r="H61" s="680"/>
      <c r="I61" s="686"/>
      <c r="J61" s="689"/>
      <c r="K61" s="685"/>
    </row>
    <row r="62" spans="1:11" ht="14.25" customHeight="1">
      <c r="A62" s="984"/>
      <c r="B62" s="984"/>
      <c r="C62" s="673"/>
      <c r="D62" s="972" t="s">
        <v>632</v>
      </c>
      <c r="E62" s="1019">
        <v>61.58</v>
      </c>
      <c r="F62" s="976" t="s">
        <v>514</v>
      </c>
      <c r="G62" s="977"/>
      <c r="H62" s="680"/>
      <c r="I62" s="686"/>
      <c r="J62" s="689"/>
      <c r="K62" s="685"/>
    </row>
    <row r="63" spans="1:11" ht="14.25" customHeight="1">
      <c r="A63" s="984"/>
      <c r="B63" s="984"/>
      <c r="C63" s="673"/>
      <c r="D63" s="972" t="s">
        <v>633</v>
      </c>
      <c r="E63" s="1019">
        <v>61.58</v>
      </c>
      <c r="F63" s="976" t="s">
        <v>634</v>
      </c>
      <c r="G63" s="977"/>
      <c r="H63" s="680"/>
      <c r="I63" s="686"/>
      <c r="J63" s="689"/>
      <c r="K63" s="685"/>
    </row>
    <row r="64" spans="1:11" ht="14.25" customHeight="1" thickBot="1">
      <c r="A64" s="436" t="s">
        <v>688</v>
      </c>
      <c r="B64" s="984"/>
      <c r="C64" s="673"/>
      <c r="D64" s="973" t="s">
        <v>645</v>
      </c>
      <c r="E64" s="1020">
        <v>46.19</v>
      </c>
      <c r="F64" s="970" t="s">
        <v>646</v>
      </c>
      <c r="G64" s="971"/>
      <c r="H64" s="680"/>
      <c r="I64" s="686"/>
      <c r="J64" s="689"/>
      <c r="K64" s="685"/>
    </row>
    <row r="65" spans="1:12" ht="14.25">
      <c r="A65" s="952" t="s">
        <v>693</v>
      </c>
      <c r="B65" s="678"/>
      <c r="C65" s="984"/>
      <c r="D65" s="984"/>
      <c r="E65" s="690"/>
      <c r="F65" s="974"/>
      <c r="G65" s="680"/>
      <c r="H65" s="619"/>
      <c r="I65" s="683"/>
      <c r="J65" s="686"/>
      <c r="K65" s="686"/>
      <c r="L65" s="682"/>
    </row>
    <row r="66" spans="1:12" ht="12.75">
      <c r="A66" s="691"/>
      <c r="B66" s="692"/>
      <c r="C66" s="684"/>
      <c r="D66" s="984"/>
      <c r="E66" s="690"/>
      <c r="F66" s="984"/>
      <c r="G66" s="984"/>
      <c r="H66" s="619"/>
      <c r="I66" s="984"/>
      <c r="J66" s="686"/>
      <c r="K66" s="686"/>
      <c r="L66" s="682"/>
    </row>
    <row r="67" spans="1:12" ht="12.75">
      <c r="A67" s="691"/>
      <c r="B67" s="693"/>
      <c r="C67" s="679"/>
      <c r="D67" s="984"/>
      <c r="E67" s="690"/>
      <c r="F67" s="679"/>
      <c r="G67" s="984"/>
      <c r="H67" s="984"/>
      <c r="I67" s="984"/>
      <c r="J67" s="682"/>
      <c r="K67" s="682"/>
      <c r="L67" s="682"/>
    </row>
    <row r="68" spans="1:12" ht="12.75">
      <c r="A68" s="984"/>
      <c r="B68" s="694"/>
      <c r="C68" s="678"/>
      <c r="D68" s="984"/>
      <c r="E68" s="690"/>
      <c r="F68" s="679"/>
      <c r="G68" s="984"/>
      <c r="H68" s="984"/>
      <c r="I68" s="984"/>
      <c r="J68" s="682"/>
      <c r="K68" s="682"/>
      <c r="L68" s="682"/>
    </row>
    <row r="69" spans="1:12" ht="12.75">
      <c r="A69" s="695"/>
      <c r="B69" s="678"/>
      <c r="C69" s="984"/>
      <c r="D69" s="984"/>
      <c r="E69" s="984"/>
      <c r="F69" s="678"/>
      <c r="G69" s="696"/>
      <c r="H69" s="984"/>
      <c r="I69" s="984"/>
      <c r="J69" s="682"/>
      <c r="K69" s="682"/>
      <c r="L69" s="682"/>
    </row>
    <row r="70" spans="1:12" ht="12.75">
      <c r="A70" s="984"/>
      <c r="B70" s="697"/>
      <c r="C70" s="984"/>
      <c r="D70" s="984"/>
      <c r="E70" s="984"/>
      <c r="F70" s="678"/>
      <c r="G70" s="698"/>
      <c r="H70" s="619"/>
      <c r="I70" s="984"/>
      <c r="J70" s="682"/>
      <c r="K70" s="682"/>
      <c r="L70" s="682"/>
    </row>
    <row r="71" spans="1:10" s="682" customFormat="1" ht="12.75">
      <c r="A71" s="619"/>
      <c r="B71" s="975"/>
      <c r="C71" s="673"/>
      <c r="D71" s="674"/>
      <c r="E71" s="975"/>
      <c r="F71" s="674"/>
      <c r="G71" s="619"/>
      <c r="H71" s="984"/>
      <c r="I71" s="619"/>
      <c r="J71" s="428"/>
    </row>
    <row r="72" spans="1:12" ht="12.75">
      <c r="A72" s="699"/>
      <c r="B72" s="697"/>
      <c r="C72" s="984"/>
      <c r="D72" s="984"/>
      <c r="E72" s="984"/>
      <c r="F72" s="678"/>
      <c r="G72" s="698"/>
      <c r="I72" s="984"/>
      <c r="J72" s="682"/>
      <c r="K72" s="682"/>
      <c r="L72" s="682"/>
    </row>
    <row r="73" ht="12.75">
      <c r="A73" s="662"/>
    </row>
  </sheetData>
  <sheetProtection/>
  <mergeCells count="22">
    <mergeCell ref="B18:G18"/>
    <mergeCell ref="B26:G26"/>
    <mergeCell ref="A36:L36"/>
    <mergeCell ref="D48:E48"/>
    <mergeCell ref="G48:H48"/>
    <mergeCell ref="D49:E49"/>
    <mergeCell ref="A1:I1"/>
    <mergeCell ref="A3:I3"/>
    <mergeCell ref="A4:I4"/>
    <mergeCell ref="B6:G6"/>
    <mergeCell ref="B10:G10"/>
    <mergeCell ref="A2:M2"/>
    <mergeCell ref="A56:B56"/>
    <mergeCell ref="D51:G51"/>
    <mergeCell ref="A37:B37"/>
    <mergeCell ref="D37:I37"/>
    <mergeCell ref="D46:H46"/>
    <mergeCell ref="A47:B47"/>
    <mergeCell ref="D47:E47"/>
    <mergeCell ref="G47:H47"/>
    <mergeCell ref="G49:H49"/>
    <mergeCell ref="H54:I54"/>
  </mergeCells>
  <printOptions horizontalCentered="1"/>
  <pageMargins left="0.25" right="0.25" top="0.5" bottom="0.5" header="0.25" footer="0.25"/>
  <pageSetup fitToHeight="0" fitToWidth="0" horizontalDpi="600" verticalDpi="600" orientation="portrait" scale="65" r:id="rId1"/>
  <headerFooter alignWithMargins="0">
    <oddFooter>&amp;R&amp;F
&amp;D  &amp;T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F0"/>
  </sheetPr>
  <dimension ref="A1:M64"/>
  <sheetViews>
    <sheetView zoomScalePageLayoutView="0" workbookViewId="0" topLeftCell="A1">
      <selection activeCell="A53" sqref="A53:C53"/>
    </sheetView>
  </sheetViews>
  <sheetFormatPr defaultColWidth="9.140625" defaultRowHeight="12.75"/>
  <cols>
    <col min="1" max="1" width="16.7109375" style="428" customWidth="1"/>
    <col min="2" max="2" width="24.7109375" style="435" customWidth="1"/>
    <col min="3" max="3" width="18.57421875" style="660" bestFit="1" customWidth="1"/>
    <col min="4" max="4" width="14.57421875" style="661" bestFit="1" customWidth="1"/>
    <col min="5" max="5" width="8.8515625" style="435" bestFit="1" customWidth="1"/>
    <col min="6" max="6" width="11.57421875" style="661" bestFit="1" customWidth="1"/>
    <col min="7" max="7" width="15.140625" style="428" bestFit="1" customWidth="1"/>
    <col min="8" max="8" width="8.00390625" style="428" bestFit="1" customWidth="1"/>
    <col min="9" max="9" width="27.7109375" style="428" bestFit="1" customWidth="1"/>
    <col min="10" max="10" width="11.00390625" style="428" bestFit="1" customWidth="1"/>
    <col min="11" max="16384" width="9.140625" style="428" customWidth="1"/>
  </cols>
  <sheetData>
    <row r="1" spans="1:13" ht="15.75">
      <c r="A1" s="1047" t="s">
        <v>530</v>
      </c>
      <c r="B1" s="1047"/>
      <c r="C1" s="1047"/>
      <c r="D1" s="1047"/>
      <c r="E1" s="1047"/>
      <c r="F1" s="1047"/>
      <c r="G1" s="1047"/>
      <c r="H1" s="1047"/>
      <c r="I1" s="1047"/>
      <c r="J1" s="721"/>
      <c r="K1" s="721"/>
      <c r="L1" s="721"/>
      <c r="M1" s="721"/>
    </row>
    <row r="2" spans="1:13" ht="14.25">
      <c r="A2" s="1048" t="s">
        <v>659</v>
      </c>
      <c r="B2" s="1048"/>
      <c r="C2" s="1048"/>
      <c r="D2" s="1048"/>
      <c r="E2" s="1048"/>
      <c r="F2" s="1048"/>
      <c r="G2" s="1048"/>
      <c r="H2" s="1048"/>
      <c r="I2" s="1048"/>
      <c r="J2" s="480"/>
      <c r="K2" s="480"/>
      <c r="L2" s="480"/>
      <c r="M2" s="480"/>
    </row>
    <row r="3" spans="1:13" ht="14.25">
      <c r="A3" s="1048" t="s">
        <v>531</v>
      </c>
      <c r="B3" s="1048"/>
      <c r="C3" s="1048"/>
      <c r="D3" s="1048"/>
      <c r="E3" s="1048"/>
      <c r="F3" s="1048"/>
      <c r="G3" s="1048"/>
      <c r="H3" s="1048"/>
      <c r="I3" s="1048"/>
      <c r="J3" s="480"/>
      <c r="K3" s="480"/>
      <c r="L3" s="480"/>
      <c r="M3" s="480"/>
    </row>
    <row r="4" spans="1:13" ht="15" thickBot="1">
      <c r="A4" s="1049" t="s">
        <v>239</v>
      </c>
      <c r="B4" s="1049"/>
      <c r="C4" s="1049"/>
      <c r="D4" s="1049"/>
      <c r="E4" s="1049"/>
      <c r="F4" s="1049"/>
      <c r="G4" s="1049"/>
      <c r="H4" s="1049"/>
      <c r="I4" s="1049"/>
      <c r="J4" s="487"/>
      <c r="K4" s="487"/>
      <c r="L4" s="487"/>
      <c r="M4" s="487"/>
    </row>
    <row r="5" spans="1:13" ht="14.25">
      <c r="A5" s="484"/>
      <c r="B5" s="484"/>
      <c r="C5" s="484"/>
      <c r="D5" s="484"/>
      <c r="E5" s="484"/>
      <c r="F5" s="484"/>
      <c r="G5" s="484"/>
      <c r="H5" s="484"/>
      <c r="I5" s="484"/>
      <c r="J5" s="484"/>
      <c r="K5" s="484"/>
      <c r="L5" s="484"/>
      <c r="M5" s="484"/>
    </row>
    <row r="6" spans="1:10" ht="15">
      <c r="A6" s="664"/>
      <c r="B6" s="1197" t="s">
        <v>555</v>
      </c>
      <c r="C6" s="1197"/>
      <c r="D6" s="1197"/>
      <c r="E6" s="1197"/>
      <c r="F6" s="1197"/>
      <c r="G6" s="1197"/>
      <c r="H6" s="666"/>
      <c r="I6" s="435"/>
      <c r="J6" s="435"/>
    </row>
    <row r="7" spans="1:9" s="435" customFormat="1" ht="45">
      <c r="A7" s="662"/>
      <c r="B7" s="478" t="s">
        <v>511</v>
      </c>
      <c r="C7" s="700" t="s">
        <v>553</v>
      </c>
      <c r="D7" s="701" t="s">
        <v>75</v>
      </c>
      <c r="E7" s="727" t="s">
        <v>564</v>
      </c>
      <c r="F7" s="477" t="s">
        <v>563</v>
      </c>
      <c r="G7" s="701" t="s">
        <v>554</v>
      </c>
      <c r="H7" s="668"/>
      <c r="I7" s="668"/>
    </row>
    <row r="8" spans="1:9" s="435" customFormat="1" ht="14.25">
      <c r="A8" s="662"/>
      <c r="B8" s="513" t="s">
        <v>251</v>
      </c>
      <c r="C8" s="576" t="s">
        <v>285</v>
      </c>
      <c r="D8" s="702">
        <v>106.1</v>
      </c>
      <c r="E8" s="736">
        <v>4.69</v>
      </c>
      <c r="F8" s="512">
        <v>140.79</v>
      </c>
      <c r="G8" s="702">
        <v>165.01</v>
      </c>
      <c r="H8" s="668"/>
      <c r="I8" s="668"/>
    </row>
    <row r="9" spans="1:9" s="435" customFormat="1" ht="14.25">
      <c r="A9" s="665"/>
      <c r="B9" s="513" t="s">
        <v>251</v>
      </c>
      <c r="C9" s="576" t="s">
        <v>264</v>
      </c>
      <c r="D9" s="702">
        <v>106.1</v>
      </c>
      <c r="E9" s="476">
        <v>5.88</v>
      </c>
      <c r="F9" s="476">
        <v>176.37</v>
      </c>
      <c r="G9" s="702">
        <v>165.01</v>
      </c>
      <c r="H9" s="670"/>
      <c r="I9" s="670"/>
    </row>
    <row r="10" spans="1:9" ht="14.25">
      <c r="A10" s="665"/>
      <c r="B10" s="513" t="s">
        <v>251</v>
      </c>
      <c r="C10" s="703" t="s">
        <v>266</v>
      </c>
      <c r="D10" s="702">
        <v>106.1</v>
      </c>
      <c r="E10" s="476">
        <v>6.21</v>
      </c>
      <c r="F10" s="476">
        <v>189.36</v>
      </c>
      <c r="G10" s="702">
        <v>165.01</v>
      </c>
      <c r="H10" s="619"/>
      <c r="I10" s="619"/>
    </row>
    <row r="11" spans="1:12" s="436" customFormat="1" ht="15">
      <c r="A11" s="547"/>
      <c r="B11" s="548"/>
      <c r="C11" s="548"/>
      <c r="D11" s="548"/>
      <c r="E11" s="548"/>
      <c r="F11" s="548"/>
      <c r="G11" s="548"/>
      <c r="H11" s="548"/>
      <c r="I11" s="545"/>
      <c r="J11" s="428"/>
      <c r="K11" s="428"/>
      <c r="L11" s="428"/>
    </row>
    <row r="12" spans="1:9" ht="15">
      <c r="A12" s="665"/>
      <c r="B12" s="1198" t="s">
        <v>569</v>
      </c>
      <c r="C12" s="1199"/>
      <c r="D12" s="1199"/>
      <c r="E12" s="1199"/>
      <c r="F12" s="1199"/>
      <c r="G12" s="1200"/>
      <c r="H12" s="619"/>
      <c r="I12" s="619"/>
    </row>
    <row r="13" spans="2:9" ht="45">
      <c r="B13" s="478" t="s">
        <v>511</v>
      </c>
      <c r="C13" s="700" t="s">
        <v>553</v>
      </c>
      <c r="D13" s="701" t="s">
        <v>75</v>
      </c>
      <c r="E13" s="727" t="s">
        <v>564</v>
      </c>
      <c r="F13" s="477" t="s">
        <v>563</v>
      </c>
      <c r="G13" s="701" t="s">
        <v>554</v>
      </c>
      <c r="H13" s="619"/>
      <c r="I13" s="619"/>
    </row>
    <row r="14" spans="1:9" ht="14.25">
      <c r="A14" s="675"/>
      <c r="B14" s="513" t="s">
        <v>259</v>
      </c>
      <c r="C14" s="576" t="s">
        <v>261</v>
      </c>
      <c r="D14" s="702">
        <v>92.26</v>
      </c>
      <c r="E14" s="702">
        <v>1.6</v>
      </c>
      <c r="F14" s="476">
        <v>47.76</v>
      </c>
      <c r="G14" s="476">
        <v>143.49</v>
      </c>
      <c r="H14" s="619"/>
      <c r="I14" s="619"/>
    </row>
    <row r="15" spans="1:9" ht="14.25">
      <c r="A15" s="676"/>
      <c r="B15" s="513" t="s">
        <v>259</v>
      </c>
      <c r="C15" s="576" t="s">
        <v>262</v>
      </c>
      <c r="D15" s="702">
        <v>92.26</v>
      </c>
      <c r="E15" s="702">
        <v>1.88</v>
      </c>
      <c r="F15" s="476">
        <v>56.44</v>
      </c>
      <c r="G15" s="476">
        <v>143.49</v>
      </c>
      <c r="H15" s="619"/>
      <c r="I15" s="619"/>
    </row>
    <row r="16" spans="1:9" ht="14.25">
      <c r="A16" s="676"/>
      <c r="B16" s="513" t="s">
        <v>259</v>
      </c>
      <c r="C16" s="576" t="s">
        <v>263</v>
      </c>
      <c r="D16" s="702">
        <v>92.26</v>
      </c>
      <c r="E16" s="702">
        <v>2.25</v>
      </c>
      <c r="F16" s="476">
        <v>67.29</v>
      </c>
      <c r="G16" s="476">
        <v>143.49</v>
      </c>
      <c r="H16" s="619"/>
      <c r="I16" s="619"/>
    </row>
    <row r="17" spans="1:9" ht="14.25">
      <c r="A17" s="676"/>
      <c r="B17" s="513" t="s">
        <v>259</v>
      </c>
      <c r="C17" s="576" t="s">
        <v>264</v>
      </c>
      <c r="D17" s="702">
        <v>92.26</v>
      </c>
      <c r="E17" s="702">
        <v>2.53</v>
      </c>
      <c r="F17" s="476">
        <v>75.98</v>
      </c>
      <c r="G17" s="476">
        <v>143.49</v>
      </c>
      <c r="H17" s="619"/>
      <c r="I17" s="619"/>
    </row>
    <row r="18" spans="1:9" ht="14.25">
      <c r="A18" s="676"/>
      <c r="B18" s="513" t="s">
        <v>259</v>
      </c>
      <c r="C18" s="576" t="s">
        <v>266</v>
      </c>
      <c r="D18" s="702">
        <v>92.26</v>
      </c>
      <c r="E18" s="702">
        <v>3.07</v>
      </c>
      <c r="F18" s="476">
        <v>92.26</v>
      </c>
      <c r="G18" s="476">
        <v>143.49</v>
      </c>
      <c r="H18" s="619"/>
      <c r="I18" s="619"/>
    </row>
    <row r="19" spans="1:12" s="436" customFormat="1" ht="15">
      <c r="A19" s="547"/>
      <c r="B19" s="548"/>
      <c r="C19" s="548"/>
      <c r="D19" s="548"/>
      <c r="E19" s="548"/>
      <c r="F19" s="548"/>
      <c r="G19" s="548"/>
      <c r="H19" s="548"/>
      <c r="I19" s="545"/>
      <c r="J19" s="428"/>
      <c r="K19" s="428"/>
      <c r="L19" s="428"/>
    </row>
    <row r="20" spans="2:9" ht="15">
      <c r="B20" s="1198" t="s">
        <v>558</v>
      </c>
      <c r="C20" s="1199"/>
      <c r="D20" s="1199"/>
      <c r="E20" s="1199"/>
      <c r="F20" s="1199"/>
      <c r="G20" s="1200"/>
      <c r="H20" s="619"/>
      <c r="I20" s="619"/>
    </row>
    <row r="21" spans="2:9" ht="45">
      <c r="B21" s="478" t="s">
        <v>511</v>
      </c>
      <c r="C21" s="700" t="s">
        <v>553</v>
      </c>
      <c r="D21" s="701" t="s">
        <v>75</v>
      </c>
      <c r="E21" s="727" t="s">
        <v>564</v>
      </c>
      <c r="F21" s="477" t="s">
        <v>563</v>
      </c>
      <c r="G21" s="701" t="s">
        <v>554</v>
      </c>
      <c r="H21" s="619"/>
      <c r="I21" s="619"/>
    </row>
    <row r="22" spans="1:9" ht="14.25">
      <c r="A22" s="676"/>
      <c r="B22" s="513" t="s">
        <v>259</v>
      </c>
      <c r="C22" s="576" t="s">
        <v>430</v>
      </c>
      <c r="D22" s="702">
        <v>92.26</v>
      </c>
      <c r="E22" s="702" t="s">
        <v>1</v>
      </c>
      <c r="F22" s="702" t="s">
        <v>1</v>
      </c>
      <c r="G22" s="476">
        <v>172.76</v>
      </c>
      <c r="H22" s="619"/>
      <c r="I22" s="619"/>
    </row>
    <row r="23" spans="1:12" s="436" customFormat="1" ht="15">
      <c r="A23" s="547"/>
      <c r="B23" s="548"/>
      <c r="C23" s="548"/>
      <c r="D23" s="548"/>
      <c r="E23" s="548"/>
      <c r="F23" s="548"/>
      <c r="G23" s="548"/>
      <c r="H23" s="548"/>
      <c r="I23" s="545"/>
      <c r="J23" s="428"/>
      <c r="K23" s="428"/>
      <c r="L23" s="428"/>
    </row>
    <row r="24" spans="1:12" s="436" customFormat="1" ht="21" thickBot="1">
      <c r="A24" s="1046" t="s">
        <v>517</v>
      </c>
      <c r="B24" s="1046"/>
      <c r="C24" s="1046"/>
      <c r="D24" s="1046"/>
      <c r="E24" s="1046"/>
      <c r="F24" s="1046"/>
      <c r="G24" s="1046"/>
      <c r="H24" s="1046"/>
      <c r="I24" s="1046"/>
      <c r="J24" s="1046"/>
      <c r="K24" s="1046"/>
      <c r="L24" s="1046"/>
    </row>
    <row r="25" spans="1:11" ht="15" thickBot="1">
      <c r="A25" s="1182" t="s">
        <v>83</v>
      </c>
      <c r="B25" s="1182"/>
      <c r="C25" s="619"/>
      <c r="D25" s="1190" t="s">
        <v>115</v>
      </c>
      <c r="E25" s="1191"/>
      <c r="F25" s="1191"/>
      <c r="G25" s="1191"/>
      <c r="H25" s="1191"/>
      <c r="I25" s="1192"/>
      <c r="J25" s="436"/>
      <c r="K25" s="436"/>
    </row>
    <row r="26" spans="1:12" ht="15">
      <c r="A26" s="704" t="s">
        <v>559</v>
      </c>
      <c r="B26" s="715" t="s">
        <v>182</v>
      </c>
      <c r="C26" s="678"/>
      <c r="D26" s="453" t="s">
        <v>455</v>
      </c>
      <c r="E26" s="510" t="s">
        <v>495</v>
      </c>
      <c r="F26" s="510" t="s">
        <v>452</v>
      </c>
      <c r="G26" s="510" t="s">
        <v>105</v>
      </c>
      <c r="H26" s="510" t="s">
        <v>503</v>
      </c>
      <c r="I26" s="728"/>
      <c r="J26" s="480"/>
      <c r="K26" s="480"/>
      <c r="L26" s="682"/>
    </row>
    <row r="27" spans="1:12" ht="14.25">
      <c r="A27" s="704" t="s">
        <v>482</v>
      </c>
      <c r="B27" s="716" t="s">
        <v>445</v>
      </c>
      <c r="C27" s="678"/>
      <c r="D27" s="526" t="s">
        <v>132</v>
      </c>
      <c r="E27" s="513" t="s">
        <v>133</v>
      </c>
      <c r="F27" s="513" t="s">
        <v>133</v>
      </c>
      <c r="G27" s="513">
        <v>4</v>
      </c>
      <c r="H27" s="564">
        <v>11.24</v>
      </c>
      <c r="I27" s="725"/>
      <c r="J27" s="480"/>
      <c r="K27" s="480"/>
      <c r="L27" s="682"/>
    </row>
    <row r="28" spans="1:12" ht="14.25">
      <c r="A28" s="704" t="s">
        <v>483</v>
      </c>
      <c r="B28" s="715" t="s">
        <v>97</v>
      </c>
      <c r="C28" s="678"/>
      <c r="D28" s="526" t="s">
        <v>135</v>
      </c>
      <c r="E28" s="513" t="s">
        <v>125</v>
      </c>
      <c r="F28" s="513" t="s">
        <v>125</v>
      </c>
      <c r="G28" s="513">
        <v>4</v>
      </c>
      <c r="H28" s="513" t="s">
        <v>130</v>
      </c>
      <c r="I28" s="725"/>
      <c r="J28" s="480"/>
      <c r="K28" s="480"/>
      <c r="L28" s="682"/>
    </row>
    <row r="29" spans="1:12" ht="14.25">
      <c r="A29" s="704" t="s">
        <v>484</v>
      </c>
      <c r="B29" s="716" t="s">
        <v>271</v>
      </c>
      <c r="C29" s="678"/>
      <c r="D29" s="526" t="s">
        <v>127</v>
      </c>
      <c r="E29" s="513" t="s">
        <v>128</v>
      </c>
      <c r="F29" s="513" t="s">
        <v>128</v>
      </c>
      <c r="G29" s="513">
        <v>6</v>
      </c>
      <c r="H29" s="513" t="s">
        <v>130</v>
      </c>
      <c r="I29" s="725"/>
      <c r="J29" s="480"/>
      <c r="K29" s="480"/>
      <c r="L29" s="682"/>
    </row>
    <row r="30" spans="1:12" ht="14.25">
      <c r="A30" s="704" t="s">
        <v>485</v>
      </c>
      <c r="B30" s="715" t="s">
        <v>103</v>
      </c>
      <c r="C30" s="678"/>
      <c r="D30" s="526" t="s">
        <v>443</v>
      </c>
      <c r="E30" s="513" t="s">
        <v>444</v>
      </c>
      <c r="F30" s="513" t="s">
        <v>444</v>
      </c>
      <c r="G30" s="513">
        <v>4</v>
      </c>
      <c r="H30" s="564">
        <v>120.17</v>
      </c>
      <c r="I30" s="582"/>
      <c r="J30" s="480"/>
      <c r="K30" s="480"/>
      <c r="L30" s="682"/>
    </row>
    <row r="31" spans="1:12" ht="14.25">
      <c r="A31" s="704" t="s">
        <v>486</v>
      </c>
      <c r="B31" s="715" t="s">
        <v>199</v>
      </c>
      <c r="C31" s="678"/>
      <c r="D31" s="526" t="s">
        <v>138</v>
      </c>
      <c r="E31" s="513" t="s">
        <v>125</v>
      </c>
      <c r="F31" s="702" t="s">
        <v>125</v>
      </c>
      <c r="G31" s="513">
        <v>4</v>
      </c>
      <c r="H31" s="729">
        <v>106.1</v>
      </c>
      <c r="I31" s="582" t="s">
        <v>504</v>
      </c>
      <c r="J31" s="480"/>
      <c r="K31" s="480"/>
      <c r="L31" s="682"/>
    </row>
    <row r="32" spans="1:12" ht="15.75" thickBot="1">
      <c r="A32" s="704" t="s">
        <v>487</v>
      </c>
      <c r="B32" s="716" t="s">
        <v>111</v>
      </c>
      <c r="C32" s="677"/>
      <c r="D32" s="526" t="s">
        <v>138</v>
      </c>
      <c r="E32" s="521" t="s">
        <v>125</v>
      </c>
      <c r="F32" s="521" t="s">
        <v>125</v>
      </c>
      <c r="G32" s="521">
        <v>4</v>
      </c>
      <c r="H32" s="730">
        <v>92.26</v>
      </c>
      <c r="I32" s="584" t="s">
        <v>612</v>
      </c>
      <c r="J32" s="483"/>
      <c r="K32" s="480"/>
      <c r="L32" s="682"/>
    </row>
    <row r="33" spans="1:12" ht="13.5" thickBot="1">
      <c r="A33" s="704" t="s">
        <v>488</v>
      </c>
      <c r="B33" s="716"/>
      <c r="C33" s="677"/>
      <c r="D33" s="705"/>
      <c r="E33" s="705"/>
      <c r="F33" s="705"/>
      <c r="G33" s="705"/>
      <c r="H33" s="705"/>
      <c r="I33" s="705"/>
      <c r="J33" s="681"/>
      <c r="K33" s="682"/>
      <c r="L33" s="682"/>
    </row>
    <row r="34" spans="1:12" ht="15.75" thickBot="1">
      <c r="A34" s="705"/>
      <c r="B34" s="706"/>
      <c r="C34" s="677"/>
      <c r="D34" s="1043" t="s">
        <v>151</v>
      </c>
      <c r="E34" s="1044"/>
      <c r="F34" s="1044"/>
      <c r="G34" s="1044"/>
      <c r="H34" s="1045"/>
      <c r="I34" s="681"/>
      <c r="J34" s="681"/>
      <c r="K34" s="682"/>
      <c r="L34" s="682"/>
    </row>
    <row r="35" spans="1:12" ht="14.25">
      <c r="A35" s="1182" t="s">
        <v>114</v>
      </c>
      <c r="B35" s="1182"/>
      <c r="C35" s="677"/>
      <c r="D35" s="1185" t="s">
        <v>3</v>
      </c>
      <c r="E35" s="1075"/>
      <c r="F35" s="580">
        <v>0.2255</v>
      </c>
      <c r="G35" s="1110" t="s">
        <v>529</v>
      </c>
      <c r="H35" s="1112"/>
      <c r="I35" s="949" t="s">
        <v>672</v>
      </c>
      <c r="K35" s="685"/>
      <c r="L35" s="685"/>
    </row>
    <row r="36" spans="1:12" ht="14.25">
      <c r="A36" s="704" t="s">
        <v>117</v>
      </c>
      <c r="B36" s="716" t="s">
        <v>103</v>
      </c>
      <c r="C36" s="677"/>
      <c r="D36" s="1188" t="s">
        <v>157</v>
      </c>
      <c r="E36" s="1073"/>
      <c r="F36" s="579">
        <v>0.036</v>
      </c>
      <c r="G36" s="1034" t="s">
        <v>158</v>
      </c>
      <c r="H36" s="1035"/>
      <c r="K36" s="686"/>
      <c r="L36" s="435"/>
    </row>
    <row r="37" spans="1:12" ht="15" thickBot="1">
      <c r="A37" s="704" t="s">
        <v>489</v>
      </c>
      <c r="B37" s="716">
        <v>999</v>
      </c>
      <c r="C37" s="677"/>
      <c r="D37" s="1189" t="s">
        <v>161</v>
      </c>
      <c r="E37" s="1071"/>
      <c r="F37" s="583">
        <v>0.095</v>
      </c>
      <c r="G37" s="1062" t="s">
        <v>162</v>
      </c>
      <c r="H37" s="1063"/>
      <c r="K37" s="686"/>
      <c r="L37" s="682"/>
    </row>
    <row r="38" spans="1:12" ht="13.5" thickBot="1">
      <c r="A38" s="704" t="s">
        <v>490</v>
      </c>
      <c r="B38" s="715">
        <v>1</v>
      </c>
      <c r="C38" s="677"/>
      <c r="D38" s="428"/>
      <c r="E38" s="428"/>
      <c r="F38" s="428"/>
      <c r="K38" s="686"/>
      <c r="L38" s="682"/>
    </row>
    <row r="39" spans="1:12" ht="15.75" thickBot="1">
      <c r="A39" s="704" t="s">
        <v>131</v>
      </c>
      <c r="B39" s="716" t="s">
        <v>97</v>
      </c>
      <c r="C39" s="678"/>
      <c r="D39" s="1043" t="s">
        <v>510</v>
      </c>
      <c r="E39" s="1044"/>
      <c r="F39" s="1044"/>
      <c r="G39" s="1044"/>
      <c r="H39" s="1044"/>
      <c r="I39" s="1045"/>
      <c r="J39" s="466"/>
      <c r="K39" s="466"/>
      <c r="L39" s="682"/>
    </row>
    <row r="40" spans="1:12" ht="15">
      <c r="A40" s="704" t="s">
        <v>488</v>
      </c>
      <c r="B40" s="716" t="s">
        <v>183</v>
      </c>
      <c r="C40" s="678"/>
      <c r="D40" s="1208" t="s">
        <v>511</v>
      </c>
      <c r="E40" s="1209"/>
      <c r="F40" s="1209"/>
      <c r="G40" s="510" t="s">
        <v>456</v>
      </c>
      <c r="H40" s="1209" t="s">
        <v>498</v>
      </c>
      <c r="I40" s="1212"/>
      <c r="J40" s="466"/>
      <c r="K40" s="686"/>
      <c r="L40" s="682"/>
    </row>
    <row r="41" spans="1:12" ht="14.25">
      <c r="A41" s="704" t="s">
        <v>491</v>
      </c>
      <c r="B41" s="720">
        <v>42</v>
      </c>
      <c r="C41" s="677"/>
      <c r="D41" s="1188" t="s">
        <v>272</v>
      </c>
      <c r="E41" s="1073"/>
      <c r="F41" s="1073"/>
      <c r="G41" s="659">
        <v>2.03</v>
      </c>
      <c r="H41" s="1206" t="s">
        <v>571</v>
      </c>
      <c r="I41" s="1207"/>
      <c r="J41" s="487"/>
      <c r="K41" s="686"/>
      <c r="L41" s="682"/>
    </row>
    <row r="42" spans="1:12" ht="14.25">
      <c r="A42" s="704" t="s">
        <v>560</v>
      </c>
      <c r="B42" s="735" t="s">
        <v>428</v>
      </c>
      <c r="C42" s="677"/>
      <c r="D42" s="1188" t="s">
        <v>7</v>
      </c>
      <c r="E42" s="1073"/>
      <c r="F42" s="1073"/>
      <c r="G42" s="659">
        <v>27.13</v>
      </c>
      <c r="H42" s="1206" t="s">
        <v>572</v>
      </c>
      <c r="I42" s="1207"/>
      <c r="J42" s="487"/>
      <c r="K42" s="686"/>
      <c r="L42" s="682"/>
    </row>
    <row r="43" spans="1:12" ht="14.25">
      <c r="A43" s="705"/>
      <c r="B43" s="706"/>
      <c r="C43" s="677"/>
      <c r="D43" s="1188" t="s">
        <v>431</v>
      </c>
      <c r="E43" s="1073"/>
      <c r="F43" s="1073"/>
      <c r="G43" s="659">
        <v>1.63</v>
      </c>
      <c r="H43" s="1206" t="s">
        <v>573</v>
      </c>
      <c r="I43" s="1207"/>
      <c r="J43" s="487"/>
      <c r="K43" s="686"/>
      <c r="L43" s="682"/>
    </row>
    <row r="44" spans="1:12" ht="14.25">
      <c r="A44" s="1213" t="s">
        <v>181</v>
      </c>
      <c r="B44" s="1214"/>
      <c r="C44" s="677"/>
      <c r="D44" s="1188" t="s">
        <v>432</v>
      </c>
      <c r="E44" s="1073"/>
      <c r="F44" s="1073"/>
      <c r="G44" s="659">
        <v>16.28</v>
      </c>
      <c r="H44" s="1206" t="s">
        <v>572</v>
      </c>
      <c r="I44" s="1207"/>
      <c r="J44" s="487"/>
      <c r="K44" s="686"/>
      <c r="L44" s="682"/>
    </row>
    <row r="45" spans="1:12" ht="14.25">
      <c r="A45" s="717" t="s">
        <v>536</v>
      </c>
      <c r="B45" s="718" t="s">
        <v>305</v>
      </c>
      <c r="C45" s="677"/>
      <c r="D45" s="1188" t="s">
        <v>433</v>
      </c>
      <c r="E45" s="1073"/>
      <c r="F45" s="1073"/>
      <c r="G45" s="659">
        <v>108.54</v>
      </c>
      <c r="H45" s="1206" t="s">
        <v>574</v>
      </c>
      <c r="I45" s="1207"/>
      <c r="J45" s="509"/>
      <c r="K45" s="686"/>
      <c r="L45" s="682"/>
    </row>
    <row r="46" spans="1:12" ht="15" thickBot="1">
      <c r="A46" s="717" t="s">
        <v>475</v>
      </c>
      <c r="B46" s="718" t="s">
        <v>570</v>
      </c>
      <c r="C46" s="673"/>
      <c r="D46" s="1189" t="s">
        <v>425</v>
      </c>
      <c r="E46" s="1071"/>
      <c r="F46" s="1071"/>
      <c r="G46" s="733">
        <v>48.84</v>
      </c>
      <c r="H46" s="1210" t="s">
        <v>574</v>
      </c>
      <c r="I46" s="1211"/>
      <c r="J46" s="487"/>
      <c r="K46" s="689"/>
      <c r="L46" s="685"/>
    </row>
    <row r="47" spans="1:12" ht="12.75">
      <c r="A47" s="717" t="s">
        <v>476</v>
      </c>
      <c r="B47" s="718" t="s">
        <v>270</v>
      </c>
      <c r="C47" s="673"/>
      <c r="D47" s="677"/>
      <c r="E47" s="684"/>
      <c r="F47" s="677"/>
      <c r="G47" s="677"/>
      <c r="H47" s="677"/>
      <c r="I47" s="680"/>
      <c r="J47" s="686"/>
      <c r="K47" s="689"/>
      <c r="L47" s="685"/>
    </row>
    <row r="48" spans="1:12" ht="12.75">
      <c r="A48" s="704" t="s">
        <v>479</v>
      </c>
      <c r="B48" s="716">
        <v>21</v>
      </c>
      <c r="C48" s="673"/>
      <c r="D48" s="677"/>
      <c r="E48" s="684"/>
      <c r="F48" s="677"/>
      <c r="G48" s="677"/>
      <c r="H48" s="677"/>
      <c r="I48" s="680"/>
      <c r="J48" s="686"/>
      <c r="K48" s="689"/>
      <c r="L48" s="685"/>
    </row>
    <row r="49" spans="1:12" ht="12.75">
      <c r="A49" s="717" t="s">
        <v>561</v>
      </c>
      <c r="B49" s="718">
        <v>12</v>
      </c>
      <c r="C49" s="673"/>
      <c r="D49" s="677"/>
      <c r="E49" s="684"/>
      <c r="F49" s="677"/>
      <c r="G49" s="677"/>
      <c r="H49" s="677"/>
      <c r="I49" s="680"/>
      <c r="J49" s="686"/>
      <c r="K49" s="689"/>
      <c r="L49" s="685"/>
    </row>
    <row r="50" spans="1:12" ht="12.75">
      <c r="A50" s="704" t="s">
        <v>562</v>
      </c>
      <c r="B50" s="719" t="s">
        <v>429</v>
      </c>
      <c r="C50" s="673"/>
      <c r="D50" s="677"/>
      <c r="E50" s="684"/>
      <c r="F50" s="677"/>
      <c r="G50" s="677"/>
      <c r="H50" s="677"/>
      <c r="I50" s="680"/>
      <c r="J50" s="686"/>
      <c r="K50" s="689"/>
      <c r="L50" s="685"/>
    </row>
    <row r="51" spans="2:12" ht="12.75">
      <c r="B51" s="428"/>
      <c r="C51" s="673"/>
      <c r="D51" s="677"/>
      <c r="E51" s="684"/>
      <c r="F51" s="677"/>
      <c r="G51" s="677"/>
      <c r="H51" s="677"/>
      <c r="I51" s="680"/>
      <c r="J51" s="686"/>
      <c r="K51" s="689"/>
      <c r="L51" s="685"/>
    </row>
    <row r="52" spans="2:12" ht="12.75">
      <c r="B52" s="428"/>
      <c r="C52" s="673"/>
      <c r="D52" s="677"/>
      <c r="E52" s="684"/>
      <c r="F52" s="677"/>
      <c r="G52" s="677"/>
      <c r="H52" s="677"/>
      <c r="I52" s="680"/>
      <c r="J52" s="686"/>
      <c r="K52" s="689"/>
      <c r="L52" s="685"/>
    </row>
    <row r="53" spans="1:12" ht="14.25">
      <c r="A53" s="436" t="s">
        <v>671</v>
      </c>
      <c r="B53" s="948"/>
      <c r="C53" s="491"/>
      <c r="D53" s="677"/>
      <c r="E53" s="684"/>
      <c r="F53" s="677"/>
      <c r="G53" s="677"/>
      <c r="H53" s="677"/>
      <c r="I53" s="680"/>
      <c r="J53" s="686"/>
      <c r="K53" s="689"/>
      <c r="L53" s="685"/>
    </row>
    <row r="54" spans="1:12" ht="12.75">
      <c r="A54" s="677"/>
      <c r="B54" s="677"/>
      <c r="C54" s="673"/>
      <c r="D54" s="677"/>
      <c r="E54" s="684"/>
      <c r="F54" s="677"/>
      <c r="G54" s="677"/>
      <c r="H54" s="677"/>
      <c r="I54" s="680"/>
      <c r="J54" s="686"/>
      <c r="K54" s="689"/>
      <c r="L54" s="685"/>
    </row>
    <row r="55" spans="1:12" ht="12.75">
      <c r="A55" s="677"/>
      <c r="B55" s="677"/>
      <c r="C55" s="673"/>
      <c r="D55" s="677"/>
      <c r="E55" s="684"/>
      <c r="F55" s="677"/>
      <c r="G55" s="677"/>
      <c r="H55" s="677"/>
      <c r="I55" s="680"/>
      <c r="J55" s="686"/>
      <c r="K55" s="689"/>
      <c r="L55" s="685"/>
    </row>
    <row r="56" spans="1:12" ht="12.75">
      <c r="A56" s="679"/>
      <c r="B56" s="678"/>
      <c r="C56" s="677"/>
      <c r="D56" s="677"/>
      <c r="E56" s="690"/>
      <c r="F56" s="671"/>
      <c r="G56" s="680"/>
      <c r="H56" s="619"/>
      <c r="I56" s="683"/>
      <c r="J56" s="686"/>
      <c r="K56" s="686"/>
      <c r="L56" s="682"/>
    </row>
    <row r="57" spans="1:12" ht="12.75">
      <c r="A57" s="691"/>
      <c r="B57" s="692"/>
      <c r="C57" s="684"/>
      <c r="D57" s="677"/>
      <c r="E57" s="690"/>
      <c r="F57" s="677"/>
      <c r="G57" s="677"/>
      <c r="H57" s="619"/>
      <c r="I57" s="677"/>
      <c r="J57" s="686"/>
      <c r="K57" s="686"/>
      <c r="L57" s="682"/>
    </row>
    <row r="58" spans="1:12" ht="12.75">
      <c r="A58" s="691"/>
      <c r="B58" s="693"/>
      <c r="C58" s="679"/>
      <c r="D58" s="677"/>
      <c r="E58" s="690"/>
      <c r="F58" s="679"/>
      <c r="G58" s="677"/>
      <c r="H58" s="619"/>
      <c r="I58" s="677"/>
      <c r="J58" s="682"/>
      <c r="K58" s="682"/>
      <c r="L58" s="682"/>
    </row>
    <row r="59" spans="1:12" ht="12.75">
      <c r="A59" s="677"/>
      <c r="B59" s="694"/>
      <c r="C59" s="678"/>
      <c r="D59" s="677"/>
      <c r="E59" s="690"/>
      <c r="F59" s="679"/>
      <c r="G59" s="677"/>
      <c r="H59" s="677"/>
      <c r="I59" s="677"/>
      <c r="J59" s="682"/>
      <c r="K59" s="682"/>
      <c r="L59" s="682"/>
    </row>
    <row r="60" spans="1:12" ht="12.75">
      <c r="A60" s="695"/>
      <c r="B60" s="678"/>
      <c r="C60" s="677"/>
      <c r="D60" s="677"/>
      <c r="E60" s="677"/>
      <c r="F60" s="678"/>
      <c r="G60" s="696"/>
      <c r="H60" s="677"/>
      <c r="I60" s="677"/>
      <c r="J60" s="682"/>
      <c r="K60" s="682"/>
      <c r="L60" s="682"/>
    </row>
    <row r="61" spans="1:12" ht="12.75">
      <c r="A61" s="677"/>
      <c r="B61" s="697"/>
      <c r="C61" s="677"/>
      <c r="D61" s="677"/>
      <c r="E61" s="677"/>
      <c r="F61" s="678"/>
      <c r="G61" s="698"/>
      <c r="H61" s="677"/>
      <c r="I61" s="677"/>
      <c r="J61" s="682"/>
      <c r="K61" s="682"/>
      <c r="L61" s="682"/>
    </row>
    <row r="62" spans="1:10" s="682" customFormat="1" ht="12.75">
      <c r="A62" s="619"/>
      <c r="B62" s="509"/>
      <c r="C62" s="673"/>
      <c r="D62" s="674"/>
      <c r="E62" s="509"/>
      <c r="F62" s="674"/>
      <c r="G62" s="619"/>
      <c r="H62" s="619"/>
      <c r="I62" s="619"/>
      <c r="J62" s="428"/>
    </row>
    <row r="63" spans="1:12" ht="12.75">
      <c r="A63" s="699"/>
      <c r="B63" s="697"/>
      <c r="C63" s="677"/>
      <c r="D63" s="677"/>
      <c r="E63" s="677"/>
      <c r="F63" s="678"/>
      <c r="G63" s="698"/>
      <c r="H63" s="677"/>
      <c r="I63" s="677"/>
      <c r="J63" s="682"/>
      <c r="K63" s="682"/>
      <c r="L63" s="682"/>
    </row>
    <row r="64" ht="12.75">
      <c r="A64" s="662"/>
    </row>
  </sheetData>
  <sheetProtection/>
  <mergeCells count="34">
    <mergeCell ref="D25:I25"/>
    <mergeCell ref="D34:H34"/>
    <mergeCell ref="D36:E36"/>
    <mergeCell ref="B12:G12"/>
    <mergeCell ref="A44:B44"/>
    <mergeCell ref="A35:B35"/>
    <mergeCell ref="D35:E35"/>
    <mergeCell ref="G35:H35"/>
    <mergeCell ref="A25:B25"/>
    <mergeCell ref="H42:I42"/>
    <mergeCell ref="A1:I1"/>
    <mergeCell ref="A2:I2"/>
    <mergeCell ref="A3:I3"/>
    <mergeCell ref="A4:I4"/>
    <mergeCell ref="B6:G6"/>
    <mergeCell ref="A24:L24"/>
    <mergeCell ref="B20:G20"/>
    <mergeCell ref="H46:I46"/>
    <mergeCell ref="D39:I39"/>
    <mergeCell ref="D43:F43"/>
    <mergeCell ref="D44:F44"/>
    <mergeCell ref="D45:F45"/>
    <mergeCell ref="D46:F46"/>
    <mergeCell ref="H44:I44"/>
    <mergeCell ref="H45:I45"/>
    <mergeCell ref="H40:I40"/>
    <mergeCell ref="H41:I41"/>
    <mergeCell ref="H43:I43"/>
    <mergeCell ref="G36:H36"/>
    <mergeCell ref="D37:E37"/>
    <mergeCell ref="D40:F40"/>
    <mergeCell ref="D41:F41"/>
    <mergeCell ref="D42:F42"/>
    <mergeCell ref="G37:H37"/>
  </mergeCells>
  <printOptions horizontalCentered="1"/>
  <pageMargins left="0.25" right="0.25" top="0.5" bottom="0.5" header="0.25" footer="0.25"/>
  <pageSetup fitToHeight="0" fitToWidth="0" horizontalDpi="600" verticalDpi="600" orientation="portrait" scale="70" r:id="rId3"/>
  <headerFooter alignWithMargins="0">
    <oddFooter>&amp;R&amp;F
&amp;D  &amp;T</oddFooter>
  </headerFooter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K6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00390625" style="331" customWidth="1"/>
    <col min="2" max="2" width="11.57421875" style="331" customWidth="1"/>
    <col min="3" max="3" width="10.7109375" style="331" customWidth="1"/>
    <col min="4" max="5" width="9.140625" style="331" customWidth="1"/>
    <col min="6" max="6" width="15.140625" style="331" customWidth="1"/>
    <col min="7" max="7" width="16.00390625" style="331" customWidth="1"/>
    <col min="8" max="8" width="14.7109375" style="331" customWidth="1"/>
    <col min="9" max="9" width="12.28125" style="331" customWidth="1"/>
    <col min="10" max="10" width="9.8515625" style="331" customWidth="1"/>
    <col min="11" max="16384" width="9.140625" style="331" customWidth="1"/>
  </cols>
  <sheetData>
    <row r="1" spans="1:10" ht="12.75">
      <c r="A1" s="332" t="s">
        <v>22</v>
      </c>
      <c r="B1" s="333"/>
      <c r="C1" s="333"/>
      <c r="D1" s="333" t="s">
        <v>190</v>
      </c>
      <c r="E1" s="333"/>
      <c r="F1" s="333"/>
      <c r="G1" s="333"/>
      <c r="H1" s="333"/>
      <c r="I1" s="333"/>
      <c r="J1" s="334" t="s">
        <v>436</v>
      </c>
    </row>
    <row r="2" spans="1:10" ht="12.75">
      <c r="A2" s="332"/>
      <c r="B2" s="333"/>
      <c r="C2" s="333"/>
      <c r="D2" s="333" t="s">
        <v>221</v>
      </c>
      <c r="E2" s="333"/>
      <c r="F2" s="333"/>
      <c r="G2" s="333"/>
      <c r="H2" s="333"/>
      <c r="I2" s="333"/>
      <c r="J2" s="333" t="s">
        <v>4</v>
      </c>
    </row>
    <row r="3" spans="1:10" ht="13.5" thickBot="1">
      <c r="A3" s="335"/>
      <c r="B3" s="336"/>
      <c r="C3" s="336"/>
      <c r="D3" s="336" t="s">
        <v>278</v>
      </c>
      <c r="E3" s="336"/>
      <c r="F3" s="336"/>
      <c r="G3" s="336"/>
      <c r="H3" s="336"/>
      <c r="I3" s="336"/>
      <c r="J3" s="336"/>
    </row>
    <row r="4" spans="2:11" ht="15.75">
      <c r="B4" s="337"/>
      <c r="C4" s="338"/>
      <c r="D4" s="339"/>
      <c r="E4" s="339"/>
      <c r="F4" s="337"/>
      <c r="G4" s="339"/>
      <c r="K4" s="340"/>
    </row>
    <row r="5" spans="2:11" ht="12.75">
      <c r="B5" s="337"/>
      <c r="C5" s="338"/>
      <c r="D5" s="339"/>
      <c r="E5" s="339"/>
      <c r="F5" s="337"/>
      <c r="G5" s="339"/>
      <c r="H5" s="341" t="s">
        <v>240</v>
      </c>
      <c r="K5" s="328" t="s">
        <v>439</v>
      </c>
    </row>
    <row r="6" spans="1:9" ht="12.75">
      <c r="A6" s="342"/>
      <c r="B6" s="337"/>
      <c r="C6" s="338"/>
      <c r="D6" s="339"/>
      <c r="E6" s="341" t="s">
        <v>279</v>
      </c>
      <c r="F6" s="343"/>
      <c r="G6" s="339"/>
      <c r="H6" s="1215" t="s">
        <v>243</v>
      </c>
      <c r="I6" s="1216"/>
    </row>
    <row r="7" spans="1:10" ht="12.75">
      <c r="A7" s="344"/>
      <c r="B7" s="345"/>
      <c r="C7" s="346" t="s">
        <v>244</v>
      </c>
      <c r="D7" s="347" t="s">
        <v>245</v>
      </c>
      <c r="E7" s="347" t="s">
        <v>280</v>
      </c>
      <c r="F7" s="345" t="s">
        <v>242</v>
      </c>
      <c r="G7" s="347" t="s">
        <v>246</v>
      </c>
      <c r="H7" s="348" t="s">
        <v>247</v>
      </c>
      <c r="I7" s="348" t="s">
        <v>248</v>
      </c>
      <c r="J7" s="348" t="s">
        <v>249</v>
      </c>
    </row>
    <row r="8" spans="1:10" ht="15">
      <c r="A8" s="345" t="s">
        <v>250</v>
      </c>
      <c r="B8" s="349" t="s">
        <v>251</v>
      </c>
      <c r="C8" s="350" t="s">
        <v>275</v>
      </c>
      <c r="D8" s="351">
        <v>41.8</v>
      </c>
      <c r="E8" s="351">
        <v>3.47</v>
      </c>
      <c r="F8" s="352">
        <f>E8*365/12</f>
        <v>105.54583333333335</v>
      </c>
      <c r="G8" s="351">
        <v>106.09</v>
      </c>
      <c r="H8" s="353" t="s">
        <v>276</v>
      </c>
      <c r="I8" s="354" t="s">
        <v>254</v>
      </c>
      <c r="J8" s="355" t="s">
        <v>255</v>
      </c>
    </row>
    <row r="9" spans="1:10" ht="15">
      <c r="A9" s="345" t="s">
        <v>256</v>
      </c>
      <c r="B9" s="349" t="s">
        <v>251</v>
      </c>
      <c r="C9" s="356" t="s">
        <v>264</v>
      </c>
      <c r="D9" s="351">
        <v>41.8</v>
      </c>
      <c r="E9" s="351">
        <v>5.39</v>
      </c>
      <c r="F9" s="352">
        <f>E9*365/12</f>
        <v>163.94583333333333</v>
      </c>
      <c r="G9" s="351">
        <v>106.09</v>
      </c>
      <c r="H9" s="353" t="s">
        <v>276</v>
      </c>
      <c r="I9" s="354" t="s">
        <v>254</v>
      </c>
      <c r="J9" s="355" t="s">
        <v>255</v>
      </c>
    </row>
    <row r="10" spans="1:10" ht="15">
      <c r="A10" s="345"/>
      <c r="B10" s="349" t="s">
        <v>251</v>
      </c>
      <c r="C10" s="356" t="s">
        <v>266</v>
      </c>
      <c r="D10" s="351">
        <v>41.8</v>
      </c>
      <c r="E10" s="351">
        <v>5.79</v>
      </c>
      <c r="F10" s="352">
        <f>E10*365/12</f>
        <v>176.11249999999998</v>
      </c>
      <c r="G10" s="351">
        <v>106.09</v>
      </c>
      <c r="H10" s="353" t="s">
        <v>276</v>
      </c>
      <c r="I10" s="354" t="s">
        <v>254</v>
      </c>
      <c r="J10" s="355" t="s">
        <v>255</v>
      </c>
    </row>
    <row r="11" spans="1:9" ht="15">
      <c r="A11" s="345"/>
      <c r="B11" s="405"/>
      <c r="C11" s="406"/>
      <c r="D11" s="357"/>
      <c r="E11" s="357"/>
      <c r="F11" s="360"/>
      <c r="G11" s="357"/>
      <c r="H11" s="357"/>
      <c r="I11" s="358"/>
    </row>
    <row r="12" spans="1:9" ht="15">
      <c r="A12" s="345"/>
      <c r="B12" s="405"/>
      <c r="C12" s="406"/>
      <c r="D12" s="357"/>
      <c r="E12" s="357"/>
      <c r="F12" s="360"/>
      <c r="G12" s="357"/>
      <c r="H12" s="357"/>
      <c r="I12" s="358"/>
    </row>
    <row r="13" spans="2:8" ht="12.75">
      <c r="B13" s="337"/>
      <c r="C13" s="338"/>
      <c r="D13" s="339"/>
      <c r="E13" s="339"/>
      <c r="F13" s="361"/>
      <c r="G13" s="339"/>
      <c r="H13" s="362"/>
    </row>
    <row r="14" spans="1:10" ht="15">
      <c r="A14" s="363" t="s">
        <v>281</v>
      </c>
      <c r="B14" s="364" t="s">
        <v>259</v>
      </c>
      <c r="C14" s="365" t="s">
        <v>285</v>
      </c>
      <c r="D14" s="366" t="s">
        <v>1</v>
      </c>
      <c r="E14" s="366" t="s">
        <v>1</v>
      </c>
      <c r="F14" s="367">
        <v>41.1</v>
      </c>
      <c r="G14" s="351">
        <v>89.93</v>
      </c>
      <c r="H14" s="353" t="s">
        <v>276</v>
      </c>
      <c r="I14" s="354" t="s">
        <v>254</v>
      </c>
      <c r="J14" s="355" t="s">
        <v>255</v>
      </c>
    </row>
    <row r="15" spans="1:10" ht="15">
      <c r="A15" s="345" t="s">
        <v>256</v>
      </c>
      <c r="B15" s="364" t="s">
        <v>259</v>
      </c>
      <c r="C15" s="365" t="s">
        <v>263</v>
      </c>
      <c r="D15" s="366" t="s">
        <v>1</v>
      </c>
      <c r="E15" s="366" t="s">
        <v>1</v>
      </c>
      <c r="F15" s="367">
        <v>49.79</v>
      </c>
      <c r="G15" s="351">
        <v>89.93</v>
      </c>
      <c r="H15" s="353" t="s">
        <v>276</v>
      </c>
      <c r="I15" s="354" t="s">
        <v>254</v>
      </c>
      <c r="J15" s="355" t="s">
        <v>255</v>
      </c>
    </row>
    <row r="16" spans="1:10" ht="15">
      <c r="A16" s="368"/>
      <c r="B16" s="364" t="s">
        <v>259</v>
      </c>
      <c r="C16" s="365" t="s">
        <v>264</v>
      </c>
      <c r="D16" s="366" t="s">
        <v>1</v>
      </c>
      <c r="E16" s="366" t="s">
        <v>1</v>
      </c>
      <c r="F16" s="367">
        <v>58.64</v>
      </c>
      <c r="G16" s="351">
        <v>89.93</v>
      </c>
      <c r="H16" s="353" t="s">
        <v>276</v>
      </c>
      <c r="I16" s="354" t="s">
        <v>254</v>
      </c>
      <c r="J16" s="355" t="s">
        <v>255</v>
      </c>
    </row>
    <row r="17" spans="1:10" ht="15">
      <c r="A17" s="368"/>
      <c r="B17" s="364" t="s">
        <v>259</v>
      </c>
      <c r="C17" s="365" t="s">
        <v>266</v>
      </c>
      <c r="D17" s="366" t="s">
        <v>1</v>
      </c>
      <c r="E17" s="366" t="s">
        <v>1</v>
      </c>
      <c r="F17" s="367">
        <v>78.6</v>
      </c>
      <c r="G17" s="351">
        <v>89.93</v>
      </c>
      <c r="H17" s="353" t="s">
        <v>276</v>
      </c>
      <c r="I17" s="354" t="s">
        <v>254</v>
      </c>
      <c r="J17" s="355" t="s">
        <v>255</v>
      </c>
    </row>
    <row r="18" spans="1:9" ht="15">
      <c r="A18" s="368"/>
      <c r="B18" s="378"/>
      <c r="C18" s="379"/>
      <c r="D18" s="369"/>
      <c r="E18" s="369"/>
      <c r="F18" s="407"/>
      <c r="G18" s="369"/>
      <c r="H18" s="357"/>
      <c r="I18" s="358"/>
    </row>
    <row r="19" spans="1:9" ht="12.75">
      <c r="A19" s="368"/>
      <c r="B19" s="359"/>
      <c r="C19" s="408"/>
      <c r="D19" s="371"/>
      <c r="E19" s="371"/>
      <c r="F19" s="370"/>
      <c r="G19" s="371"/>
      <c r="H19" s="372"/>
      <c r="I19" s="373"/>
    </row>
    <row r="20" spans="1:8" ht="12.75">
      <c r="A20" s="343"/>
      <c r="B20" s="374"/>
      <c r="C20" s="375"/>
      <c r="D20" s="376"/>
      <c r="E20" s="376"/>
      <c r="F20" s="377"/>
      <c r="G20" s="376"/>
      <c r="H20" s="372"/>
    </row>
    <row r="21" spans="1:10" ht="15">
      <c r="A21" s="363" t="s">
        <v>267</v>
      </c>
      <c r="B21" s="364" t="s">
        <v>259</v>
      </c>
      <c r="C21" s="365" t="s">
        <v>282</v>
      </c>
      <c r="D21" s="366" t="s">
        <v>1</v>
      </c>
      <c r="E21" s="366" t="s">
        <v>1</v>
      </c>
      <c r="F21" s="366" t="s">
        <v>1</v>
      </c>
      <c r="G21" s="366">
        <v>126.99</v>
      </c>
      <c r="H21" s="353" t="s">
        <v>276</v>
      </c>
      <c r="I21" s="354" t="s">
        <v>254</v>
      </c>
      <c r="J21" s="355" t="s">
        <v>255</v>
      </c>
    </row>
    <row r="22" spans="1:9" ht="15">
      <c r="A22" s="363" t="s">
        <v>268</v>
      </c>
      <c r="B22" s="378"/>
      <c r="C22" s="379"/>
      <c r="D22" s="369"/>
      <c r="E22" s="369"/>
      <c r="F22" s="369"/>
      <c r="G22" s="369"/>
      <c r="H22" s="1217"/>
      <c r="I22" s="1218"/>
    </row>
    <row r="23" spans="1:9" ht="15">
      <c r="A23" s="345" t="s">
        <v>256</v>
      </c>
      <c r="B23" s="378"/>
      <c r="C23" s="379"/>
      <c r="D23" s="369"/>
      <c r="E23" s="369"/>
      <c r="F23" s="369"/>
      <c r="G23" s="369"/>
      <c r="H23" s="1217"/>
      <c r="I23" s="1218"/>
    </row>
    <row r="24" spans="1:9" ht="15">
      <c r="A24" s="345"/>
      <c r="B24" s="378"/>
      <c r="C24" s="379"/>
      <c r="D24" s="369"/>
      <c r="E24" s="369"/>
      <c r="F24" s="369"/>
      <c r="G24" s="369"/>
      <c r="H24" s="357"/>
      <c r="I24" s="358"/>
    </row>
    <row r="25" spans="2:7" ht="12.75">
      <c r="B25" s="374"/>
      <c r="C25" s="375"/>
      <c r="D25" s="376"/>
      <c r="E25" s="376"/>
      <c r="F25" s="377"/>
      <c r="G25" s="376"/>
    </row>
    <row r="26" spans="2:7" ht="12.75">
      <c r="B26" s="337"/>
      <c r="C26" s="338"/>
      <c r="D26" s="339"/>
      <c r="E26" s="339"/>
      <c r="F26" s="361"/>
      <c r="G26" s="339"/>
    </row>
    <row r="27" spans="1:6" ht="12.75">
      <c r="A27" s="342" t="s">
        <v>83</v>
      </c>
      <c r="E27" s="329" t="s">
        <v>181</v>
      </c>
      <c r="F27" s="330"/>
    </row>
    <row r="28" spans="1:10" ht="12.75">
      <c r="A28" s="381" t="s">
        <v>87</v>
      </c>
      <c r="B28" s="382" t="s">
        <v>220</v>
      </c>
      <c r="C28" s="383"/>
      <c r="E28" s="384" t="s">
        <v>89</v>
      </c>
      <c r="F28" s="409"/>
      <c r="G28" s="383" t="s">
        <v>269</v>
      </c>
      <c r="H28" s="386"/>
      <c r="I28" s="386"/>
      <c r="J28" s="387"/>
    </row>
    <row r="29" spans="1:10" ht="12.75">
      <c r="A29" s="381" t="s">
        <v>93</v>
      </c>
      <c r="B29" s="388">
        <v>6</v>
      </c>
      <c r="C29" s="383"/>
      <c r="E29" s="384" t="s">
        <v>94</v>
      </c>
      <c r="F29" s="409"/>
      <c r="G29" s="383" t="s">
        <v>270</v>
      </c>
      <c r="H29" s="381"/>
      <c r="I29" s="389"/>
      <c r="J29" s="387"/>
    </row>
    <row r="30" spans="1:10" ht="12.75">
      <c r="A30" s="381" t="s">
        <v>96</v>
      </c>
      <c r="B30" s="390" t="s">
        <v>97</v>
      </c>
      <c r="C30" s="383"/>
      <c r="E30" s="384" t="s">
        <v>98</v>
      </c>
      <c r="F30" s="387"/>
      <c r="G30" s="391">
        <v>4</v>
      </c>
      <c r="H30" s="381"/>
      <c r="I30" s="389"/>
      <c r="J30" s="387"/>
    </row>
    <row r="31" spans="1:10" ht="12.75">
      <c r="A31" s="381" t="s">
        <v>99</v>
      </c>
      <c r="B31" s="388" t="s">
        <v>271</v>
      </c>
      <c r="C31" s="383"/>
      <c r="E31" s="381" t="s">
        <v>101</v>
      </c>
      <c r="F31" s="409"/>
      <c r="G31" s="397">
        <v>21</v>
      </c>
      <c r="H31" s="381"/>
      <c r="I31" s="389"/>
      <c r="J31" s="387"/>
    </row>
    <row r="32" spans="1:10" ht="12.75">
      <c r="A32" s="381" t="s">
        <v>102</v>
      </c>
      <c r="B32" s="382" t="s">
        <v>103</v>
      </c>
      <c r="C32" s="383"/>
      <c r="E32" s="384" t="s">
        <v>104</v>
      </c>
      <c r="F32" s="409"/>
      <c r="G32" s="391">
        <v>12</v>
      </c>
      <c r="H32" s="381"/>
      <c r="I32" s="389"/>
      <c r="J32" s="387"/>
    </row>
    <row r="33" spans="1:10" ht="12.75">
      <c r="A33" s="381" t="s">
        <v>106</v>
      </c>
      <c r="B33" s="382" t="s">
        <v>199</v>
      </c>
      <c r="C33" s="383"/>
      <c r="E33" s="381" t="s">
        <v>108</v>
      </c>
      <c r="F33" s="409"/>
      <c r="G33" s="392" t="s">
        <v>222</v>
      </c>
      <c r="H33" s="393"/>
      <c r="I33" s="393"/>
      <c r="J33" s="387"/>
    </row>
    <row r="34" spans="1:10" ht="12.75">
      <c r="A34" s="381" t="s">
        <v>110</v>
      </c>
      <c r="B34" s="394" t="s">
        <v>200</v>
      </c>
      <c r="C34" s="381"/>
      <c r="D34" s="381"/>
      <c r="E34" s="381"/>
      <c r="F34" s="381"/>
      <c r="G34" s="381"/>
      <c r="H34" s="381"/>
      <c r="I34" s="389"/>
      <c r="J34" s="386"/>
    </row>
    <row r="35" spans="1:10" ht="12.75">
      <c r="A35" s="381"/>
      <c r="B35" s="388"/>
      <c r="C35" s="381"/>
      <c r="D35" s="381"/>
      <c r="E35" s="381"/>
      <c r="F35" s="386"/>
      <c r="G35" s="386"/>
      <c r="H35" s="386"/>
      <c r="I35" s="386"/>
      <c r="J35" s="386"/>
    </row>
    <row r="36" spans="1:10" ht="12.75">
      <c r="A36" s="385" t="s">
        <v>114</v>
      </c>
      <c r="B36" s="388"/>
      <c r="C36" s="381"/>
      <c r="E36" s="385" t="s">
        <v>115</v>
      </c>
      <c r="F36" s="385"/>
      <c r="G36" s="385"/>
      <c r="H36" s="381"/>
      <c r="I36" s="389"/>
      <c r="J36" s="389"/>
    </row>
    <row r="37" spans="1:10" ht="12.75">
      <c r="A37" s="381" t="s">
        <v>117</v>
      </c>
      <c r="B37" s="388" t="s">
        <v>118</v>
      </c>
      <c r="C37" s="381"/>
      <c r="E37" s="386" t="s">
        <v>119</v>
      </c>
      <c r="F37" s="386" t="s">
        <v>120</v>
      </c>
      <c r="G37" s="386" t="s">
        <v>51</v>
      </c>
      <c r="H37" s="386" t="s">
        <v>121</v>
      </c>
      <c r="I37" s="386" t="s">
        <v>122</v>
      </c>
      <c r="J37" s="395"/>
    </row>
    <row r="38" spans="1:10" ht="12.75">
      <c r="A38" s="381" t="s">
        <v>126</v>
      </c>
      <c r="B38" s="388">
        <v>999</v>
      </c>
      <c r="C38" s="381"/>
      <c r="E38" s="391" t="s">
        <v>132</v>
      </c>
      <c r="F38" s="391" t="s">
        <v>133</v>
      </c>
      <c r="G38" s="391" t="s">
        <v>133</v>
      </c>
      <c r="H38" s="391">
        <v>4</v>
      </c>
      <c r="I38" s="386">
        <v>9.07</v>
      </c>
      <c r="J38" s="395"/>
    </row>
    <row r="39" spans="1:10" ht="12.75">
      <c r="A39" s="381" t="s">
        <v>129</v>
      </c>
      <c r="B39" s="382">
        <v>2</v>
      </c>
      <c r="C39" s="381"/>
      <c r="E39" s="391" t="s">
        <v>135</v>
      </c>
      <c r="F39" s="391" t="s">
        <v>125</v>
      </c>
      <c r="G39" s="391" t="s">
        <v>125</v>
      </c>
      <c r="H39" s="391">
        <v>4</v>
      </c>
      <c r="I39" s="386" t="s">
        <v>130</v>
      </c>
      <c r="J39" s="395"/>
    </row>
    <row r="40" spans="1:10" ht="12.75">
      <c r="A40" s="381" t="s">
        <v>131</v>
      </c>
      <c r="B40" s="396" t="s">
        <v>97</v>
      </c>
      <c r="C40" s="383"/>
      <c r="E40" s="391" t="s">
        <v>127</v>
      </c>
      <c r="F40" s="391" t="s">
        <v>128</v>
      </c>
      <c r="G40" s="391" t="s">
        <v>128</v>
      </c>
      <c r="H40" s="391">
        <v>6</v>
      </c>
      <c r="I40" s="386" t="s">
        <v>130</v>
      </c>
      <c r="J40" s="395"/>
    </row>
    <row r="41" spans="1:10" ht="12.75">
      <c r="A41" s="381" t="s">
        <v>112</v>
      </c>
      <c r="B41" s="397" t="s">
        <v>223</v>
      </c>
      <c r="C41" s="383"/>
      <c r="E41" s="391" t="s">
        <v>138</v>
      </c>
      <c r="F41" s="391" t="s">
        <v>125</v>
      </c>
      <c r="G41" s="391" t="s">
        <v>125</v>
      </c>
      <c r="H41" s="391">
        <v>4</v>
      </c>
      <c r="I41" s="410">
        <v>41.8</v>
      </c>
      <c r="J41" s="395"/>
    </row>
    <row r="42" spans="1:10" ht="12.75">
      <c r="A42" s="381" t="s">
        <v>134</v>
      </c>
      <c r="B42" s="398">
        <v>32</v>
      </c>
      <c r="C42" s="381"/>
      <c r="D42" s="385"/>
      <c r="E42" s="385"/>
      <c r="F42" s="381"/>
      <c r="G42" s="381"/>
      <c r="H42" s="381"/>
      <c r="I42" s="395" t="s">
        <v>139</v>
      </c>
      <c r="J42" s="395"/>
    </row>
    <row r="43" spans="1:10" ht="12.75">
      <c r="A43" s="381" t="s">
        <v>184</v>
      </c>
      <c r="B43" s="392" t="s">
        <v>287</v>
      </c>
      <c r="C43" s="381"/>
      <c r="D43" s="339"/>
      <c r="E43" s="385" t="s">
        <v>151</v>
      </c>
      <c r="F43" s="381"/>
      <c r="G43" s="381"/>
      <c r="H43" s="381"/>
      <c r="I43" s="389"/>
      <c r="J43" s="395"/>
    </row>
    <row r="44" spans="1:10" ht="12.75">
      <c r="A44" s="381"/>
      <c r="B44" s="399"/>
      <c r="C44" s="381"/>
      <c r="D44" s="400"/>
      <c r="E44" s="400">
        <v>0.06</v>
      </c>
      <c r="F44" s="373" t="s">
        <v>3</v>
      </c>
      <c r="G44" s="332" t="s">
        <v>154</v>
      </c>
      <c r="I44" s="389"/>
      <c r="J44" s="401"/>
    </row>
    <row r="45" spans="1:10" ht="12.75">
      <c r="A45" s="384"/>
      <c r="B45" s="383"/>
      <c r="C45" s="381"/>
      <c r="D45" s="400"/>
      <c r="E45" s="402">
        <v>0.036</v>
      </c>
      <c r="F45" s="373" t="s">
        <v>157</v>
      </c>
      <c r="G45" s="332" t="s">
        <v>158</v>
      </c>
      <c r="I45" s="389"/>
      <c r="J45" s="401"/>
    </row>
    <row r="46" spans="1:10" ht="12.75">
      <c r="A46" s="389" t="s">
        <v>277</v>
      </c>
      <c r="B46" s="391" t="s">
        <v>286</v>
      </c>
      <c r="C46" s="403" t="s">
        <v>438</v>
      </c>
      <c r="D46" s="400"/>
      <c r="E46" s="402">
        <v>0.095</v>
      </c>
      <c r="F46" s="384" t="s">
        <v>161</v>
      </c>
      <c r="G46" s="332" t="s">
        <v>162</v>
      </c>
      <c r="I46" s="373"/>
      <c r="J46" s="401"/>
    </row>
    <row r="47" spans="1:10" ht="12.75">
      <c r="A47" s="380" t="s">
        <v>170</v>
      </c>
      <c r="B47" s="404">
        <v>48.62</v>
      </c>
      <c r="C47" s="373" t="s">
        <v>171</v>
      </c>
      <c r="D47" s="339"/>
      <c r="E47" s="339"/>
      <c r="F47" s="337"/>
      <c r="G47" s="387"/>
      <c r="H47" s="333"/>
      <c r="I47" s="333"/>
      <c r="J47" s="333"/>
    </row>
    <row r="48" spans="1:7" ht="12.75">
      <c r="A48" s="389" t="s">
        <v>224</v>
      </c>
      <c r="B48" s="373">
        <v>58.57</v>
      </c>
      <c r="C48" s="373" t="s">
        <v>171</v>
      </c>
      <c r="D48" s="385"/>
      <c r="E48" s="330"/>
      <c r="G48" s="387"/>
    </row>
    <row r="49" spans="1:7" ht="12.75">
      <c r="A49" s="385" t="s">
        <v>225</v>
      </c>
      <c r="B49" s="328">
        <v>111.77</v>
      </c>
      <c r="C49" s="344" t="s">
        <v>171</v>
      </c>
      <c r="D49" s="339"/>
      <c r="E49" s="339"/>
      <c r="F49" s="337"/>
      <c r="G49" s="339"/>
    </row>
    <row r="50" spans="2:7" ht="12.75">
      <c r="B50" s="337"/>
      <c r="C50" s="338"/>
      <c r="D50" s="339"/>
      <c r="E50" s="339"/>
      <c r="F50" s="337"/>
      <c r="G50" s="339"/>
    </row>
    <row r="51" spans="2:7" ht="12.75">
      <c r="B51" s="337"/>
      <c r="C51" s="338"/>
      <c r="D51" s="339"/>
      <c r="E51" s="339"/>
      <c r="F51" s="337"/>
      <c r="G51" s="339"/>
    </row>
    <row r="52" spans="2:7" ht="12.75">
      <c r="B52" s="337"/>
      <c r="C52" s="338"/>
      <c r="D52" s="339"/>
      <c r="E52" s="339"/>
      <c r="F52" s="337"/>
      <c r="G52" s="339"/>
    </row>
    <row r="53" spans="2:7" ht="12.75">
      <c r="B53" s="337"/>
      <c r="C53" s="338"/>
      <c r="D53" s="339"/>
      <c r="E53" s="339"/>
      <c r="F53" s="337"/>
      <c r="G53" s="339"/>
    </row>
    <row r="54" spans="2:7" ht="12.75">
      <c r="B54" s="337"/>
      <c r="C54" s="338"/>
      <c r="D54" s="339"/>
      <c r="E54" s="339"/>
      <c r="F54" s="337"/>
      <c r="G54" s="339"/>
    </row>
    <row r="55" spans="1:7" ht="12.75">
      <c r="A55" s="331" t="s">
        <v>437</v>
      </c>
      <c r="B55" s="337"/>
      <c r="C55" s="338"/>
      <c r="D55" s="339"/>
      <c r="E55" s="339"/>
      <c r="F55" s="337"/>
      <c r="G55" s="339"/>
    </row>
    <row r="56" spans="2:7" ht="12.75">
      <c r="B56" s="337"/>
      <c r="C56" s="338"/>
      <c r="D56" s="339"/>
      <c r="E56" s="339"/>
      <c r="F56" s="337"/>
      <c r="G56" s="339"/>
    </row>
    <row r="57" spans="2:7" ht="12.75">
      <c r="B57" s="337"/>
      <c r="C57" s="338"/>
      <c r="D57" s="339"/>
      <c r="E57" s="339"/>
      <c r="F57" s="337"/>
      <c r="G57" s="339"/>
    </row>
    <row r="58" spans="2:7" ht="12.75">
      <c r="B58" s="337"/>
      <c r="C58" s="338"/>
      <c r="D58" s="339"/>
      <c r="E58" s="339"/>
      <c r="F58" s="337"/>
      <c r="G58" s="339"/>
    </row>
    <row r="59" spans="2:7" ht="12.75">
      <c r="B59" s="337"/>
      <c r="C59" s="338"/>
      <c r="D59" s="339"/>
      <c r="E59" s="339"/>
      <c r="F59" s="337"/>
      <c r="G59" s="339"/>
    </row>
    <row r="60" spans="2:7" ht="12.75">
      <c r="B60" s="337"/>
      <c r="C60" s="338"/>
      <c r="D60" s="339"/>
      <c r="E60" s="339"/>
      <c r="F60" s="337"/>
      <c r="G60" s="339"/>
    </row>
    <row r="61" spans="2:7" ht="12.75">
      <c r="B61" s="337"/>
      <c r="C61" s="338"/>
      <c r="D61" s="339"/>
      <c r="E61" s="339"/>
      <c r="F61" s="337"/>
      <c r="G61" s="339"/>
    </row>
    <row r="62" spans="2:7" ht="12.75">
      <c r="B62" s="337"/>
      <c r="C62" s="338"/>
      <c r="D62" s="339"/>
      <c r="E62" s="339"/>
      <c r="F62" s="337"/>
      <c r="G62" s="339"/>
    </row>
    <row r="63" spans="2:7" ht="12.75">
      <c r="B63" s="337"/>
      <c r="C63" s="338"/>
      <c r="D63" s="339"/>
      <c r="E63" s="339"/>
      <c r="F63" s="337"/>
      <c r="G63" s="339"/>
    </row>
    <row r="64" spans="2:7" ht="12.75">
      <c r="B64" s="337"/>
      <c r="C64" s="338"/>
      <c r="D64" s="339"/>
      <c r="E64" s="339"/>
      <c r="F64" s="337"/>
      <c r="G64" s="339"/>
    </row>
    <row r="65" spans="2:7" ht="12.75">
      <c r="B65" s="337"/>
      <c r="C65" s="338"/>
      <c r="D65" s="339"/>
      <c r="E65" s="339"/>
      <c r="F65" s="337"/>
      <c r="G65" s="339"/>
    </row>
    <row r="66" spans="2:7" ht="12.75">
      <c r="B66" s="337"/>
      <c r="C66" s="338"/>
      <c r="D66" s="339"/>
      <c r="E66" s="339"/>
      <c r="F66" s="337"/>
      <c r="G66" s="339"/>
    </row>
  </sheetData>
  <sheetProtection/>
  <mergeCells count="3">
    <mergeCell ref="H6:I6"/>
    <mergeCell ref="H22:I22"/>
    <mergeCell ref="H23:I23"/>
  </mergeCells>
  <printOptions horizontalCentered="1"/>
  <pageMargins left="0.5" right="0.5" top="0.5" bottom="1" header="0.5" footer="0.25"/>
  <pageSetup fitToHeight="1" fitToWidth="1" horizontalDpi="600" verticalDpi="600" orientation="portrait" scale="65" r:id="rId1"/>
  <headerFooter alignWithMargins="0">
    <oddFooter>&amp;LDivision 176 / 183 Master Rates
Effective 7/2011.v1&amp;RApproved by:
CSM ____
DC ____
GM ____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3.00390625" style="428" customWidth="1"/>
    <col min="2" max="2" width="38.00390625" style="428" bestFit="1" customWidth="1"/>
    <col min="3" max="3" width="1.7109375" style="428" customWidth="1"/>
    <col min="4" max="4" width="10.7109375" style="428" bestFit="1" customWidth="1"/>
    <col min="5" max="5" width="1.7109375" style="428" customWidth="1"/>
    <col min="6" max="6" width="12.8515625" style="428" customWidth="1"/>
    <col min="7" max="16384" width="9.140625" style="428" customWidth="1"/>
  </cols>
  <sheetData>
    <row r="1" spans="1:6" ht="19.5">
      <c r="A1" s="1030" t="s">
        <v>288</v>
      </c>
      <c r="B1" s="1030"/>
      <c r="C1" s="1030"/>
      <c r="D1" s="1030"/>
      <c r="E1" s="1030"/>
      <c r="F1" s="1030"/>
    </row>
    <row r="2" spans="1:6" ht="25.5" customHeight="1">
      <c r="A2" s="429" t="s">
        <v>9</v>
      </c>
      <c r="B2" s="429" t="s">
        <v>10</v>
      </c>
      <c r="C2" s="430"/>
      <c r="D2" s="429" t="s">
        <v>11</v>
      </c>
      <c r="E2" s="430"/>
      <c r="F2" s="431" t="s">
        <v>12</v>
      </c>
    </row>
    <row r="3" spans="1:6" ht="12.75">
      <c r="A3" s="428" t="s">
        <v>13</v>
      </c>
      <c r="B3" s="428" t="s">
        <v>14</v>
      </c>
      <c r="D3" s="432" t="s">
        <v>15</v>
      </c>
      <c r="F3" s="433">
        <v>42186</v>
      </c>
    </row>
    <row r="4" spans="1:6" ht="12.75">
      <c r="A4" s="428" t="s">
        <v>27</v>
      </c>
      <c r="B4" s="428" t="s">
        <v>28</v>
      </c>
      <c r="D4" s="432" t="s">
        <v>29</v>
      </c>
      <c r="F4" s="433">
        <v>42186</v>
      </c>
    </row>
    <row r="5" spans="1:6" ht="12.75">
      <c r="A5" s="428" t="s">
        <v>17</v>
      </c>
      <c r="B5" s="428" t="s">
        <v>30</v>
      </c>
      <c r="D5" s="432" t="s">
        <v>18</v>
      </c>
      <c r="F5" s="433">
        <v>42186</v>
      </c>
    </row>
    <row r="6" spans="1:6" ht="12.75">
      <c r="A6" s="428" t="s">
        <v>19</v>
      </c>
      <c r="B6" s="428" t="s">
        <v>20</v>
      </c>
      <c r="D6" s="432" t="s">
        <v>31</v>
      </c>
      <c r="F6" s="508">
        <v>42095</v>
      </c>
    </row>
  </sheetData>
  <sheetProtection/>
  <mergeCells count="1">
    <mergeCell ref="A1:F1"/>
  </mergeCells>
  <printOptions horizontalCentered="1"/>
  <pageMargins left="0.25" right="0.25" top="0.5" bottom="0.5" header="0.25" footer="0.25"/>
  <pageSetup fitToHeight="0" fitToWidth="0" horizontalDpi="600" verticalDpi="600" orientation="portrait" r:id="rId2"/>
  <headerFooter alignWithMargins="0">
    <oddFooter>&amp;R&amp;F
&amp;D  &amp;T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M100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16.7109375" style="428" customWidth="1"/>
    <col min="2" max="2" width="18.57421875" style="435" customWidth="1"/>
    <col min="3" max="3" width="10.00390625" style="660" bestFit="1" customWidth="1"/>
    <col min="4" max="4" width="15.57421875" style="661" bestFit="1" customWidth="1"/>
    <col min="5" max="5" width="10.57421875" style="435" bestFit="1" customWidth="1"/>
    <col min="6" max="6" width="17.7109375" style="661" bestFit="1" customWidth="1"/>
    <col min="7" max="7" width="15.140625" style="428" bestFit="1" customWidth="1"/>
    <col min="8" max="8" width="8.00390625" style="428" bestFit="1" customWidth="1"/>
    <col min="9" max="9" width="27.7109375" style="428" bestFit="1" customWidth="1"/>
    <col min="10" max="10" width="11.00390625" style="428" bestFit="1" customWidth="1"/>
    <col min="11" max="16384" width="9.140625" style="428" customWidth="1"/>
  </cols>
  <sheetData>
    <row r="1" spans="1:13" ht="15.75">
      <c r="A1" s="1047" t="s">
        <v>448</v>
      </c>
      <c r="B1" s="1047"/>
      <c r="C1" s="1047"/>
      <c r="D1" s="1047"/>
      <c r="E1" s="1047"/>
      <c r="F1" s="1047"/>
      <c r="G1" s="1047"/>
      <c r="H1" s="1047"/>
      <c r="I1" s="1047"/>
      <c r="J1" s="895"/>
      <c r="K1" s="895"/>
      <c r="L1" s="895"/>
      <c r="M1" s="895"/>
    </row>
    <row r="2" spans="1:13" s="896" customFormat="1" ht="14.25">
      <c r="A2" s="1142" t="s">
        <v>669</v>
      </c>
      <c r="B2" s="1142"/>
      <c r="C2" s="1142"/>
      <c r="D2" s="1142"/>
      <c r="E2" s="1142"/>
      <c r="F2" s="1142"/>
      <c r="G2" s="1142"/>
      <c r="H2" s="1142"/>
      <c r="I2" s="1142"/>
      <c r="J2" s="1142"/>
      <c r="K2" s="1142"/>
      <c r="L2" s="1142"/>
      <c r="M2" s="1142"/>
    </row>
    <row r="3" spans="1:13" ht="14.25">
      <c r="A3" s="1050" t="s">
        <v>33</v>
      </c>
      <c r="B3" s="1050"/>
      <c r="C3" s="1050"/>
      <c r="D3" s="1050"/>
      <c r="E3" s="1050"/>
      <c r="F3" s="1050"/>
      <c r="G3" s="1050"/>
      <c r="H3" s="1050"/>
      <c r="I3" s="1050"/>
      <c r="J3" s="480"/>
      <c r="K3" s="480"/>
      <c r="L3" s="480"/>
      <c r="M3" s="480"/>
    </row>
    <row r="4" spans="1:13" ht="14.25">
      <c r="A4" s="1050" t="s">
        <v>34</v>
      </c>
      <c r="B4" s="1050"/>
      <c r="C4" s="1050"/>
      <c r="D4" s="1050"/>
      <c r="E4" s="1050"/>
      <c r="F4" s="1050"/>
      <c r="G4" s="1050"/>
      <c r="H4" s="1050"/>
      <c r="I4" s="1050"/>
      <c r="J4" s="480"/>
      <c r="K4" s="480"/>
      <c r="L4" s="480"/>
      <c r="M4" s="480"/>
    </row>
    <row r="5" spans="1:13" ht="15" thickBot="1">
      <c r="A5" s="1049" t="s">
        <v>575</v>
      </c>
      <c r="B5" s="1049"/>
      <c r="C5" s="1049"/>
      <c r="D5" s="1049"/>
      <c r="E5" s="1049"/>
      <c r="F5" s="1049"/>
      <c r="G5" s="1049"/>
      <c r="H5" s="1049"/>
      <c r="I5" s="1049"/>
      <c r="J5" s="487"/>
      <c r="K5" s="487"/>
      <c r="L5" s="487"/>
      <c r="M5" s="487"/>
    </row>
    <row r="6" spans="1:13" ht="14.25">
      <c r="A6" s="484"/>
      <c r="B6" s="484"/>
      <c r="C6" s="484"/>
      <c r="D6" s="484"/>
      <c r="E6" s="484"/>
      <c r="F6" s="484"/>
      <c r="G6" s="484"/>
      <c r="H6" s="484"/>
      <c r="I6" s="484"/>
      <c r="J6" s="484"/>
      <c r="K6" s="484"/>
      <c r="L6" s="484"/>
      <c r="M6" s="484"/>
    </row>
    <row r="7" spans="1:10" ht="15">
      <c r="A7" s="664"/>
      <c r="B7" s="1197" t="s">
        <v>555</v>
      </c>
      <c r="C7" s="1197"/>
      <c r="D7" s="1197"/>
      <c r="E7" s="1197"/>
      <c r="F7" s="1197"/>
      <c r="G7" s="1197"/>
      <c r="H7" s="666"/>
      <c r="I7" s="435"/>
      <c r="J7" s="435"/>
    </row>
    <row r="8" spans="1:9" s="435" customFormat="1" ht="30">
      <c r="A8" s="662"/>
      <c r="B8" s="900" t="s">
        <v>511</v>
      </c>
      <c r="C8" s="700" t="s">
        <v>553</v>
      </c>
      <c r="D8" s="701" t="s">
        <v>75</v>
      </c>
      <c r="E8" s="727" t="s">
        <v>564</v>
      </c>
      <c r="F8" s="477" t="s">
        <v>563</v>
      </c>
      <c r="G8" s="701" t="s">
        <v>554</v>
      </c>
      <c r="H8" s="668"/>
      <c r="I8" s="668"/>
    </row>
    <row r="9" spans="1:9" s="435" customFormat="1" ht="14.25">
      <c r="A9" s="665"/>
      <c r="B9" s="513" t="s">
        <v>251</v>
      </c>
      <c r="C9" s="576" t="s">
        <v>260</v>
      </c>
      <c r="D9" s="476">
        <v>90</v>
      </c>
      <c r="E9" s="476">
        <v>3.85</v>
      </c>
      <c r="F9" s="476">
        <v>117.1</v>
      </c>
      <c r="G9" s="476">
        <v>142.09</v>
      </c>
      <c r="H9" s="670"/>
      <c r="I9" s="670"/>
    </row>
    <row r="10" spans="1:9" s="435" customFormat="1" ht="14.25">
      <c r="A10" s="665"/>
      <c r="B10" s="513" t="s">
        <v>251</v>
      </c>
      <c r="C10" s="576" t="s">
        <v>261</v>
      </c>
      <c r="D10" s="476">
        <v>90</v>
      </c>
      <c r="E10" s="476">
        <v>3.85</v>
      </c>
      <c r="F10" s="476">
        <v>117.1</v>
      </c>
      <c r="G10" s="476">
        <v>149.79</v>
      </c>
      <c r="H10" s="670"/>
      <c r="I10" s="670"/>
    </row>
    <row r="11" spans="1:9" s="435" customFormat="1" ht="14.25">
      <c r="A11" s="665"/>
      <c r="B11" s="513" t="s">
        <v>251</v>
      </c>
      <c r="C11" s="576" t="s">
        <v>262</v>
      </c>
      <c r="D11" s="476">
        <v>90</v>
      </c>
      <c r="E11" s="476">
        <v>3.85</v>
      </c>
      <c r="F11" s="476">
        <v>117.1</v>
      </c>
      <c r="G11" s="476">
        <v>157.48</v>
      </c>
      <c r="H11" s="670"/>
      <c r="I11" s="670"/>
    </row>
    <row r="12" spans="1:9" s="435" customFormat="1" ht="14.25">
      <c r="A12" s="665"/>
      <c r="B12" s="513" t="s">
        <v>251</v>
      </c>
      <c r="C12" s="576" t="s">
        <v>263</v>
      </c>
      <c r="D12" s="476">
        <v>90</v>
      </c>
      <c r="E12" s="476">
        <v>3.85</v>
      </c>
      <c r="F12" s="476">
        <v>117.1</v>
      </c>
      <c r="G12" s="476">
        <v>165.18</v>
      </c>
      <c r="H12" s="670"/>
      <c r="I12" s="670"/>
    </row>
    <row r="13" spans="1:9" s="435" customFormat="1" ht="14.25">
      <c r="A13" s="665"/>
      <c r="B13" s="513" t="s">
        <v>251</v>
      </c>
      <c r="C13" s="576" t="s">
        <v>264</v>
      </c>
      <c r="D13" s="476">
        <v>90</v>
      </c>
      <c r="E13" s="476">
        <v>3.85</v>
      </c>
      <c r="F13" s="476">
        <v>117.1</v>
      </c>
      <c r="G13" s="476">
        <v>172.87</v>
      </c>
      <c r="H13" s="670"/>
      <c r="I13" s="670"/>
    </row>
    <row r="14" spans="1:9" s="435" customFormat="1" ht="14.25">
      <c r="A14" s="665"/>
      <c r="B14" s="513" t="s">
        <v>251</v>
      </c>
      <c r="C14" s="576" t="s">
        <v>265</v>
      </c>
      <c r="D14" s="476">
        <v>90</v>
      </c>
      <c r="E14" s="476">
        <v>3.85</v>
      </c>
      <c r="F14" s="476">
        <v>117.1</v>
      </c>
      <c r="G14" s="476">
        <v>180.57</v>
      </c>
      <c r="H14" s="670"/>
      <c r="I14" s="670"/>
    </row>
    <row r="15" spans="1:9" ht="14.25">
      <c r="A15" s="665"/>
      <c r="B15" s="513" t="s">
        <v>251</v>
      </c>
      <c r="C15" s="703" t="s">
        <v>266</v>
      </c>
      <c r="D15" s="476">
        <v>90</v>
      </c>
      <c r="E15" s="476">
        <v>3.85</v>
      </c>
      <c r="F15" s="476">
        <v>117.1</v>
      </c>
      <c r="G15" s="476">
        <v>188.26</v>
      </c>
      <c r="H15" s="619"/>
      <c r="I15" s="619"/>
    </row>
    <row r="16" spans="1:9" ht="15" thickBot="1">
      <c r="A16" s="665"/>
      <c r="B16" s="484"/>
      <c r="C16" s="494"/>
      <c r="D16" s="493"/>
      <c r="E16" s="493"/>
      <c r="F16" s="493"/>
      <c r="G16" s="493"/>
      <c r="H16" s="619"/>
      <c r="I16" s="619"/>
    </row>
    <row r="17" spans="1:9" ht="15.75" thickBot="1">
      <c r="A17" s="665"/>
      <c r="B17" s="1051" t="s">
        <v>555</v>
      </c>
      <c r="C17" s="1052"/>
      <c r="D17" s="1052"/>
      <c r="E17" s="1052"/>
      <c r="F17" s="1053"/>
      <c r="G17" s="493"/>
      <c r="H17" s="619"/>
      <c r="I17" s="619"/>
    </row>
    <row r="18" spans="1:9" ht="15">
      <c r="A18" s="665"/>
      <c r="B18" s="453" t="s">
        <v>455</v>
      </c>
      <c r="C18" s="454" t="s">
        <v>456</v>
      </c>
      <c r="D18" s="454" t="s">
        <v>457</v>
      </c>
      <c r="E18" s="741" t="s">
        <v>105</v>
      </c>
      <c r="F18" s="534"/>
      <c r="G18" s="493"/>
      <c r="H18" s="619"/>
      <c r="I18" s="619"/>
    </row>
    <row r="19" spans="1:9" ht="15" thickBot="1">
      <c r="A19" s="665"/>
      <c r="B19" s="456" t="s">
        <v>60</v>
      </c>
      <c r="C19" s="457">
        <v>-0.64</v>
      </c>
      <c r="D19" s="457" t="s">
        <v>202</v>
      </c>
      <c r="E19" s="742">
        <v>0</v>
      </c>
      <c r="F19" s="743" t="s">
        <v>576</v>
      </c>
      <c r="G19" s="493"/>
      <c r="H19" s="619"/>
      <c r="I19" s="619"/>
    </row>
    <row r="20" spans="1:12" s="436" customFormat="1" ht="15">
      <c r="A20" s="547"/>
      <c r="B20" s="548"/>
      <c r="C20" s="548"/>
      <c r="D20" s="548"/>
      <c r="E20" s="548"/>
      <c r="F20" s="548"/>
      <c r="G20" s="548"/>
      <c r="H20" s="548"/>
      <c r="I20" s="545"/>
      <c r="J20" s="428"/>
      <c r="K20" s="428"/>
      <c r="L20" s="428"/>
    </row>
    <row r="21" spans="1:9" ht="15">
      <c r="A21" s="665"/>
      <c r="B21" s="1197" t="s">
        <v>556</v>
      </c>
      <c r="C21" s="1197"/>
      <c r="D21" s="1197"/>
      <c r="E21" s="1197"/>
      <c r="F21" s="1197"/>
      <c r="G21" s="1197"/>
      <c r="H21" s="619"/>
      <c r="I21" s="619"/>
    </row>
    <row r="22" spans="2:9" ht="30">
      <c r="B22" s="900" t="s">
        <v>511</v>
      </c>
      <c r="C22" s="700" t="s">
        <v>553</v>
      </c>
      <c r="D22" s="701" t="s">
        <v>75</v>
      </c>
      <c r="E22" s="727" t="s">
        <v>564</v>
      </c>
      <c r="F22" s="477" t="s">
        <v>563</v>
      </c>
      <c r="G22" s="701" t="s">
        <v>554</v>
      </c>
      <c r="H22" s="619"/>
      <c r="I22" s="619"/>
    </row>
    <row r="23" spans="1:9" ht="14.25">
      <c r="A23" s="675"/>
      <c r="B23" s="513" t="s">
        <v>259</v>
      </c>
      <c r="C23" s="576" t="s">
        <v>260</v>
      </c>
      <c r="D23" s="702" t="s">
        <v>1</v>
      </c>
      <c r="E23" s="702" t="s">
        <v>1</v>
      </c>
      <c r="F23" s="476">
        <v>39</v>
      </c>
      <c r="G23" s="476">
        <v>142.09</v>
      </c>
      <c r="H23" s="619"/>
      <c r="I23" s="619"/>
    </row>
    <row r="24" spans="1:9" ht="14.25">
      <c r="A24" s="675"/>
      <c r="B24" s="513" t="s">
        <v>259</v>
      </c>
      <c r="C24" s="576" t="s">
        <v>261</v>
      </c>
      <c r="D24" s="702" t="s">
        <v>1</v>
      </c>
      <c r="E24" s="702" t="s">
        <v>1</v>
      </c>
      <c r="F24" s="476">
        <v>41</v>
      </c>
      <c r="G24" s="476">
        <v>149.79</v>
      </c>
      <c r="H24" s="619"/>
      <c r="I24" s="619"/>
    </row>
    <row r="25" spans="1:9" ht="14.25">
      <c r="A25" s="676"/>
      <c r="B25" s="513" t="s">
        <v>259</v>
      </c>
      <c r="C25" s="576" t="s">
        <v>262</v>
      </c>
      <c r="D25" s="702" t="s">
        <v>1</v>
      </c>
      <c r="E25" s="702" t="s">
        <v>1</v>
      </c>
      <c r="F25" s="476">
        <v>43</v>
      </c>
      <c r="G25" s="476">
        <v>157.48</v>
      </c>
      <c r="H25" s="619"/>
      <c r="I25" s="619"/>
    </row>
    <row r="26" spans="1:9" ht="14.25">
      <c r="A26" s="676"/>
      <c r="B26" s="513" t="s">
        <v>259</v>
      </c>
      <c r="C26" s="576" t="s">
        <v>263</v>
      </c>
      <c r="D26" s="702" t="s">
        <v>1</v>
      </c>
      <c r="E26" s="702" t="s">
        <v>1</v>
      </c>
      <c r="F26" s="476">
        <v>45</v>
      </c>
      <c r="G26" s="476">
        <v>165.18</v>
      </c>
      <c r="H26" s="619"/>
      <c r="I26" s="619"/>
    </row>
    <row r="27" spans="1:9" ht="14.25">
      <c r="A27" s="676"/>
      <c r="B27" s="513" t="s">
        <v>259</v>
      </c>
      <c r="C27" s="576" t="s">
        <v>264</v>
      </c>
      <c r="D27" s="702" t="s">
        <v>1</v>
      </c>
      <c r="E27" s="702" t="s">
        <v>1</v>
      </c>
      <c r="F27" s="476">
        <v>45</v>
      </c>
      <c r="G27" s="476">
        <v>172.87</v>
      </c>
      <c r="H27" s="619"/>
      <c r="I27" s="619"/>
    </row>
    <row r="28" spans="1:9" ht="14.25">
      <c r="A28" s="676"/>
      <c r="B28" s="513" t="s">
        <v>259</v>
      </c>
      <c r="C28" s="576" t="s">
        <v>265</v>
      </c>
      <c r="D28" s="702" t="s">
        <v>1</v>
      </c>
      <c r="E28" s="702" t="s">
        <v>1</v>
      </c>
      <c r="F28" s="476">
        <v>47</v>
      </c>
      <c r="G28" s="476">
        <v>180.57</v>
      </c>
      <c r="H28" s="619"/>
      <c r="I28" s="619"/>
    </row>
    <row r="29" spans="1:9" ht="14.25">
      <c r="A29" s="676"/>
      <c r="B29" s="513" t="s">
        <v>259</v>
      </c>
      <c r="C29" s="576" t="s">
        <v>266</v>
      </c>
      <c r="D29" s="702" t="s">
        <v>1</v>
      </c>
      <c r="E29" s="702" t="s">
        <v>1</v>
      </c>
      <c r="F29" s="476">
        <v>47</v>
      </c>
      <c r="G29" s="476">
        <v>188.26</v>
      </c>
      <c r="H29" s="619"/>
      <c r="I29" s="619"/>
    </row>
    <row r="30" spans="1:9" ht="15" thickBot="1">
      <c r="A30" s="676"/>
      <c r="B30" s="484"/>
      <c r="C30" s="744"/>
      <c r="D30" s="745"/>
      <c r="E30" s="745"/>
      <c r="F30" s="493"/>
      <c r="G30" s="493"/>
      <c r="H30" s="619"/>
      <c r="I30" s="619"/>
    </row>
    <row r="31" spans="1:9" ht="15.75" thickBot="1">
      <c r="A31" s="665"/>
      <c r="B31" s="1051" t="s">
        <v>556</v>
      </c>
      <c r="C31" s="1052"/>
      <c r="D31" s="1052"/>
      <c r="E31" s="1052"/>
      <c r="F31" s="1053"/>
      <c r="G31" s="493"/>
      <c r="H31" s="619"/>
      <c r="I31" s="619"/>
    </row>
    <row r="32" spans="1:9" ht="15">
      <c r="A32" s="665"/>
      <c r="B32" s="453" t="s">
        <v>455</v>
      </c>
      <c r="C32" s="454" t="s">
        <v>456</v>
      </c>
      <c r="D32" s="454" t="s">
        <v>457</v>
      </c>
      <c r="E32" s="741" t="s">
        <v>105</v>
      </c>
      <c r="F32" s="534"/>
      <c r="G32" s="493"/>
      <c r="H32" s="619"/>
      <c r="I32" s="619"/>
    </row>
    <row r="33" spans="1:9" ht="15" thickBot="1">
      <c r="A33" s="665"/>
      <c r="B33" s="456" t="s">
        <v>60</v>
      </c>
      <c r="C33" s="457">
        <v>-0.64</v>
      </c>
      <c r="D33" s="457" t="s">
        <v>202</v>
      </c>
      <c r="E33" s="742">
        <v>0</v>
      </c>
      <c r="F33" s="743" t="s">
        <v>576</v>
      </c>
      <c r="G33" s="493"/>
      <c r="H33" s="619"/>
      <c r="I33" s="619"/>
    </row>
    <row r="34" spans="1:12" s="436" customFormat="1" ht="15">
      <c r="A34" s="547"/>
      <c r="B34" s="548"/>
      <c r="C34" s="548"/>
      <c r="D34" s="548"/>
      <c r="E34" s="548"/>
      <c r="F34" s="548"/>
      <c r="G34" s="548"/>
      <c r="H34" s="548"/>
      <c r="I34" s="545"/>
      <c r="J34" s="428"/>
      <c r="K34" s="428"/>
      <c r="L34" s="428"/>
    </row>
    <row r="35" spans="1:9" ht="15">
      <c r="A35" s="665"/>
      <c r="B35" s="1197" t="s">
        <v>557</v>
      </c>
      <c r="C35" s="1197"/>
      <c r="D35" s="1197"/>
      <c r="E35" s="1197"/>
      <c r="F35" s="1197"/>
      <c r="G35" s="1197"/>
      <c r="H35" s="619"/>
      <c r="I35" s="619"/>
    </row>
    <row r="36" spans="2:9" ht="30">
      <c r="B36" s="900" t="s">
        <v>511</v>
      </c>
      <c r="C36" s="700" t="s">
        <v>553</v>
      </c>
      <c r="D36" s="701" t="s">
        <v>75</v>
      </c>
      <c r="E36" s="727" t="s">
        <v>564</v>
      </c>
      <c r="F36" s="477" t="s">
        <v>563</v>
      </c>
      <c r="G36" s="701" t="s">
        <v>554</v>
      </c>
      <c r="H36" s="619"/>
      <c r="I36" s="619"/>
    </row>
    <row r="37" spans="1:9" ht="14.25">
      <c r="A37" s="675"/>
      <c r="B37" s="513" t="s">
        <v>259</v>
      </c>
      <c r="C37" s="576" t="s">
        <v>260</v>
      </c>
      <c r="D37" s="702" t="s">
        <v>1</v>
      </c>
      <c r="E37" s="702" t="s">
        <v>1</v>
      </c>
      <c r="F37" s="476">
        <v>39</v>
      </c>
      <c r="G37" s="476">
        <v>142.09</v>
      </c>
      <c r="H37" s="619"/>
      <c r="I37" s="619"/>
    </row>
    <row r="38" spans="1:9" ht="14.25">
      <c r="A38" s="675"/>
      <c r="B38" s="513" t="s">
        <v>259</v>
      </c>
      <c r="C38" s="576" t="s">
        <v>261</v>
      </c>
      <c r="D38" s="702" t="s">
        <v>1</v>
      </c>
      <c r="E38" s="702" t="s">
        <v>1</v>
      </c>
      <c r="F38" s="476">
        <v>41</v>
      </c>
      <c r="G38" s="476">
        <v>149.79</v>
      </c>
      <c r="H38" s="619"/>
      <c r="I38" s="619"/>
    </row>
    <row r="39" spans="1:9" ht="14.25">
      <c r="A39" s="676"/>
      <c r="B39" s="513" t="s">
        <v>259</v>
      </c>
      <c r="C39" s="576" t="s">
        <v>262</v>
      </c>
      <c r="D39" s="702" t="s">
        <v>1</v>
      </c>
      <c r="E39" s="702" t="s">
        <v>1</v>
      </c>
      <c r="F39" s="476">
        <v>43</v>
      </c>
      <c r="G39" s="476">
        <v>157.48</v>
      </c>
      <c r="H39" s="619"/>
      <c r="I39" s="619"/>
    </row>
    <row r="40" spans="1:9" ht="14.25">
      <c r="A40" s="676"/>
      <c r="B40" s="513" t="s">
        <v>259</v>
      </c>
      <c r="C40" s="576" t="s">
        <v>263</v>
      </c>
      <c r="D40" s="702" t="s">
        <v>1</v>
      </c>
      <c r="E40" s="702" t="s">
        <v>1</v>
      </c>
      <c r="F40" s="476">
        <v>45</v>
      </c>
      <c r="G40" s="476">
        <v>165.18</v>
      </c>
      <c r="H40" s="619"/>
      <c r="I40" s="619"/>
    </row>
    <row r="41" spans="1:9" ht="14.25">
      <c r="A41" s="676"/>
      <c r="B41" s="513" t="s">
        <v>259</v>
      </c>
      <c r="C41" s="576" t="s">
        <v>264</v>
      </c>
      <c r="D41" s="702" t="s">
        <v>1</v>
      </c>
      <c r="E41" s="702" t="s">
        <v>1</v>
      </c>
      <c r="F41" s="476">
        <v>45</v>
      </c>
      <c r="G41" s="476">
        <v>172.87</v>
      </c>
      <c r="H41" s="619"/>
      <c r="I41" s="619"/>
    </row>
    <row r="42" spans="1:9" ht="14.25">
      <c r="A42" s="676"/>
      <c r="B42" s="513" t="s">
        <v>259</v>
      </c>
      <c r="C42" s="576" t="s">
        <v>265</v>
      </c>
      <c r="D42" s="702" t="s">
        <v>1</v>
      </c>
      <c r="E42" s="702" t="s">
        <v>1</v>
      </c>
      <c r="F42" s="476">
        <v>47</v>
      </c>
      <c r="G42" s="476">
        <v>180.57</v>
      </c>
      <c r="H42" s="619"/>
      <c r="I42" s="619"/>
    </row>
    <row r="43" spans="1:9" ht="14.25">
      <c r="A43" s="676"/>
      <c r="B43" s="513" t="s">
        <v>259</v>
      </c>
      <c r="C43" s="576" t="s">
        <v>266</v>
      </c>
      <c r="D43" s="702" t="s">
        <v>1</v>
      </c>
      <c r="E43" s="702" t="s">
        <v>1</v>
      </c>
      <c r="F43" s="476">
        <v>47</v>
      </c>
      <c r="G43" s="476">
        <v>188.26</v>
      </c>
      <c r="H43" s="619"/>
      <c r="I43" s="619"/>
    </row>
    <row r="44" spans="1:9" ht="15" thickBot="1">
      <c r="A44" s="676"/>
      <c r="B44" s="484"/>
      <c r="C44" s="744"/>
      <c r="D44" s="745"/>
      <c r="E44" s="745"/>
      <c r="F44" s="493"/>
      <c r="G44" s="493"/>
      <c r="H44" s="619"/>
      <c r="I44" s="619"/>
    </row>
    <row r="45" spans="1:9" ht="15.75" thickBot="1">
      <c r="A45" s="665"/>
      <c r="B45" s="1051" t="s">
        <v>557</v>
      </c>
      <c r="C45" s="1052"/>
      <c r="D45" s="1052"/>
      <c r="E45" s="1052"/>
      <c r="F45" s="1053"/>
      <c r="G45" s="493"/>
      <c r="H45" s="619"/>
      <c r="I45" s="619"/>
    </row>
    <row r="46" spans="1:9" ht="15">
      <c r="A46" s="665"/>
      <c r="B46" s="453" t="s">
        <v>455</v>
      </c>
      <c r="C46" s="454" t="s">
        <v>456</v>
      </c>
      <c r="D46" s="454" t="s">
        <v>457</v>
      </c>
      <c r="E46" s="741" t="s">
        <v>105</v>
      </c>
      <c r="F46" s="534"/>
      <c r="G46" s="493"/>
      <c r="H46" s="619"/>
      <c r="I46" s="619"/>
    </row>
    <row r="47" spans="1:9" ht="15" thickBot="1">
      <c r="A47" s="665"/>
      <c r="B47" s="456" t="s">
        <v>60</v>
      </c>
      <c r="C47" s="457">
        <v>-0.64</v>
      </c>
      <c r="D47" s="457" t="s">
        <v>202</v>
      </c>
      <c r="E47" s="742">
        <v>0</v>
      </c>
      <c r="F47" s="743" t="s">
        <v>576</v>
      </c>
      <c r="G47" s="493"/>
      <c r="H47" s="619"/>
      <c r="I47" s="619"/>
    </row>
    <row r="48" spans="1:12" s="436" customFormat="1" ht="15">
      <c r="A48" s="547"/>
      <c r="B48" s="548"/>
      <c r="C48" s="548"/>
      <c r="D48" s="548"/>
      <c r="E48" s="548"/>
      <c r="F48" s="548"/>
      <c r="G48" s="548"/>
      <c r="H48" s="548"/>
      <c r="I48" s="545"/>
      <c r="J48" s="428"/>
      <c r="K48" s="428"/>
      <c r="L48" s="428"/>
    </row>
    <row r="49" spans="2:9" ht="15">
      <c r="B49" s="1198" t="s">
        <v>558</v>
      </c>
      <c r="C49" s="1199"/>
      <c r="D49" s="1199"/>
      <c r="E49" s="1199"/>
      <c r="F49" s="1199"/>
      <c r="G49" s="1200"/>
      <c r="H49" s="619"/>
      <c r="I49" s="619"/>
    </row>
    <row r="50" spans="2:9" ht="30">
      <c r="B50" s="900" t="s">
        <v>511</v>
      </c>
      <c r="C50" s="700" t="s">
        <v>553</v>
      </c>
      <c r="D50" s="701" t="s">
        <v>75</v>
      </c>
      <c r="E50" s="727" t="s">
        <v>564</v>
      </c>
      <c r="F50" s="477" t="s">
        <v>563</v>
      </c>
      <c r="G50" s="701" t="s">
        <v>554</v>
      </c>
      <c r="H50" s="619"/>
      <c r="I50" s="619"/>
    </row>
    <row r="51" spans="1:9" ht="14.25">
      <c r="A51" s="675"/>
      <c r="B51" s="513" t="s">
        <v>259</v>
      </c>
      <c r="C51" s="576" t="s">
        <v>260</v>
      </c>
      <c r="D51" s="702" t="s">
        <v>1</v>
      </c>
      <c r="E51" s="702" t="s">
        <v>1</v>
      </c>
      <c r="F51" s="702" t="s">
        <v>1</v>
      </c>
      <c r="G51" s="476">
        <v>202.97</v>
      </c>
      <c r="H51" s="619"/>
      <c r="I51" s="619"/>
    </row>
    <row r="52" spans="1:9" ht="14.25">
      <c r="A52" s="675"/>
      <c r="B52" s="513" t="s">
        <v>259</v>
      </c>
      <c r="C52" s="576" t="s">
        <v>261</v>
      </c>
      <c r="D52" s="702" t="s">
        <v>1</v>
      </c>
      <c r="E52" s="702" t="s">
        <v>1</v>
      </c>
      <c r="F52" s="702" t="s">
        <v>1</v>
      </c>
      <c r="G52" s="476">
        <v>229.9</v>
      </c>
      <c r="H52" s="619"/>
      <c r="I52" s="619"/>
    </row>
    <row r="53" spans="1:9" ht="14.25">
      <c r="A53" s="675"/>
      <c r="B53" s="513" t="s">
        <v>259</v>
      </c>
      <c r="C53" s="576" t="s">
        <v>262</v>
      </c>
      <c r="D53" s="702" t="s">
        <v>1</v>
      </c>
      <c r="E53" s="702" t="s">
        <v>1</v>
      </c>
      <c r="F53" s="702" t="s">
        <v>1</v>
      </c>
      <c r="G53" s="476">
        <v>256.84</v>
      </c>
      <c r="H53" s="619"/>
      <c r="I53" s="619"/>
    </row>
    <row r="54" spans="1:9" ht="14.25">
      <c r="A54" s="676"/>
      <c r="B54" s="513" t="s">
        <v>259</v>
      </c>
      <c r="C54" s="576" t="s">
        <v>263</v>
      </c>
      <c r="D54" s="702" t="s">
        <v>1</v>
      </c>
      <c r="E54" s="702" t="s">
        <v>1</v>
      </c>
      <c r="F54" s="702" t="s">
        <v>1</v>
      </c>
      <c r="G54" s="476">
        <v>283.77</v>
      </c>
      <c r="H54" s="619"/>
      <c r="I54" s="619"/>
    </row>
    <row r="55" spans="1:9" ht="14.25">
      <c r="A55" s="676"/>
      <c r="B55" s="513" t="s">
        <v>259</v>
      </c>
      <c r="C55" s="576" t="s">
        <v>264</v>
      </c>
      <c r="D55" s="702" t="s">
        <v>1</v>
      </c>
      <c r="E55" s="702" t="s">
        <v>1</v>
      </c>
      <c r="F55" s="702" t="s">
        <v>1</v>
      </c>
      <c r="G55" s="476">
        <v>310.71</v>
      </c>
      <c r="H55" s="619"/>
      <c r="I55" s="619"/>
    </row>
    <row r="56" spans="1:9" ht="14.25">
      <c r="A56" s="676"/>
      <c r="B56" s="513" t="s">
        <v>259</v>
      </c>
      <c r="C56" s="576" t="s">
        <v>265</v>
      </c>
      <c r="D56" s="702" t="s">
        <v>1</v>
      </c>
      <c r="E56" s="702" t="s">
        <v>1</v>
      </c>
      <c r="F56" s="702" t="s">
        <v>1</v>
      </c>
      <c r="G56" s="476">
        <v>337.64</v>
      </c>
      <c r="H56" s="619"/>
      <c r="I56" s="619"/>
    </row>
    <row r="57" spans="1:9" ht="14.25">
      <c r="A57" s="676"/>
      <c r="B57" s="513" t="s">
        <v>259</v>
      </c>
      <c r="C57" s="576" t="s">
        <v>266</v>
      </c>
      <c r="D57" s="702" t="s">
        <v>1</v>
      </c>
      <c r="E57" s="702" t="s">
        <v>1</v>
      </c>
      <c r="F57" s="702" t="s">
        <v>1</v>
      </c>
      <c r="G57" s="476">
        <v>364.57</v>
      </c>
      <c r="H57" s="619"/>
      <c r="I57" s="619"/>
    </row>
    <row r="58" spans="1:9" ht="15" thickBot="1">
      <c r="A58" s="676"/>
      <c r="B58" s="484"/>
      <c r="C58" s="744"/>
      <c r="D58" s="745"/>
      <c r="E58" s="745"/>
      <c r="F58" s="745"/>
      <c r="G58" s="493"/>
      <c r="H58" s="619"/>
      <c r="I58" s="619"/>
    </row>
    <row r="59" spans="1:9" ht="15.75" thickBot="1">
      <c r="A59" s="665"/>
      <c r="B59" s="1051" t="s">
        <v>569</v>
      </c>
      <c r="C59" s="1052"/>
      <c r="D59" s="1052"/>
      <c r="E59" s="1052"/>
      <c r="F59" s="1053"/>
      <c r="G59" s="493"/>
      <c r="H59" s="619"/>
      <c r="I59" s="619"/>
    </row>
    <row r="60" spans="1:9" ht="15">
      <c r="A60" s="665"/>
      <c r="B60" s="453" t="s">
        <v>455</v>
      </c>
      <c r="C60" s="454" t="s">
        <v>456</v>
      </c>
      <c r="D60" s="454" t="s">
        <v>457</v>
      </c>
      <c r="E60" s="741" t="s">
        <v>105</v>
      </c>
      <c r="F60" s="534"/>
      <c r="G60" s="493"/>
      <c r="H60" s="619"/>
      <c r="I60" s="619"/>
    </row>
    <row r="61" spans="1:9" ht="15" thickBot="1">
      <c r="A61" s="665"/>
      <c r="B61" s="456" t="s">
        <v>60</v>
      </c>
      <c r="C61" s="539">
        <v>-2.24</v>
      </c>
      <c r="D61" s="457" t="s">
        <v>202</v>
      </c>
      <c r="E61" s="742">
        <v>0</v>
      </c>
      <c r="F61" s="743" t="s">
        <v>576</v>
      </c>
      <c r="G61" s="493"/>
      <c r="H61" s="619"/>
      <c r="I61" s="619"/>
    </row>
    <row r="62" spans="1:12" s="436" customFormat="1" ht="15">
      <c r="A62" s="547"/>
      <c r="B62" s="548"/>
      <c r="C62" s="548"/>
      <c r="D62" s="548"/>
      <c r="E62" s="548"/>
      <c r="F62" s="548"/>
      <c r="G62" s="548"/>
      <c r="H62" s="548"/>
      <c r="I62" s="545"/>
      <c r="J62" s="428"/>
      <c r="K62" s="428"/>
      <c r="L62" s="428"/>
    </row>
    <row r="63" spans="1:12" s="436" customFormat="1" ht="21" thickBot="1">
      <c r="A63" s="1046" t="s">
        <v>517</v>
      </c>
      <c r="B63" s="1046"/>
      <c r="C63" s="1046"/>
      <c r="D63" s="1046"/>
      <c r="E63" s="1046"/>
      <c r="F63" s="1046"/>
      <c r="G63" s="1046"/>
      <c r="H63" s="1046"/>
      <c r="I63" s="1046"/>
      <c r="J63" s="1046"/>
      <c r="K63" s="1046"/>
      <c r="L63" s="1046"/>
    </row>
    <row r="64" spans="1:11" ht="15" thickBot="1">
      <c r="A64" s="1182" t="s">
        <v>83</v>
      </c>
      <c r="B64" s="1182"/>
      <c r="C64" s="619"/>
      <c r="D64" s="1190" t="s">
        <v>115</v>
      </c>
      <c r="E64" s="1191"/>
      <c r="F64" s="1191"/>
      <c r="G64" s="1191"/>
      <c r="H64" s="1191"/>
      <c r="I64" s="1192"/>
      <c r="J64" s="436"/>
      <c r="K64" s="436"/>
    </row>
    <row r="65" spans="1:12" ht="15">
      <c r="A65" s="704" t="s">
        <v>559</v>
      </c>
      <c r="B65" s="715" t="s">
        <v>88</v>
      </c>
      <c r="C65" s="678"/>
      <c r="D65" s="453" t="s">
        <v>455</v>
      </c>
      <c r="E65" s="510" t="s">
        <v>495</v>
      </c>
      <c r="F65" s="510" t="s">
        <v>452</v>
      </c>
      <c r="G65" s="510" t="s">
        <v>105</v>
      </c>
      <c r="H65" s="510" t="s">
        <v>503</v>
      </c>
      <c r="I65" s="728"/>
      <c r="J65" s="480"/>
      <c r="K65" s="480"/>
      <c r="L65" s="682"/>
    </row>
    <row r="66" spans="1:12" ht="14.25">
      <c r="A66" s="704" t="s">
        <v>482</v>
      </c>
      <c r="B66" s="716">
        <v>9</v>
      </c>
      <c r="C66" s="678"/>
      <c r="D66" s="526" t="s">
        <v>132</v>
      </c>
      <c r="E66" s="513" t="s">
        <v>133</v>
      </c>
      <c r="F66" s="513" t="s">
        <v>133</v>
      </c>
      <c r="G66" s="513">
        <v>4</v>
      </c>
      <c r="H66" s="564">
        <v>11.24</v>
      </c>
      <c r="I66" s="725"/>
      <c r="J66" s="480"/>
      <c r="K66" s="480"/>
      <c r="L66" s="682"/>
    </row>
    <row r="67" spans="1:12" ht="14.25">
      <c r="A67" s="704" t="s">
        <v>483</v>
      </c>
      <c r="B67" s="715" t="s">
        <v>97</v>
      </c>
      <c r="C67" s="678"/>
      <c r="D67" s="526" t="s">
        <v>135</v>
      </c>
      <c r="E67" s="513" t="s">
        <v>125</v>
      </c>
      <c r="F67" s="513" t="s">
        <v>125</v>
      </c>
      <c r="G67" s="513">
        <v>4</v>
      </c>
      <c r="H67" s="513" t="s">
        <v>130</v>
      </c>
      <c r="I67" s="725"/>
      <c r="J67" s="480"/>
      <c r="K67" s="480"/>
      <c r="L67" s="682"/>
    </row>
    <row r="68" spans="1:12" ht="14.25">
      <c r="A68" s="704" t="s">
        <v>484</v>
      </c>
      <c r="B68" s="716" t="s">
        <v>271</v>
      </c>
      <c r="C68" s="678"/>
      <c r="D68" s="526" t="s">
        <v>127</v>
      </c>
      <c r="E68" s="513" t="s">
        <v>128</v>
      </c>
      <c r="F68" s="513" t="s">
        <v>128</v>
      </c>
      <c r="G68" s="513">
        <v>6</v>
      </c>
      <c r="H68" s="513" t="s">
        <v>130</v>
      </c>
      <c r="I68" s="725"/>
      <c r="J68" s="480"/>
      <c r="K68" s="480"/>
      <c r="L68" s="682"/>
    </row>
    <row r="69" spans="1:12" ht="14.25">
      <c r="A69" s="704" t="s">
        <v>485</v>
      </c>
      <c r="B69" s="715" t="s">
        <v>103</v>
      </c>
      <c r="C69" s="678"/>
      <c r="D69" s="526" t="s">
        <v>138</v>
      </c>
      <c r="E69" s="513" t="s">
        <v>125</v>
      </c>
      <c r="F69" s="513" t="s">
        <v>125</v>
      </c>
      <c r="G69" s="513">
        <v>4</v>
      </c>
      <c r="H69" s="564">
        <v>85</v>
      </c>
      <c r="I69" s="582" t="s">
        <v>504</v>
      </c>
      <c r="J69" s="480"/>
      <c r="K69" s="480"/>
      <c r="L69" s="682"/>
    </row>
    <row r="70" spans="1:12" ht="14.25">
      <c r="A70" s="704" t="s">
        <v>486</v>
      </c>
      <c r="B70" s="715" t="s">
        <v>199</v>
      </c>
      <c r="C70" s="678"/>
      <c r="D70" s="526" t="s">
        <v>60</v>
      </c>
      <c r="E70" s="513" t="s">
        <v>202</v>
      </c>
      <c r="F70" s="513" t="s">
        <v>202</v>
      </c>
      <c r="G70" s="513">
        <v>0</v>
      </c>
      <c r="H70" s="564" t="s">
        <v>130</v>
      </c>
      <c r="I70" s="582" t="s">
        <v>577</v>
      </c>
      <c r="K70" s="480"/>
      <c r="L70" s="682"/>
    </row>
    <row r="71" spans="1:12" ht="14.25">
      <c r="A71" s="704" t="s">
        <v>487</v>
      </c>
      <c r="B71" s="716" t="s">
        <v>111</v>
      </c>
      <c r="C71" s="677"/>
      <c r="D71" s="526" t="s">
        <v>443</v>
      </c>
      <c r="E71" s="513" t="s">
        <v>444</v>
      </c>
      <c r="F71" s="702" t="s">
        <v>444</v>
      </c>
      <c r="G71" s="513">
        <v>4</v>
      </c>
      <c r="H71" s="729">
        <v>120.17</v>
      </c>
      <c r="I71" s="725"/>
      <c r="J71" s="480"/>
      <c r="K71" s="480"/>
      <c r="L71" s="682"/>
    </row>
    <row r="72" spans="1:12" ht="15.75" thickBot="1">
      <c r="A72" s="704" t="s">
        <v>488</v>
      </c>
      <c r="B72" s="716" t="s">
        <v>113</v>
      </c>
      <c r="C72" s="677"/>
      <c r="D72" s="456" t="s">
        <v>144</v>
      </c>
      <c r="E72" s="521" t="s">
        <v>125</v>
      </c>
      <c r="F72" s="521" t="s">
        <v>125</v>
      </c>
      <c r="G72" s="521">
        <v>4</v>
      </c>
      <c r="H72" s="730">
        <v>22</v>
      </c>
      <c r="I72" s="726"/>
      <c r="J72" s="483"/>
      <c r="K72" s="682"/>
      <c r="L72" s="682"/>
    </row>
    <row r="73" spans="1:12" ht="13.5" thickBot="1">
      <c r="A73" s="705"/>
      <c r="B73" s="706"/>
      <c r="C73" s="677"/>
      <c r="D73" s="705"/>
      <c r="E73" s="705"/>
      <c r="F73" s="705"/>
      <c r="G73" s="705"/>
      <c r="H73" s="705"/>
      <c r="I73" s="705"/>
      <c r="J73" s="681"/>
      <c r="K73" s="682"/>
      <c r="L73" s="682"/>
    </row>
    <row r="74" spans="1:12" ht="15.75" thickBot="1">
      <c r="A74" s="1182" t="s">
        <v>114</v>
      </c>
      <c r="B74" s="1182"/>
      <c r="C74" s="677"/>
      <c r="D74" s="1031" t="s">
        <v>151</v>
      </c>
      <c r="E74" s="1033"/>
      <c r="F74" s="1033"/>
      <c r="G74" s="1033"/>
      <c r="H74" s="1032"/>
      <c r="I74" s="681"/>
      <c r="J74" s="681"/>
      <c r="K74" s="685"/>
      <c r="L74" s="685"/>
    </row>
    <row r="75" spans="1:12" ht="14.25">
      <c r="A75" s="704" t="s">
        <v>117</v>
      </c>
      <c r="B75" s="716" t="s">
        <v>103</v>
      </c>
      <c r="C75" s="677"/>
      <c r="D75" s="1221" t="s">
        <v>3</v>
      </c>
      <c r="E75" s="1222"/>
      <c r="F75" s="580">
        <v>0.0752</v>
      </c>
      <c r="G75" s="613" t="s">
        <v>529</v>
      </c>
      <c r="H75" s="614"/>
      <c r="K75" s="686"/>
      <c r="L75" s="435"/>
    </row>
    <row r="76" spans="1:12" ht="14.25">
      <c r="A76" s="704" t="s">
        <v>489</v>
      </c>
      <c r="B76" s="716">
        <v>999</v>
      </c>
      <c r="C76" s="677"/>
      <c r="D76" s="1223" t="s">
        <v>157</v>
      </c>
      <c r="E76" s="1224"/>
      <c r="F76" s="579">
        <v>0.036</v>
      </c>
      <c r="G76" s="578" t="s">
        <v>158</v>
      </c>
      <c r="H76" s="446"/>
      <c r="K76" s="686"/>
      <c r="L76" s="682"/>
    </row>
    <row r="77" spans="1:12" ht="15" thickBot="1">
      <c r="A77" s="704" t="s">
        <v>490</v>
      </c>
      <c r="B77" s="715">
        <v>1</v>
      </c>
      <c r="C77" s="677"/>
      <c r="D77" s="1219" t="s">
        <v>161</v>
      </c>
      <c r="E77" s="1220"/>
      <c r="F77" s="583">
        <v>0.095</v>
      </c>
      <c r="G77" s="605" t="s">
        <v>162</v>
      </c>
      <c r="H77" s="606"/>
      <c r="K77" s="686"/>
      <c r="L77" s="682"/>
    </row>
    <row r="78" spans="1:12" ht="15.75" thickBot="1">
      <c r="A78" s="704" t="s">
        <v>131</v>
      </c>
      <c r="B78" s="716" t="s">
        <v>97</v>
      </c>
      <c r="C78" s="678"/>
      <c r="D78" s="428"/>
      <c r="E78" s="428"/>
      <c r="F78" s="428"/>
      <c r="K78" s="466"/>
      <c r="L78" s="682"/>
    </row>
    <row r="79" spans="1:12" ht="15.75" thickBot="1">
      <c r="A79" s="704" t="s">
        <v>488</v>
      </c>
      <c r="B79" s="716" t="s">
        <v>113</v>
      </c>
      <c r="C79" s="678"/>
      <c r="D79" s="1031" t="s">
        <v>510</v>
      </c>
      <c r="E79" s="1033"/>
      <c r="F79" s="1033"/>
      <c r="G79" s="1032"/>
      <c r="I79" s="466"/>
      <c r="J79" s="466"/>
      <c r="K79" s="686"/>
      <c r="L79" s="682"/>
    </row>
    <row r="80" spans="1:12" ht="15">
      <c r="A80" s="704" t="s">
        <v>491</v>
      </c>
      <c r="B80" s="720">
        <v>40</v>
      </c>
      <c r="C80" s="677"/>
      <c r="D80" s="453" t="s">
        <v>511</v>
      </c>
      <c r="E80" s="510" t="s">
        <v>456</v>
      </c>
      <c r="F80" s="608" t="s">
        <v>498</v>
      </c>
      <c r="G80" s="609"/>
      <c r="I80" s="466"/>
      <c r="J80" s="466"/>
      <c r="K80" s="686"/>
      <c r="L80" s="682"/>
    </row>
    <row r="81" spans="1:12" ht="14.25">
      <c r="A81" s="704" t="s">
        <v>560</v>
      </c>
      <c r="B81" s="719">
        <v>1000</v>
      </c>
      <c r="C81" s="677"/>
      <c r="D81" s="500" t="s">
        <v>272</v>
      </c>
      <c r="E81" s="659">
        <v>2.85</v>
      </c>
      <c r="F81" s="1195" t="s">
        <v>565</v>
      </c>
      <c r="G81" s="1196"/>
      <c r="I81" s="487"/>
      <c r="J81" s="487"/>
      <c r="K81" s="686"/>
      <c r="L81" s="682"/>
    </row>
    <row r="82" spans="1:12" ht="14.25">
      <c r="A82" s="705"/>
      <c r="B82" s="706"/>
      <c r="C82" s="673"/>
      <c r="D82" s="500" t="s">
        <v>163</v>
      </c>
      <c r="E82" s="659">
        <v>1.4</v>
      </c>
      <c r="F82" s="1195"/>
      <c r="G82" s="1196"/>
      <c r="I82" s="671"/>
      <c r="J82" s="509"/>
      <c r="K82" s="689"/>
      <c r="L82" s="685"/>
    </row>
    <row r="83" spans="1:12" ht="14.25">
      <c r="A83" s="1182" t="s">
        <v>181</v>
      </c>
      <c r="B83" s="1182"/>
      <c r="C83" s="673"/>
      <c r="D83" s="500" t="s">
        <v>7</v>
      </c>
      <c r="E83" s="659">
        <v>22</v>
      </c>
      <c r="F83" s="1195" t="s">
        <v>566</v>
      </c>
      <c r="G83" s="1196"/>
      <c r="I83" s="487"/>
      <c r="J83" s="487"/>
      <c r="K83" s="689"/>
      <c r="L83" s="685"/>
    </row>
    <row r="84" spans="1:12" ht="14.25">
      <c r="A84" s="717" t="s">
        <v>475</v>
      </c>
      <c r="B84" s="718" t="s">
        <v>581</v>
      </c>
      <c r="C84" s="673"/>
      <c r="D84" s="500" t="s">
        <v>283</v>
      </c>
      <c r="E84" s="659">
        <v>1.85</v>
      </c>
      <c r="F84" s="1195" t="s">
        <v>578</v>
      </c>
      <c r="G84" s="1196"/>
      <c r="H84" s="677"/>
      <c r="I84" s="680"/>
      <c r="J84" s="686"/>
      <c r="K84" s="689"/>
      <c r="L84" s="685"/>
    </row>
    <row r="85" spans="1:12" ht="15" thickBot="1">
      <c r="A85" s="717" t="s">
        <v>476</v>
      </c>
      <c r="B85" s="718" t="s">
        <v>270</v>
      </c>
      <c r="C85" s="673"/>
      <c r="D85" s="504" t="s">
        <v>284</v>
      </c>
      <c r="E85" s="733">
        <v>1.85</v>
      </c>
      <c r="F85" s="1186" t="s">
        <v>578</v>
      </c>
      <c r="G85" s="1187"/>
      <c r="H85" s="677"/>
      <c r="I85" s="680"/>
      <c r="J85" s="686"/>
      <c r="K85" s="689"/>
      <c r="L85" s="685"/>
    </row>
    <row r="86" spans="1:12" ht="12.75">
      <c r="A86" s="704" t="s">
        <v>479</v>
      </c>
      <c r="B86" s="716">
        <v>28</v>
      </c>
      <c r="C86" s="673"/>
      <c r="H86" s="677"/>
      <c r="I86" s="680"/>
      <c r="J86" s="686"/>
      <c r="K86" s="689"/>
      <c r="L86" s="685"/>
    </row>
    <row r="87" spans="1:12" ht="12.75">
      <c r="A87" s="717" t="s">
        <v>561</v>
      </c>
      <c r="B87" s="718">
        <v>12</v>
      </c>
      <c r="C87" s="673"/>
      <c r="D87" s="677"/>
      <c r="E87" s="684"/>
      <c r="F87" s="677"/>
      <c r="G87" s="677"/>
      <c r="H87" s="677"/>
      <c r="I87" s="680"/>
      <c r="J87" s="686"/>
      <c r="K87" s="689"/>
      <c r="L87" s="685"/>
    </row>
    <row r="88" spans="1:12" ht="12.75">
      <c r="A88" s="704" t="s">
        <v>562</v>
      </c>
      <c r="B88" s="719" t="s">
        <v>109</v>
      </c>
      <c r="C88" s="673"/>
      <c r="D88" s="677"/>
      <c r="E88" s="684"/>
      <c r="F88" s="677"/>
      <c r="G88" s="677"/>
      <c r="H88" s="677"/>
      <c r="I88" s="680"/>
      <c r="J88" s="686"/>
      <c r="K88" s="689"/>
      <c r="L88" s="685"/>
    </row>
    <row r="89" spans="1:12" ht="12.75">
      <c r="A89" s="677"/>
      <c r="B89" s="677"/>
      <c r="C89" s="673"/>
      <c r="D89" s="677"/>
      <c r="E89" s="684"/>
      <c r="F89" s="677"/>
      <c r="G89" s="677"/>
      <c r="H89" s="677"/>
      <c r="I89" s="680"/>
      <c r="J89" s="686"/>
      <c r="K89" s="689"/>
      <c r="L89" s="685"/>
    </row>
    <row r="90" spans="1:12" ht="12.75">
      <c r="A90" s="677"/>
      <c r="B90" s="677"/>
      <c r="C90" s="673"/>
      <c r="D90" s="677"/>
      <c r="E90" s="684"/>
      <c r="F90" s="677"/>
      <c r="G90" s="677"/>
      <c r="H90" s="677"/>
      <c r="I90" s="680"/>
      <c r="J90" s="686"/>
      <c r="K90" s="689"/>
      <c r="L90" s="685"/>
    </row>
    <row r="91" spans="1:10" s="901" customFormat="1" ht="14.25">
      <c r="A91" s="436" t="s">
        <v>667</v>
      </c>
      <c r="B91" s="931"/>
      <c r="C91" s="491"/>
      <c r="D91" s="492"/>
      <c r="E91" s="897"/>
      <c r="F91" s="492"/>
      <c r="G91" s="436"/>
      <c r="H91" s="436"/>
      <c r="I91" s="436"/>
      <c r="J91" s="436"/>
    </row>
    <row r="92" spans="1:12" ht="12.75">
      <c r="A92" s="679"/>
      <c r="B92" s="678"/>
      <c r="C92" s="677"/>
      <c r="D92" s="677"/>
      <c r="E92" s="690"/>
      <c r="F92" s="671"/>
      <c r="G92" s="680"/>
      <c r="H92" s="619"/>
      <c r="I92" s="683"/>
      <c r="J92" s="686"/>
      <c r="K92" s="686"/>
      <c r="L92" s="682"/>
    </row>
    <row r="93" spans="1:12" ht="12.75">
      <c r="A93" s="691"/>
      <c r="B93" s="692"/>
      <c r="C93" s="684"/>
      <c r="D93" s="677"/>
      <c r="E93" s="690"/>
      <c r="F93" s="677"/>
      <c r="G93" s="677"/>
      <c r="H93" s="619"/>
      <c r="I93" s="677"/>
      <c r="J93" s="686"/>
      <c r="K93" s="686"/>
      <c r="L93" s="682"/>
    </row>
    <row r="94" spans="1:12" ht="12.75">
      <c r="A94" s="691"/>
      <c r="B94" s="693"/>
      <c r="C94" s="679"/>
      <c r="D94" s="677"/>
      <c r="E94" s="690"/>
      <c r="F94" s="679"/>
      <c r="G94" s="677"/>
      <c r="H94" s="619"/>
      <c r="I94" s="677"/>
      <c r="J94" s="682"/>
      <c r="K94" s="682"/>
      <c r="L94" s="682"/>
    </row>
    <row r="95" spans="1:12" ht="12.75">
      <c r="A95" s="677"/>
      <c r="B95" s="694"/>
      <c r="C95" s="678"/>
      <c r="D95" s="677"/>
      <c r="E95" s="690"/>
      <c r="F95" s="679"/>
      <c r="G95" s="677"/>
      <c r="H95" s="677"/>
      <c r="I95" s="677"/>
      <c r="J95" s="682"/>
      <c r="K95" s="682"/>
      <c r="L95" s="682"/>
    </row>
    <row r="96" spans="1:12" ht="12.75">
      <c r="A96" s="695"/>
      <c r="B96" s="678"/>
      <c r="C96" s="677"/>
      <c r="D96" s="677"/>
      <c r="E96" s="677"/>
      <c r="F96" s="678"/>
      <c r="G96" s="696"/>
      <c r="H96" s="677"/>
      <c r="I96" s="677"/>
      <c r="J96" s="682"/>
      <c r="K96" s="682"/>
      <c r="L96" s="682"/>
    </row>
    <row r="97" spans="1:12" ht="12.75">
      <c r="A97" s="677"/>
      <c r="B97" s="697"/>
      <c r="C97" s="677"/>
      <c r="D97" s="677"/>
      <c r="E97" s="677"/>
      <c r="F97" s="678"/>
      <c r="G97" s="698"/>
      <c r="H97" s="677"/>
      <c r="I97" s="677"/>
      <c r="J97" s="682"/>
      <c r="K97" s="682"/>
      <c r="L97" s="682"/>
    </row>
    <row r="98" spans="1:10" s="682" customFormat="1" ht="12.75">
      <c r="A98" s="619"/>
      <c r="B98" s="509"/>
      <c r="C98" s="673"/>
      <c r="D98" s="674"/>
      <c r="E98" s="509"/>
      <c r="F98" s="674"/>
      <c r="G98" s="619"/>
      <c r="H98" s="619"/>
      <c r="I98" s="619"/>
      <c r="J98" s="428"/>
    </row>
    <row r="99" spans="1:12" ht="12.75">
      <c r="A99" s="699"/>
      <c r="B99" s="697"/>
      <c r="C99" s="677"/>
      <c r="D99" s="677"/>
      <c r="E99" s="677"/>
      <c r="F99" s="678"/>
      <c r="G99" s="698"/>
      <c r="H99" s="677"/>
      <c r="I99" s="677"/>
      <c r="J99" s="682"/>
      <c r="K99" s="682"/>
      <c r="L99" s="682"/>
    </row>
    <row r="100" ht="12.75">
      <c r="A100" s="662"/>
    </row>
  </sheetData>
  <sheetProtection/>
  <mergeCells count="28">
    <mergeCell ref="F85:G85"/>
    <mergeCell ref="F84:G84"/>
    <mergeCell ref="F83:G83"/>
    <mergeCell ref="F81:G81"/>
    <mergeCell ref="A1:I1"/>
    <mergeCell ref="A3:I3"/>
    <mergeCell ref="A4:I4"/>
    <mergeCell ref="A5:I5"/>
    <mergeCell ref="B7:G7"/>
    <mergeCell ref="D76:E76"/>
    <mergeCell ref="D77:E77"/>
    <mergeCell ref="A74:B74"/>
    <mergeCell ref="D75:E75"/>
    <mergeCell ref="B21:G21"/>
    <mergeCell ref="B49:G49"/>
    <mergeCell ref="A63:L63"/>
    <mergeCell ref="A64:B64"/>
    <mergeCell ref="D64:I64"/>
    <mergeCell ref="A2:M2"/>
    <mergeCell ref="F82:G82"/>
    <mergeCell ref="A83:B83"/>
    <mergeCell ref="B17:F17"/>
    <mergeCell ref="B31:F31"/>
    <mergeCell ref="B59:F59"/>
    <mergeCell ref="B35:G35"/>
    <mergeCell ref="B45:F45"/>
    <mergeCell ref="D74:H74"/>
    <mergeCell ref="D79:G79"/>
  </mergeCells>
  <printOptions horizontalCentered="1"/>
  <pageMargins left="0.25" right="0.25" top="0.5" bottom="0.5" header="0.25" footer="0.25"/>
  <pageSetup fitToHeight="0" fitToWidth="0" horizontalDpi="600" verticalDpi="600" orientation="portrait" scale="54" r:id="rId3"/>
  <headerFooter alignWithMargins="0">
    <oddFooter>&amp;R&amp;F
&amp;D  &amp;T</oddFooter>
  </headerFooter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A1:N70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15.57421875" style="135" bestFit="1" customWidth="1"/>
    <col min="2" max="2" width="12.57421875" style="139" customWidth="1"/>
    <col min="3" max="3" width="16.421875" style="180" customWidth="1"/>
    <col min="4" max="4" width="11.00390625" style="231" customWidth="1"/>
    <col min="5" max="5" width="12.57421875" style="139" customWidth="1"/>
    <col min="6" max="6" width="14.421875" style="231" bestFit="1" customWidth="1"/>
    <col min="7" max="7" width="13.00390625" style="135" customWidth="1"/>
    <col min="8" max="8" width="10.57421875" style="135" customWidth="1"/>
    <col min="9" max="9" width="10.8515625" style="135" customWidth="1"/>
    <col min="10" max="10" width="11.00390625" style="135" bestFit="1" customWidth="1"/>
    <col min="11" max="16384" width="9.140625" style="135" customWidth="1"/>
  </cols>
  <sheetData>
    <row r="1" spans="1:10" ht="12.75">
      <c r="A1" s="134" t="s">
        <v>28</v>
      </c>
      <c r="B1" s="135"/>
      <c r="C1" s="135"/>
      <c r="D1" s="135" t="s">
        <v>32</v>
      </c>
      <c r="E1" s="135"/>
      <c r="F1" s="135"/>
      <c r="J1" s="136" t="s">
        <v>420</v>
      </c>
    </row>
    <row r="2" spans="1:6" ht="12.75">
      <c r="A2" s="134" t="s">
        <v>402</v>
      </c>
      <c r="B2" s="135"/>
      <c r="C2" s="135"/>
      <c r="D2" s="135" t="s">
        <v>403</v>
      </c>
      <c r="E2" s="135"/>
      <c r="F2" s="135"/>
    </row>
    <row r="3" spans="1:14" ht="16.5" thickBot="1">
      <c r="A3" s="272"/>
      <c r="B3" s="198"/>
      <c r="C3" s="199"/>
      <c r="D3" s="200" t="s">
        <v>293</v>
      </c>
      <c r="E3" s="199"/>
      <c r="F3" s="199"/>
      <c r="G3" s="199"/>
      <c r="H3" s="199"/>
      <c r="I3" s="199"/>
      <c r="J3" s="199"/>
      <c r="K3" s="273"/>
      <c r="L3" s="273"/>
      <c r="M3" s="273"/>
      <c r="N3" s="273"/>
    </row>
    <row r="4" spans="5:9" ht="12.75">
      <c r="E4" s="274"/>
      <c r="I4" s="134"/>
    </row>
    <row r="5" spans="5:12" ht="12.75">
      <c r="E5" s="274"/>
      <c r="H5" s="232" t="s">
        <v>240</v>
      </c>
      <c r="L5" s="135" t="s">
        <v>435</v>
      </c>
    </row>
    <row r="6" spans="1:8" s="139" customFormat="1" ht="12.75">
      <c r="A6" s="130"/>
      <c r="C6" s="180"/>
      <c r="D6" s="231"/>
      <c r="E6" s="232" t="s">
        <v>289</v>
      </c>
      <c r="F6" s="234" t="s">
        <v>242</v>
      </c>
      <c r="G6" s="231"/>
      <c r="H6" s="275" t="s">
        <v>243</v>
      </c>
    </row>
    <row r="7" spans="1:10" s="139" customFormat="1" ht="12.75">
      <c r="A7" s="134"/>
      <c r="B7" s="234"/>
      <c r="C7" s="235" t="s">
        <v>244</v>
      </c>
      <c r="D7" s="233" t="s">
        <v>245</v>
      </c>
      <c r="E7" s="276" t="s">
        <v>242</v>
      </c>
      <c r="F7" s="191" t="s">
        <v>2</v>
      </c>
      <c r="G7" s="233" t="s">
        <v>246</v>
      </c>
      <c r="H7" s="236" t="s">
        <v>247</v>
      </c>
      <c r="I7" s="236" t="s">
        <v>248</v>
      </c>
      <c r="J7" s="236" t="s">
        <v>249</v>
      </c>
    </row>
    <row r="8" spans="1:10" ht="15">
      <c r="A8" s="234" t="s">
        <v>250</v>
      </c>
      <c r="B8" s="237" t="s">
        <v>251</v>
      </c>
      <c r="C8" s="238" t="s">
        <v>260</v>
      </c>
      <c r="D8" s="239">
        <v>85</v>
      </c>
      <c r="E8" s="239">
        <v>3.2</v>
      </c>
      <c r="F8" s="277">
        <v>97.33</v>
      </c>
      <c r="G8" s="239">
        <v>123.6</v>
      </c>
      <c r="H8" s="241" t="s">
        <v>253</v>
      </c>
      <c r="I8" s="242" t="s">
        <v>254</v>
      </c>
      <c r="J8" s="243" t="s">
        <v>255</v>
      </c>
    </row>
    <row r="9" spans="1:10" ht="15">
      <c r="A9" s="234" t="s">
        <v>256</v>
      </c>
      <c r="B9" s="237" t="s">
        <v>251</v>
      </c>
      <c r="C9" s="238" t="s">
        <v>261</v>
      </c>
      <c r="D9" s="239">
        <v>85</v>
      </c>
      <c r="E9" s="239">
        <v>3.2</v>
      </c>
      <c r="F9" s="277">
        <v>97.33</v>
      </c>
      <c r="G9" s="239">
        <v>128.9</v>
      </c>
      <c r="H9" s="241" t="s">
        <v>253</v>
      </c>
      <c r="I9" s="242" t="s">
        <v>254</v>
      </c>
      <c r="J9" s="243" t="s">
        <v>255</v>
      </c>
    </row>
    <row r="10" spans="1:10" ht="15">
      <c r="A10" s="234"/>
      <c r="B10" s="237" t="s">
        <v>251</v>
      </c>
      <c r="C10" s="238" t="s">
        <v>262</v>
      </c>
      <c r="D10" s="239">
        <v>85</v>
      </c>
      <c r="E10" s="239">
        <v>3.2</v>
      </c>
      <c r="F10" s="277">
        <v>97.33</v>
      </c>
      <c r="G10" s="239">
        <v>134.2</v>
      </c>
      <c r="H10" s="241" t="s">
        <v>253</v>
      </c>
      <c r="I10" s="242" t="s">
        <v>254</v>
      </c>
      <c r="J10" s="243" t="s">
        <v>255</v>
      </c>
    </row>
    <row r="11" spans="1:10" ht="15">
      <c r="A11" s="234"/>
      <c r="B11" s="237" t="s">
        <v>251</v>
      </c>
      <c r="C11" s="238" t="s">
        <v>263</v>
      </c>
      <c r="D11" s="239">
        <v>85</v>
      </c>
      <c r="E11" s="239">
        <v>3.2</v>
      </c>
      <c r="F11" s="277">
        <v>97.33</v>
      </c>
      <c r="G11" s="239">
        <v>144.5</v>
      </c>
      <c r="H11" s="241" t="s">
        <v>253</v>
      </c>
      <c r="I11" s="242" t="s">
        <v>254</v>
      </c>
      <c r="J11" s="243" t="s">
        <v>255</v>
      </c>
    </row>
    <row r="12" spans="1:10" ht="15">
      <c r="A12" s="234"/>
      <c r="B12" s="237" t="s">
        <v>251</v>
      </c>
      <c r="C12" s="238" t="s">
        <v>264</v>
      </c>
      <c r="D12" s="239">
        <v>85</v>
      </c>
      <c r="E12" s="239">
        <v>3.2</v>
      </c>
      <c r="F12" s="277">
        <v>97.33</v>
      </c>
      <c r="G12" s="239">
        <v>149.8</v>
      </c>
      <c r="H12" s="241" t="s">
        <v>253</v>
      </c>
      <c r="I12" s="242" t="s">
        <v>254</v>
      </c>
      <c r="J12" s="243" t="s">
        <v>255</v>
      </c>
    </row>
    <row r="13" spans="1:10" ht="15">
      <c r="A13" s="234"/>
      <c r="B13" s="237" t="s">
        <v>251</v>
      </c>
      <c r="C13" s="238" t="s">
        <v>265</v>
      </c>
      <c r="D13" s="239">
        <v>85</v>
      </c>
      <c r="E13" s="239">
        <v>3.2</v>
      </c>
      <c r="F13" s="277">
        <v>97.33</v>
      </c>
      <c r="G13" s="239">
        <v>155.1</v>
      </c>
      <c r="H13" s="241" t="s">
        <v>253</v>
      </c>
      <c r="I13" s="242" t="s">
        <v>254</v>
      </c>
      <c r="J13" s="243" t="s">
        <v>255</v>
      </c>
    </row>
    <row r="14" spans="1:10" ht="15">
      <c r="A14" s="234"/>
      <c r="B14" s="237" t="s">
        <v>251</v>
      </c>
      <c r="C14" s="244" t="s">
        <v>266</v>
      </c>
      <c r="D14" s="239">
        <v>85</v>
      </c>
      <c r="E14" s="239">
        <v>3.2</v>
      </c>
      <c r="F14" s="277">
        <v>97.33</v>
      </c>
      <c r="G14" s="239">
        <v>160.4</v>
      </c>
      <c r="H14" s="241" t="s">
        <v>253</v>
      </c>
      <c r="I14" s="242" t="s">
        <v>254</v>
      </c>
      <c r="J14" s="243" t="s">
        <v>255</v>
      </c>
    </row>
    <row r="15" spans="2:9" ht="15">
      <c r="B15" s="166" t="s">
        <v>60</v>
      </c>
      <c r="C15" s="141">
        <v>-0.12</v>
      </c>
      <c r="D15" s="278" t="s">
        <v>202</v>
      </c>
      <c r="E15" s="279">
        <v>0</v>
      </c>
      <c r="F15" s="1227" t="s">
        <v>290</v>
      </c>
      <c r="G15" s="1228"/>
      <c r="H15" s="1229"/>
      <c r="I15" s="134"/>
    </row>
    <row r="16" spans="2:9" ht="15">
      <c r="B16" s="145"/>
      <c r="C16" s="144"/>
      <c r="D16" s="280"/>
      <c r="E16" s="281"/>
      <c r="F16" s="282"/>
      <c r="G16" s="282"/>
      <c r="H16" s="283"/>
      <c r="I16" s="134"/>
    </row>
    <row r="17" spans="1:10" ht="15">
      <c r="A17" s="246" t="s">
        <v>258</v>
      </c>
      <c r="B17" s="248" t="s">
        <v>259</v>
      </c>
      <c r="C17" s="249" t="s">
        <v>260</v>
      </c>
      <c r="D17" s="250" t="s">
        <v>1</v>
      </c>
      <c r="E17" s="250" t="s">
        <v>1</v>
      </c>
      <c r="F17" s="284">
        <v>36</v>
      </c>
      <c r="G17" s="239">
        <v>123.6</v>
      </c>
      <c r="H17" s="241" t="s">
        <v>253</v>
      </c>
      <c r="I17" s="242" t="s">
        <v>254</v>
      </c>
      <c r="J17" s="243" t="s">
        <v>255</v>
      </c>
    </row>
    <row r="18" spans="1:10" ht="15">
      <c r="A18" s="252"/>
      <c r="B18" s="248" t="s">
        <v>259</v>
      </c>
      <c r="C18" s="249" t="s">
        <v>261</v>
      </c>
      <c r="D18" s="250" t="s">
        <v>1</v>
      </c>
      <c r="E18" s="250" t="s">
        <v>1</v>
      </c>
      <c r="F18" s="284">
        <v>44</v>
      </c>
      <c r="G18" s="239">
        <v>128.9</v>
      </c>
      <c r="H18" s="241" t="s">
        <v>253</v>
      </c>
      <c r="I18" s="242" t="s">
        <v>254</v>
      </c>
      <c r="J18" s="243" t="s">
        <v>255</v>
      </c>
    </row>
    <row r="19" spans="1:10" ht="15">
      <c r="A19" s="252"/>
      <c r="B19" s="248" t="s">
        <v>259</v>
      </c>
      <c r="C19" s="249" t="s">
        <v>262</v>
      </c>
      <c r="D19" s="250" t="s">
        <v>1</v>
      </c>
      <c r="E19" s="250" t="s">
        <v>1</v>
      </c>
      <c r="F19" s="284">
        <v>52</v>
      </c>
      <c r="G19" s="239">
        <v>134.2</v>
      </c>
      <c r="H19" s="241" t="s">
        <v>253</v>
      </c>
      <c r="I19" s="242" t="s">
        <v>254</v>
      </c>
      <c r="J19" s="243" t="s">
        <v>255</v>
      </c>
    </row>
    <row r="20" spans="1:10" ht="15">
      <c r="A20" s="252"/>
      <c r="B20" s="248" t="s">
        <v>259</v>
      </c>
      <c r="C20" s="249" t="s">
        <v>263</v>
      </c>
      <c r="D20" s="250" t="s">
        <v>1</v>
      </c>
      <c r="E20" s="250" t="s">
        <v>1</v>
      </c>
      <c r="F20" s="284">
        <v>62</v>
      </c>
      <c r="G20" s="239">
        <v>144.5</v>
      </c>
      <c r="H20" s="241" t="s">
        <v>253</v>
      </c>
      <c r="I20" s="242" t="s">
        <v>254</v>
      </c>
      <c r="J20" s="243" t="s">
        <v>255</v>
      </c>
    </row>
    <row r="21" spans="1:10" ht="15">
      <c r="A21" s="252"/>
      <c r="B21" s="248" t="s">
        <v>259</v>
      </c>
      <c r="C21" s="249" t="s">
        <v>264</v>
      </c>
      <c r="D21" s="250" t="s">
        <v>1</v>
      </c>
      <c r="E21" s="250" t="s">
        <v>1</v>
      </c>
      <c r="F21" s="284">
        <v>70</v>
      </c>
      <c r="G21" s="239">
        <v>149.8</v>
      </c>
      <c r="H21" s="241" t="s">
        <v>253</v>
      </c>
      <c r="I21" s="242" t="s">
        <v>254</v>
      </c>
      <c r="J21" s="243" t="s">
        <v>255</v>
      </c>
    </row>
    <row r="22" spans="1:10" ht="15">
      <c r="A22" s="252"/>
      <c r="B22" s="248" t="s">
        <v>259</v>
      </c>
      <c r="C22" s="249" t="s">
        <v>265</v>
      </c>
      <c r="D22" s="250" t="s">
        <v>1</v>
      </c>
      <c r="E22" s="250" t="s">
        <v>1</v>
      </c>
      <c r="F22" s="284">
        <v>78</v>
      </c>
      <c r="G22" s="239">
        <v>155.1</v>
      </c>
      <c r="H22" s="241" t="s">
        <v>253</v>
      </c>
      <c r="I22" s="242" t="s">
        <v>254</v>
      </c>
      <c r="J22" s="243" t="s">
        <v>255</v>
      </c>
    </row>
    <row r="23" spans="1:10" ht="15">
      <c r="A23" s="252"/>
      <c r="B23" s="248" t="s">
        <v>259</v>
      </c>
      <c r="C23" s="249" t="s">
        <v>266</v>
      </c>
      <c r="D23" s="250" t="s">
        <v>1</v>
      </c>
      <c r="E23" s="250" t="s">
        <v>1</v>
      </c>
      <c r="F23" s="284">
        <v>85</v>
      </c>
      <c r="G23" s="239">
        <v>160.4</v>
      </c>
      <c r="H23" s="241" t="s">
        <v>253</v>
      </c>
      <c r="I23" s="242" t="s">
        <v>254</v>
      </c>
      <c r="J23" s="243" t="s">
        <v>255</v>
      </c>
    </row>
    <row r="24" spans="1:9" ht="15">
      <c r="A24" s="191"/>
      <c r="B24" s="166" t="s">
        <v>60</v>
      </c>
      <c r="C24" s="141">
        <v>-0.12</v>
      </c>
      <c r="D24" s="278" t="s">
        <v>202</v>
      </c>
      <c r="E24" s="279">
        <v>0</v>
      </c>
      <c r="F24" s="1227" t="s">
        <v>290</v>
      </c>
      <c r="G24" s="1228"/>
      <c r="H24" s="1229"/>
      <c r="I24" s="134"/>
    </row>
    <row r="25" spans="1:9" ht="15">
      <c r="A25" s="191"/>
      <c r="B25" s="263"/>
      <c r="C25" s="285"/>
      <c r="D25" s="245"/>
      <c r="E25" s="286"/>
      <c r="F25" s="245"/>
      <c r="G25" s="245"/>
      <c r="H25" s="283"/>
      <c r="I25" s="134"/>
    </row>
    <row r="26" spans="1:10" ht="15">
      <c r="A26" s="234" t="s">
        <v>256</v>
      </c>
      <c r="B26" s="237" t="s">
        <v>259</v>
      </c>
      <c r="C26" s="238" t="s">
        <v>260</v>
      </c>
      <c r="D26" s="239" t="s">
        <v>1</v>
      </c>
      <c r="E26" s="239" t="s">
        <v>1</v>
      </c>
      <c r="F26" s="277">
        <v>36</v>
      </c>
      <c r="G26" s="239">
        <v>128.6</v>
      </c>
      <c r="H26" s="241" t="s">
        <v>253</v>
      </c>
      <c r="I26" s="242" t="s">
        <v>254</v>
      </c>
      <c r="J26" s="243" t="s">
        <v>255</v>
      </c>
    </row>
    <row r="27" spans="2:10" ht="15">
      <c r="B27" s="237" t="s">
        <v>259</v>
      </c>
      <c r="C27" s="238" t="s">
        <v>261</v>
      </c>
      <c r="D27" s="239" t="s">
        <v>1</v>
      </c>
      <c r="E27" s="239" t="s">
        <v>1</v>
      </c>
      <c r="F27" s="277">
        <v>44</v>
      </c>
      <c r="G27" s="239">
        <v>133.9</v>
      </c>
      <c r="H27" s="241" t="s">
        <v>253</v>
      </c>
      <c r="I27" s="242" t="s">
        <v>254</v>
      </c>
      <c r="J27" s="243" t="s">
        <v>255</v>
      </c>
    </row>
    <row r="28" spans="1:10" ht="15">
      <c r="A28" s="191"/>
      <c r="B28" s="237" t="s">
        <v>259</v>
      </c>
      <c r="C28" s="238" t="s">
        <v>262</v>
      </c>
      <c r="D28" s="239" t="s">
        <v>1</v>
      </c>
      <c r="E28" s="239" t="s">
        <v>1</v>
      </c>
      <c r="F28" s="277">
        <v>52</v>
      </c>
      <c r="G28" s="239">
        <v>139.2</v>
      </c>
      <c r="H28" s="241" t="s">
        <v>253</v>
      </c>
      <c r="I28" s="242" t="s">
        <v>254</v>
      </c>
      <c r="J28" s="243" t="s">
        <v>255</v>
      </c>
    </row>
    <row r="29" spans="2:10" ht="15">
      <c r="B29" s="237" t="s">
        <v>259</v>
      </c>
      <c r="C29" s="238" t="s">
        <v>263</v>
      </c>
      <c r="D29" s="239" t="s">
        <v>1</v>
      </c>
      <c r="E29" s="239" t="s">
        <v>1</v>
      </c>
      <c r="F29" s="277">
        <v>62</v>
      </c>
      <c r="G29" s="239">
        <v>149.5</v>
      </c>
      <c r="H29" s="241" t="s">
        <v>253</v>
      </c>
      <c r="I29" s="242" t="s">
        <v>254</v>
      </c>
      <c r="J29" s="243" t="s">
        <v>255</v>
      </c>
    </row>
    <row r="30" spans="2:10" ht="15">
      <c r="B30" s="237" t="s">
        <v>259</v>
      </c>
      <c r="C30" s="238" t="s">
        <v>264</v>
      </c>
      <c r="D30" s="239" t="s">
        <v>1</v>
      </c>
      <c r="E30" s="239" t="s">
        <v>1</v>
      </c>
      <c r="F30" s="277">
        <v>70</v>
      </c>
      <c r="G30" s="239">
        <v>154.8</v>
      </c>
      <c r="H30" s="241" t="s">
        <v>253</v>
      </c>
      <c r="I30" s="242" t="s">
        <v>254</v>
      </c>
      <c r="J30" s="243" t="s">
        <v>255</v>
      </c>
    </row>
    <row r="31" spans="2:10" ht="15">
      <c r="B31" s="237" t="s">
        <v>259</v>
      </c>
      <c r="C31" s="238" t="s">
        <v>265</v>
      </c>
      <c r="D31" s="239" t="s">
        <v>1</v>
      </c>
      <c r="E31" s="239" t="s">
        <v>1</v>
      </c>
      <c r="F31" s="277">
        <v>78</v>
      </c>
      <c r="G31" s="239">
        <v>160.1</v>
      </c>
      <c r="H31" s="241" t="s">
        <v>253</v>
      </c>
      <c r="I31" s="242" t="s">
        <v>254</v>
      </c>
      <c r="J31" s="243" t="s">
        <v>255</v>
      </c>
    </row>
    <row r="32" spans="2:10" ht="15">
      <c r="B32" s="237" t="s">
        <v>259</v>
      </c>
      <c r="C32" s="238" t="s">
        <v>266</v>
      </c>
      <c r="D32" s="239" t="s">
        <v>1</v>
      </c>
      <c r="E32" s="239" t="s">
        <v>1</v>
      </c>
      <c r="F32" s="277">
        <v>85</v>
      </c>
      <c r="G32" s="239">
        <v>165.4</v>
      </c>
      <c r="H32" s="241" t="s">
        <v>253</v>
      </c>
      <c r="I32" s="242" t="s">
        <v>254</v>
      </c>
      <c r="J32" s="243" t="s">
        <v>255</v>
      </c>
    </row>
    <row r="33" spans="2:9" ht="15">
      <c r="B33" s="166" t="s">
        <v>60</v>
      </c>
      <c r="C33" s="141">
        <v>-0.12</v>
      </c>
      <c r="D33" s="278" t="s">
        <v>202</v>
      </c>
      <c r="E33" s="279">
        <v>0</v>
      </c>
      <c r="F33" s="1227" t="s">
        <v>290</v>
      </c>
      <c r="G33" s="1228"/>
      <c r="H33" s="1229"/>
      <c r="I33" s="134"/>
    </row>
    <row r="34" spans="2:9" ht="15">
      <c r="B34" s="145"/>
      <c r="C34" s="144"/>
      <c r="D34" s="280"/>
      <c r="E34" s="281"/>
      <c r="F34" s="245"/>
      <c r="G34" s="245"/>
      <c r="H34" s="283"/>
      <c r="I34" s="134"/>
    </row>
    <row r="35" spans="1:10" ht="15">
      <c r="A35" s="246" t="s">
        <v>267</v>
      </c>
      <c r="B35" s="248" t="s">
        <v>259</v>
      </c>
      <c r="C35" s="249" t="s">
        <v>260</v>
      </c>
      <c r="D35" s="250" t="s">
        <v>1</v>
      </c>
      <c r="E35" s="284" t="s">
        <v>1</v>
      </c>
      <c r="F35" s="284" t="s">
        <v>1</v>
      </c>
      <c r="G35" s="250">
        <v>180.1</v>
      </c>
      <c r="H35" s="241" t="s">
        <v>253</v>
      </c>
      <c r="I35" s="242" t="s">
        <v>254</v>
      </c>
      <c r="J35" s="243" t="s">
        <v>255</v>
      </c>
    </row>
    <row r="36" spans="1:10" ht="15">
      <c r="A36" s="246" t="s">
        <v>268</v>
      </c>
      <c r="B36" s="248" t="s">
        <v>259</v>
      </c>
      <c r="C36" s="249" t="s">
        <v>261</v>
      </c>
      <c r="D36" s="250" t="s">
        <v>1</v>
      </c>
      <c r="E36" s="284" t="s">
        <v>1</v>
      </c>
      <c r="F36" s="284" t="s">
        <v>1</v>
      </c>
      <c r="G36" s="250">
        <v>198.65</v>
      </c>
      <c r="H36" s="241" t="s">
        <v>253</v>
      </c>
      <c r="I36" s="242" t="s">
        <v>254</v>
      </c>
      <c r="J36" s="243" t="s">
        <v>255</v>
      </c>
    </row>
    <row r="37" spans="1:10" ht="15">
      <c r="A37" s="234" t="s">
        <v>256</v>
      </c>
      <c r="B37" s="248" t="s">
        <v>259</v>
      </c>
      <c r="C37" s="249" t="s">
        <v>262</v>
      </c>
      <c r="D37" s="250" t="s">
        <v>1</v>
      </c>
      <c r="E37" s="284" t="s">
        <v>1</v>
      </c>
      <c r="F37" s="284" t="s">
        <v>1</v>
      </c>
      <c r="G37" s="250">
        <v>217.2</v>
      </c>
      <c r="H37" s="241" t="s">
        <v>253</v>
      </c>
      <c r="I37" s="242" t="s">
        <v>254</v>
      </c>
      <c r="J37" s="243" t="s">
        <v>255</v>
      </c>
    </row>
    <row r="38" spans="1:10" ht="15">
      <c r="A38" s="252"/>
      <c r="B38" s="248" t="s">
        <v>259</v>
      </c>
      <c r="C38" s="249" t="s">
        <v>263</v>
      </c>
      <c r="D38" s="250" t="s">
        <v>1</v>
      </c>
      <c r="E38" s="284" t="s">
        <v>1</v>
      </c>
      <c r="F38" s="284" t="s">
        <v>1</v>
      </c>
      <c r="G38" s="250">
        <v>245.75</v>
      </c>
      <c r="H38" s="241" t="s">
        <v>253</v>
      </c>
      <c r="I38" s="242" t="s">
        <v>254</v>
      </c>
      <c r="J38" s="243" t="s">
        <v>255</v>
      </c>
    </row>
    <row r="39" spans="1:10" ht="15">
      <c r="A39" s="252"/>
      <c r="B39" s="248" t="s">
        <v>259</v>
      </c>
      <c r="C39" s="249" t="s">
        <v>264</v>
      </c>
      <c r="D39" s="250" t="s">
        <v>1</v>
      </c>
      <c r="E39" s="284" t="s">
        <v>1</v>
      </c>
      <c r="F39" s="284" t="s">
        <v>1</v>
      </c>
      <c r="G39" s="250">
        <v>279.3</v>
      </c>
      <c r="H39" s="241" t="s">
        <v>253</v>
      </c>
      <c r="I39" s="242" t="s">
        <v>254</v>
      </c>
      <c r="J39" s="243" t="s">
        <v>255</v>
      </c>
    </row>
    <row r="40" spans="1:12" ht="15">
      <c r="A40" s="252"/>
      <c r="B40" s="248" t="s">
        <v>259</v>
      </c>
      <c r="C40" s="249" t="s">
        <v>265</v>
      </c>
      <c r="D40" s="250" t="s">
        <v>1</v>
      </c>
      <c r="E40" s="284" t="s">
        <v>1</v>
      </c>
      <c r="F40" s="284" t="s">
        <v>1</v>
      </c>
      <c r="G40" s="250">
        <v>279.85</v>
      </c>
      <c r="H40" s="241" t="s">
        <v>253</v>
      </c>
      <c r="I40" s="242" t="s">
        <v>254</v>
      </c>
      <c r="J40" s="243" t="s">
        <v>255</v>
      </c>
      <c r="K40" s="132"/>
      <c r="L40" s="132"/>
    </row>
    <row r="41" spans="1:12" ht="15">
      <c r="A41" s="252"/>
      <c r="B41" s="248" t="s">
        <v>259</v>
      </c>
      <c r="C41" s="249" t="s">
        <v>266</v>
      </c>
      <c r="D41" s="250" t="s">
        <v>1</v>
      </c>
      <c r="E41" s="284" t="s">
        <v>1</v>
      </c>
      <c r="F41" s="284" t="s">
        <v>1</v>
      </c>
      <c r="G41" s="250">
        <v>316.4</v>
      </c>
      <c r="H41" s="241" t="s">
        <v>253</v>
      </c>
      <c r="I41" s="242" t="s">
        <v>254</v>
      </c>
      <c r="J41" s="243" t="s">
        <v>255</v>
      </c>
      <c r="K41" s="132"/>
      <c r="L41" s="132"/>
    </row>
    <row r="42" spans="2:12" ht="15">
      <c r="B42" s="166" t="s">
        <v>60</v>
      </c>
      <c r="C42" s="141">
        <v>-0.42</v>
      </c>
      <c r="D42" s="278" t="s">
        <v>202</v>
      </c>
      <c r="E42" s="279">
        <v>0</v>
      </c>
      <c r="F42" s="1227" t="s">
        <v>290</v>
      </c>
      <c r="G42" s="1228"/>
      <c r="H42" s="1229"/>
      <c r="I42" s="134"/>
      <c r="K42" s="132"/>
      <c r="L42" s="132"/>
    </row>
    <row r="43" spans="2:12" ht="12.75">
      <c r="B43" s="172"/>
      <c r="C43" s="269"/>
      <c r="D43" s="264"/>
      <c r="E43" s="287"/>
      <c r="F43" s="264"/>
      <c r="I43" s="134"/>
      <c r="K43" s="132"/>
      <c r="L43" s="132"/>
    </row>
    <row r="44" spans="5:12" ht="12.75">
      <c r="E44" s="274"/>
      <c r="I44" s="134"/>
      <c r="K44" s="132"/>
      <c r="L44" s="132"/>
    </row>
    <row r="45" spans="1:12" ht="12.75">
      <c r="A45" s="130" t="s">
        <v>83</v>
      </c>
      <c r="B45" s="135"/>
      <c r="C45" s="139"/>
      <c r="D45" s="135"/>
      <c r="E45" s="288" t="s">
        <v>181</v>
      </c>
      <c r="F45" s="168"/>
      <c r="I45" s="134"/>
      <c r="K45" s="132"/>
      <c r="L45" s="132"/>
    </row>
    <row r="46" spans="1:12" ht="12.75">
      <c r="A46" s="175" t="s">
        <v>87</v>
      </c>
      <c r="B46" s="289" t="s">
        <v>406</v>
      </c>
      <c r="C46" s="290"/>
      <c r="D46" s="185"/>
      <c r="E46" s="291" t="s">
        <v>89</v>
      </c>
      <c r="F46" s="260"/>
      <c r="G46" s="261" t="s">
        <v>291</v>
      </c>
      <c r="H46" s="222"/>
      <c r="I46" s="186"/>
      <c r="J46" s="132"/>
      <c r="K46" s="132"/>
      <c r="L46" s="132"/>
    </row>
    <row r="47" spans="1:12" ht="12.75">
      <c r="A47" s="185" t="s">
        <v>93</v>
      </c>
      <c r="B47" s="292">
        <v>9</v>
      </c>
      <c r="C47" s="290"/>
      <c r="D47" s="185"/>
      <c r="E47" s="291" t="s">
        <v>94</v>
      </c>
      <c r="F47" s="260"/>
      <c r="G47" s="261" t="s">
        <v>270</v>
      </c>
      <c r="H47" s="185"/>
      <c r="I47" s="186"/>
      <c r="J47" s="132"/>
      <c r="K47" s="132"/>
      <c r="L47" s="132"/>
    </row>
    <row r="48" spans="1:12" ht="12.75">
      <c r="A48" s="185" t="s">
        <v>96</v>
      </c>
      <c r="B48" s="289" t="s">
        <v>97</v>
      </c>
      <c r="C48" s="290"/>
      <c r="D48" s="185"/>
      <c r="E48" s="291" t="s">
        <v>292</v>
      </c>
      <c r="F48" s="260"/>
      <c r="G48" s="261">
        <v>2</v>
      </c>
      <c r="H48" s="185"/>
      <c r="I48" s="186"/>
      <c r="J48" s="132"/>
      <c r="K48" s="131"/>
      <c r="L48" s="131"/>
    </row>
    <row r="49" spans="1:12" ht="12.75">
      <c r="A49" s="185" t="s">
        <v>99</v>
      </c>
      <c r="B49" s="292" t="s">
        <v>271</v>
      </c>
      <c r="C49" s="290"/>
      <c r="D49" s="185"/>
      <c r="E49" s="293" t="s">
        <v>101</v>
      </c>
      <c r="F49" s="260"/>
      <c r="G49" s="292">
        <v>29</v>
      </c>
      <c r="H49" s="185"/>
      <c r="I49" s="186"/>
      <c r="J49" s="132"/>
      <c r="K49" s="260"/>
      <c r="L49" s="132"/>
    </row>
    <row r="50" spans="1:12" ht="12.75">
      <c r="A50" s="185" t="s">
        <v>102</v>
      </c>
      <c r="B50" s="294" t="s">
        <v>103</v>
      </c>
      <c r="C50" s="290"/>
      <c r="D50" s="185"/>
      <c r="E50" s="291" t="s">
        <v>104</v>
      </c>
      <c r="F50" s="260"/>
      <c r="G50" s="261">
        <v>12</v>
      </c>
      <c r="H50" s="185"/>
      <c r="I50" s="186"/>
      <c r="J50" s="132"/>
      <c r="K50" s="260"/>
      <c r="L50" s="132"/>
    </row>
    <row r="51" spans="1:12" ht="12.75">
      <c r="A51" s="185" t="s">
        <v>106</v>
      </c>
      <c r="B51" s="294" t="s">
        <v>107</v>
      </c>
      <c r="C51" s="290"/>
      <c r="D51" s="185"/>
      <c r="E51" s="293" t="s">
        <v>108</v>
      </c>
      <c r="F51" s="260"/>
      <c r="G51" s="1225" t="s">
        <v>410</v>
      </c>
      <c r="H51" s="1226"/>
      <c r="I51" s="1226"/>
      <c r="J51" s="132"/>
      <c r="K51" s="260"/>
      <c r="L51" s="132"/>
    </row>
    <row r="52" spans="1:12" ht="12.75">
      <c r="A52" s="185" t="s">
        <v>110</v>
      </c>
      <c r="B52" s="292" t="s">
        <v>111</v>
      </c>
      <c r="C52" s="290"/>
      <c r="D52" s="185"/>
      <c r="E52" s="293"/>
      <c r="F52" s="185"/>
      <c r="G52" s="185" t="s">
        <v>4</v>
      </c>
      <c r="H52" s="185"/>
      <c r="I52" s="186"/>
      <c r="J52" s="145"/>
      <c r="K52" s="260"/>
      <c r="L52" s="132"/>
    </row>
    <row r="53" spans="1:12" ht="12.75">
      <c r="A53" s="173"/>
      <c r="B53" s="176"/>
      <c r="C53" s="172"/>
      <c r="D53" s="131"/>
      <c r="E53" s="296"/>
      <c r="F53" s="145"/>
      <c r="G53" s="145"/>
      <c r="H53" s="145"/>
      <c r="I53" s="157"/>
      <c r="J53" s="145"/>
      <c r="K53" s="260"/>
      <c r="L53" s="132"/>
    </row>
    <row r="54" spans="1:12" ht="12.75">
      <c r="A54" s="169" t="s">
        <v>114</v>
      </c>
      <c r="B54" s="176"/>
      <c r="C54" s="172"/>
      <c r="D54" s="297" t="s">
        <v>115</v>
      </c>
      <c r="E54" s="169"/>
      <c r="F54" s="169"/>
      <c r="G54" s="131"/>
      <c r="H54" s="143"/>
      <c r="I54" s="157"/>
      <c r="J54" s="143"/>
      <c r="K54" s="260"/>
      <c r="L54" s="132"/>
    </row>
    <row r="55" spans="1:12" ht="12.75">
      <c r="A55" s="185" t="s">
        <v>117</v>
      </c>
      <c r="B55" s="292" t="s">
        <v>118</v>
      </c>
      <c r="C55" s="290"/>
      <c r="D55" s="298" t="s">
        <v>119</v>
      </c>
      <c r="E55" s="222" t="s">
        <v>120</v>
      </c>
      <c r="F55" s="222" t="s">
        <v>51</v>
      </c>
      <c r="G55" s="222" t="s">
        <v>121</v>
      </c>
      <c r="H55" s="222" t="s">
        <v>122</v>
      </c>
      <c r="I55" s="186"/>
      <c r="J55" s="143"/>
      <c r="K55" s="260"/>
      <c r="L55" s="132"/>
    </row>
    <row r="56" spans="1:12" ht="12.75">
      <c r="A56" s="185" t="s">
        <v>126</v>
      </c>
      <c r="B56" s="292">
        <v>999</v>
      </c>
      <c r="C56" s="290"/>
      <c r="D56" s="298" t="s">
        <v>132</v>
      </c>
      <c r="E56" s="290" t="s">
        <v>133</v>
      </c>
      <c r="F56" s="290" t="s">
        <v>133</v>
      </c>
      <c r="G56" s="290">
        <v>2</v>
      </c>
      <c r="H56" s="222">
        <v>9.07</v>
      </c>
      <c r="I56" s="186"/>
      <c r="J56" s="143"/>
      <c r="K56" s="185"/>
      <c r="L56" s="131"/>
    </row>
    <row r="57" spans="1:12" ht="12.75">
      <c r="A57" s="185" t="s">
        <v>129</v>
      </c>
      <c r="B57" s="294">
        <v>2</v>
      </c>
      <c r="C57" s="290"/>
      <c r="D57" s="298" t="s">
        <v>135</v>
      </c>
      <c r="E57" s="290" t="s">
        <v>125</v>
      </c>
      <c r="F57" s="290" t="s">
        <v>125</v>
      </c>
      <c r="G57" s="290">
        <v>2</v>
      </c>
      <c r="H57" s="222" t="s">
        <v>130</v>
      </c>
      <c r="I57" s="186"/>
      <c r="J57" s="143"/>
      <c r="K57" s="260"/>
      <c r="L57" s="132"/>
    </row>
    <row r="58" spans="1:12" ht="12.75">
      <c r="A58" s="185" t="s">
        <v>131</v>
      </c>
      <c r="B58" s="299" t="s">
        <v>97</v>
      </c>
      <c r="C58" s="290"/>
      <c r="D58" s="298" t="s">
        <v>127</v>
      </c>
      <c r="E58" s="290" t="s">
        <v>128</v>
      </c>
      <c r="F58" s="290" t="s">
        <v>128</v>
      </c>
      <c r="G58" s="290">
        <v>3</v>
      </c>
      <c r="H58" s="222" t="s">
        <v>130</v>
      </c>
      <c r="I58" s="186"/>
      <c r="J58" s="143"/>
      <c r="K58" s="260"/>
      <c r="L58" s="132"/>
    </row>
    <row r="59" spans="1:12" ht="12.75">
      <c r="A59" s="185" t="s">
        <v>112</v>
      </c>
      <c r="B59" s="292">
        <v>1761111</v>
      </c>
      <c r="C59" s="290"/>
      <c r="D59" s="298" t="s">
        <v>60</v>
      </c>
      <c r="E59" s="290" t="s">
        <v>202</v>
      </c>
      <c r="F59" s="290" t="s">
        <v>202</v>
      </c>
      <c r="G59" s="290">
        <v>0</v>
      </c>
      <c r="H59" s="300">
        <v>-0.12</v>
      </c>
      <c r="I59" s="186" t="s">
        <v>422</v>
      </c>
      <c r="J59" s="143"/>
      <c r="K59" s="132"/>
      <c r="L59" s="132"/>
    </row>
    <row r="60" spans="1:12" ht="12.75">
      <c r="A60" s="185" t="s">
        <v>134</v>
      </c>
      <c r="B60" s="301">
        <v>40</v>
      </c>
      <c r="C60" s="290"/>
      <c r="D60" s="222" t="s">
        <v>138</v>
      </c>
      <c r="E60" s="302" t="s">
        <v>125</v>
      </c>
      <c r="F60" s="290" t="s">
        <v>125</v>
      </c>
      <c r="G60" s="290">
        <v>2</v>
      </c>
      <c r="H60" s="300">
        <v>85</v>
      </c>
      <c r="I60" s="186" t="s">
        <v>139</v>
      </c>
      <c r="J60" s="143"/>
      <c r="K60" s="132"/>
      <c r="L60" s="132"/>
    </row>
    <row r="61" spans="1:12" ht="12.75">
      <c r="A61" s="185" t="s">
        <v>184</v>
      </c>
      <c r="B61" s="295">
        <v>9000</v>
      </c>
      <c r="C61" s="290"/>
      <c r="D61" s="303" t="s">
        <v>144</v>
      </c>
      <c r="E61" s="290" t="s">
        <v>125</v>
      </c>
      <c r="F61" s="290" t="s">
        <v>125</v>
      </c>
      <c r="G61" s="290">
        <v>2</v>
      </c>
      <c r="H61" s="226">
        <v>22</v>
      </c>
      <c r="I61" s="186"/>
      <c r="J61" s="186"/>
      <c r="K61" s="132"/>
      <c r="L61" s="132"/>
    </row>
    <row r="62" spans="1:12" ht="12.75">
      <c r="A62" s="185"/>
      <c r="B62" s="290" t="s">
        <v>4</v>
      </c>
      <c r="I62" s="134"/>
      <c r="J62" s="143"/>
      <c r="K62" s="132"/>
      <c r="L62" s="132"/>
    </row>
    <row r="63" spans="1:10" ht="12.75">
      <c r="A63" s="304"/>
      <c r="B63" s="261"/>
      <c r="C63" s="290"/>
      <c r="E63" s="274"/>
      <c r="I63" s="134"/>
      <c r="J63" s="260"/>
    </row>
    <row r="64" spans="1:10" ht="12.75">
      <c r="A64" s="164"/>
      <c r="B64" s="171"/>
      <c r="C64" s="172"/>
      <c r="D64" s="297" t="s">
        <v>151</v>
      </c>
      <c r="E64" s="131"/>
      <c r="F64" s="131"/>
      <c r="G64" s="131"/>
      <c r="H64" s="143"/>
      <c r="I64" s="134"/>
      <c r="J64" s="260"/>
    </row>
    <row r="65" spans="1:10" ht="12.75">
      <c r="A65" s="157" t="s">
        <v>272</v>
      </c>
      <c r="B65" s="305">
        <v>2.5</v>
      </c>
      <c r="C65" s="185" t="s">
        <v>273</v>
      </c>
      <c r="D65" s="306">
        <v>0.036</v>
      </c>
      <c r="E65" s="185" t="s">
        <v>157</v>
      </c>
      <c r="F65" s="185"/>
      <c r="G65" s="185" t="s">
        <v>158</v>
      </c>
      <c r="H65" s="131"/>
      <c r="I65" s="134"/>
      <c r="J65" s="260"/>
    </row>
    <row r="66" spans="1:10" ht="12.75">
      <c r="A66" s="157" t="s">
        <v>7</v>
      </c>
      <c r="B66" s="305">
        <v>22</v>
      </c>
      <c r="C66" s="164" t="s">
        <v>168</v>
      </c>
      <c r="D66" s="306">
        <v>0.095</v>
      </c>
      <c r="E66" s="304" t="s">
        <v>161</v>
      </c>
      <c r="F66" s="185"/>
      <c r="G66" s="185" t="s">
        <v>162</v>
      </c>
      <c r="H66" s="255"/>
      <c r="I66" s="157"/>
      <c r="J66" s="132"/>
    </row>
    <row r="67" spans="1:10" ht="12.75">
      <c r="A67" s="157" t="s">
        <v>274</v>
      </c>
      <c r="B67" s="305">
        <v>1.4</v>
      </c>
      <c r="C67" s="172"/>
      <c r="D67" s="306"/>
      <c r="E67" s="304"/>
      <c r="F67" s="185"/>
      <c r="G67" s="185"/>
      <c r="H67" s="255"/>
      <c r="I67" s="157"/>
      <c r="J67" s="132"/>
    </row>
    <row r="68" ht="12.75"/>
    <row r="69" ht="12.75">
      <c r="A69" s="134" t="s">
        <v>423</v>
      </c>
    </row>
    <row r="70" ht="12.75">
      <c r="A70" s="134" t="s">
        <v>413</v>
      </c>
    </row>
  </sheetData>
  <sheetProtection/>
  <mergeCells count="5">
    <mergeCell ref="G51:I51"/>
    <mergeCell ref="F15:H15"/>
    <mergeCell ref="F24:H24"/>
    <mergeCell ref="F33:H33"/>
    <mergeCell ref="F42:H42"/>
  </mergeCells>
  <printOptions horizontalCentered="1"/>
  <pageMargins left="0.5" right="0.5" top="0.5" bottom="1" header="0.5" footer="0.25"/>
  <pageSetup fitToHeight="1" fitToWidth="1" horizontalDpi="600" verticalDpi="600" orientation="portrait" scale="59" r:id="rId3"/>
  <headerFooter alignWithMargins="0">
    <oddFooter>&amp;LDivision 176 Commodity Rates
Effective 8/2010.v1&amp;RApproved by:
CSM ____
DC ____
GM ____</oddFooter>
  </headerFooter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M100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16.7109375" style="428" customWidth="1"/>
    <col min="2" max="2" width="27.57421875" style="435" customWidth="1"/>
    <col min="3" max="3" width="10.00390625" style="660" bestFit="1" customWidth="1"/>
    <col min="4" max="4" width="15.57421875" style="661" bestFit="1" customWidth="1"/>
    <col min="5" max="5" width="10.57421875" style="435" bestFit="1" customWidth="1"/>
    <col min="6" max="6" width="17.7109375" style="661" bestFit="1" customWidth="1"/>
    <col min="7" max="7" width="15.140625" style="428" bestFit="1" customWidth="1"/>
    <col min="8" max="8" width="8.00390625" style="428" bestFit="1" customWidth="1"/>
    <col min="9" max="9" width="29.421875" style="428" bestFit="1" customWidth="1"/>
    <col min="10" max="10" width="11.00390625" style="428" bestFit="1" customWidth="1"/>
    <col min="11" max="16384" width="9.140625" style="428" customWidth="1"/>
  </cols>
  <sheetData>
    <row r="1" spans="1:13" ht="15.75">
      <c r="A1" s="1047" t="s">
        <v>519</v>
      </c>
      <c r="B1" s="1047"/>
      <c r="C1" s="1047"/>
      <c r="D1" s="1047"/>
      <c r="E1" s="1047"/>
      <c r="F1" s="1047"/>
      <c r="G1" s="1047"/>
      <c r="H1" s="1047"/>
      <c r="I1" s="1047"/>
      <c r="J1" s="721"/>
      <c r="K1" s="721"/>
      <c r="L1" s="721"/>
      <c r="M1" s="721"/>
    </row>
    <row r="2" spans="1:13" ht="14.25">
      <c r="A2" s="1048" t="s">
        <v>520</v>
      </c>
      <c r="B2" s="1048"/>
      <c r="C2" s="1048"/>
      <c r="D2" s="1048"/>
      <c r="E2" s="1048"/>
      <c r="F2" s="1048"/>
      <c r="G2" s="1048"/>
      <c r="H2" s="1048"/>
      <c r="I2" s="1048"/>
      <c r="J2" s="480"/>
      <c r="K2" s="480"/>
      <c r="L2" s="480"/>
      <c r="M2" s="480"/>
    </row>
    <row r="3" spans="1:13" ht="14.25">
      <c r="A3" s="1048" t="s">
        <v>668</v>
      </c>
      <c r="B3" s="1048"/>
      <c r="C3" s="1048"/>
      <c r="D3" s="1048"/>
      <c r="E3" s="1048"/>
      <c r="F3" s="1048"/>
      <c r="G3" s="1048"/>
      <c r="H3" s="1048"/>
      <c r="I3" s="1048"/>
      <c r="J3" s="480"/>
      <c r="K3" s="480"/>
      <c r="L3" s="480"/>
      <c r="M3" s="480"/>
    </row>
    <row r="4" spans="1:13" ht="14.25">
      <c r="A4" s="1048" t="s">
        <v>521</v>
      </c>
      <c r="B4" s="1048"/>
      <c r="C4" s="1048"/>
      <c r="D4" s="1048"/>
      <c r="E4" s="1048"/>
      <c r="F4" s="1048"/>
      <c r="G4" s="1048"/>
      <c r="H4" s="1048"/>
      <c r="I4" s="1048"/>
      <c r="J4" s="480"/>
      <c r="K4" s="480"/>
      <c r="L4" s="480"/>
      <c r="M4" s="480"/>
    </row>
    <row r="5" spans="1:13" ht="15" thickBot="1">
      <c r="A5" s="1049" t="s">
        <v>575</v>
      </c>
      <c r="B5" s="1049"/>
      <c r="C5" s="1049"/>
      <c r="D5" s="1049"/>
      <c r="E5" s="1049"/>
      <c r="F5" s="1049"/>
      <c r="G5" s="1049"/>
      <c r="H5" s="1049"/>
      <c r="I5" s="1049"/>
      <c r="J5" s="487"/>
      <c r="K5" s="487"/>
      <c r="L5" s="487"/>
      <c r="M5" s="487"/>
    </row>
    <row r="6" spans="1:13" ht="14.25">
      <c r="A6" s="484"/>
      <c r="B6" s="484"/>
      <c r="C6" s="484"/>
      <c r="D6" s="484"/>
      <c r="E6" s="484"/>
      <c r="F6" s="484"/>
      <c r="G6" s="484"/>
      <c r="H6" s="484"/>
      <c r="I6" s="484"/>
      <c r="J6" s="484"/>
      <c r="K6" s="484"/>
      <c r="L6" s="484"/>
      <c r="M6" s="484"/>
    </row>
    <row r="7" spans="1:10" ht="15">
      <c r="A7" s="664"/>
      <c r="B7" s="1197" t="s">
        <v>555</v>
      </c>
      <c r="C7" s="1197"/>
      <c r="D7" s="1197"/>
      <c r="E7" s="1197"/>
      <c r="F7" s="1197"/>
      <c r="G7" s="1197"/>
      <c r="H7" s="666"/>
      <c r="I7" s="435"/>
      <c r="J7" s="435"/>
    </row>
    <row r="8" spans="1:9" s="435" customFormat="1" ht="30">
      <c r="A8" s="662"/>
      <c r="B8" s="478" t="s">
        <v>511</v>
      </c>
      <c r="C8" s="700" t="s">
        <v>553</v>
      </c>
      <c r="D8" s="701" t="s">
        <v>75</v>
      </c>
      <c r="E8" s="727" t="s">
        <v>564</v>
      </c>
      <c r="F8" s="477" t="s">
        <v>563</v>
      </c>
      <c r="G8" s="701" t="s">
        <v>554</v>
      </c>
      <c r="H8" s="668"/>
      <c r="I8" s="668"/>
    </row>
    <row r="9" spans="1:9" s="435" customFormat="1" ht="14.25">
      <c r="A9" s="665"/>
      <c r="B9" s="513" t="s">
        <v>251</v>
      </c>
      <c r="C9" s="576" t="s">
        <v>260</v>
      </c>
      <c r="D9" s="476">
        <v>90</v>
      </c>
      <c r="E9" s="476">
        <v>3.85</v>
      </c>
      <c r="F9" s="476">
        <v>117.1</v>
      </c>
      <c r="G9" s="476">
        <v>142.09</v>
      </c>
      <c r="H9" s="670"/>
      <c r="I9" s="670"/>
    </row>
    <row r="10" spans="1:9" s="435" customFormat="1" ht="14.25">
      <c r="A10" s="665"/>
      <c r="B10" s="513" t="s">
        <v>251</v>
      </c>
      <c r="C10" s="576" t="s">
        <v>261</v>
      </c>
      <c r="D10" s="476">
        <v>90</v>
      </c>
      <c r="E10" s="476">
        <v>3.85</v>
      </c>
      <c r="F10" s="476">
        <v>117.1</v>
      </c>
      <c r="G10" s="476">
        <v>149.79</v>
      </c>
      <c r="H10" s="670"/>
      <c r="I10" s="670"/>
    </row>
    <row r="11" spans="1:9" s="435" customFormat="1" ht="14.25">
      <c r="A11" s="665"/>
      <c r="B11" s="513" t="s">
        <v>251</v>
      </c>
      <c r="C11" s="576" t="s">
        <v>262</v>
      </c>
      <c r="D11" s="476">
        <v>90</v>
      </c>
      <c r="E11" s="476">
        <v>3.85</v>
      </c>
      <c r="F11" s="476">
        <v>117.1</v>
      </c>
      <c r="G11" s="476">
        <v>157.48</v>
      </c>
      <c r="H11" s="670"/>
      <c r="I11" s="670"/>
    </row>
    <row r="12" spans="1:9" s="435" customFormat="1" ht="14.25">
      <c r="A12" s="665"/>
      <c r="B12" s="513" t="s">
        <v>251</v>
      </c>
      <c r="C12" s="576" t="s">
        <v>263</v>
      </c>
      <c r="D12" s="476">
        <v>90</v>
      </c>
      <c r="E12" s="476">
        <v>3.85</v>
      </c>
      <c r="F12" s="476">
        <v>117.1</v>
      </c>
      <c r="G12" s="476">
        <v>165.18</v>
      </c>
      <c r="H12" s="670"/>
      <c r="I12" s="670"/>
    </row>
    <row r="13" spans="1:9" s="435" customFormat="1" ht="14.25">
      <c r="A13" s="665"/>
      <c r="B13" s="513" t="s">
        <v>251</v>
      </c>
      <c r="C13" s="576" t="s">
        <v>264</v>
      </c>
      <c r="D13" s="476">
        <v>90</v>
      </c>
      <c r="E13" s="476">
        <v>3.85</v>
      </c>
      <c r="F13" s="476">
        <v>117.1</v>
      </c>
      <c r="G13" s="476">
        <v>172.87</v>
      </c>
      <c r="H13" s="670"/>
      <c r="I13" s="670"/>
    </row>
    <row r="14" spans="1:9" s="435" customFormat="1" ht="14.25">
      <c r="A14" s="665"/>
      <c r="B14" s="513" t="s">
        <v>251</v>
      </c>
      <c r="C14" s="576" t="s">
        <v>265</v>
      </c>
      <c r="D14" s="476">
        <v>90</v>
      </c>
      <c r="E14" s="476">
        <v>3.85</v>
      </c>
      <c r="F14" s="476">
        <v>117.1</v>
      </c>
      <c r="G14" s="476">
        <v>180.57</v>
      </c>
      <c r="H14" s="670"/>
      <c r="I14" s="670"/>
    </row>
    <row r="15" spans="1:9" ht="14.25">
      <c r="A15" s="665"/>
      <c r="B15" s="513" t="s">
        <v>251</v>
      </c>
      <c r="C15" s="703" t="s">
        <v>266</v>
      </c>
      <c r="D15" s="476">
        <v>90</v>
      </c>
      <c r="E15" s="476">
        <v>3.85</v>
      </c>
      <c r="F15" s="476">
        <v>117.1</v>
      </c>
      <c r="G15" s="476">
        <v>188.26</v>
      </c>
      <c r="H15" s="619"/>
      <c r="I15" s="619"/>
    </row>
    <row r="16" spans="1:9" ht="15" thickBot="1">
      <c r="A16" s="665"/>
      <c r="B16" s="484"/>
      <c r="C16" s="494"/>
      <c r="D16" s="493"/>
      <c r="E16" s="493"/>
      <c r="F16" s="493"/>
      <c r="G16" s="493"/>
      <c r="H16" s="619"/>
      <c r="I16" s="619"/>
    </row>
    <row r="17" spans="1:9" ht="15.75" thickBot="1">
      <c r="A17" s="665"/>
      <c r="B17" s="1051" t="s">
        <v>555</v>
      </c>
      <c r="C17" s="1052"/>
      <c r="D17" s="1052"/>
      <c r="E17" s="1052"/>
      <c r="F17" s="1053"/>
      <c r="G17" s="493"/>
      <c r="H17" s="619"/>
      <c r="I17" s="619"/>
    </row>
    <row r="18" spans="1:9" ht="15">
      <c r="A18" s="665"/>
      <c r="B18" s="453" t="s">
        <v>455</v>
      </c>
      <c r="C18" s="454" t="s">
        <v>456</v>
      </c>
      <c r="D18" s="454" t="s">
        <v>457</v>
      </c>
      <c r="E18" s="741" t="s">
        <v>105</v>
      </c>
      <c r="F18" s="534"/>
      <c r="G18" s="493"/>
      <c r="H18" s="619"/>
      <c r="I18" s="619"/>
    </row>
    <row r="19" spans="1:9" ht="15" thickBot="1">
      <c r="A19" s="665"/>
      <c r="B19" s="456" t="s">
        <v>60</v>
      </c>
      <c r="C19" s="457">
        <v>-0.64</v>
      </c>
      <c r="D19" s="457" t="s">
        <v>202</v>
      </c>
      <c r="E19" s="742">
        <v>0</v>
      </c>
      <c r="F19" s="743" t="s">
        <v>576</v>
      </c>
      <c r="G19" s="493"/>
      <c r="H19" s="619"/>
      <c r="I19" s="619"/>
    </row>
    <row r="20" spans="1:12" s="436" customFormat="1" ht="15">
      <c r="A20" s="547"/>
      <c r="B20" s="548"/>
      <c r="C20" s="548"/>
      <c r="D20" s="548"/>
      <c r="E20" s="548"/>
      <c r="F20" s="548"/>
      <c r="G20" s="548"/>
      <c r="H20" s="548"/>
      <c r="I20" s="545"/>
      <c r="J20" s="428"/>
      <c r="K20" s="428"/>
      <c r="L20" s="428"/>
    </row>
    <row r="21" spans="1:9" ht="15">
      <c r="A21" s="665"/>
      <c r="B21" s="1197" t="s">
        <v>556</v>
      </c>
      <c r="C21" s="1197"/>
      <c r="D21" s="1197"/>
      <c r="E21" s="1197"/>
      <c r="F21" s="1197"/>
      <c r="G21" s="1197"/>
      <c r="H21" s="619"/>
      <c r="I21" s="619"/>
    </row>
    <row r="22" spans="2:9" ht="30">
      <c r="B22" s="478" t="s">
        <v>511</v>
      </c>
      <c r="C22" s="700" t="s">
        <v>553</v>
      </c>
      <c r="D22" s="701" t="s">
        <v>75</v>
      </c>
      <c r="E22" s="727" t="s">
        <v>564</v>
      </c>
      <c r="F22" s="477" t="s">
        <v>563</v>
      </c>
      <c r="G22" s="701" t="s">
        <v>554</v>
      </c>
      <c r="H22" s="619"/>
      <c r="I22" s="619"/>
    </row>
    <row r="23" spans="1:9" ht="14.25">
      <c r="A23" s="675"/>
      <c r="B23" s="513" t="s">
        <v>259</v>
      </c>
      <c r="C23" s="576" t="s">
        <v>260</v>
      </c>
      <c r="D23" s="702" t="s">
        <v>1</v>
      </c>
      <c r="E23" s="702" t="s">
        <v>1</v>
      </c>
      <c r="F23" s="476">
        <v>39</v>
      </c>
      <c r="G23" s="476">
        <v>142.09</v>
      </c>
      <c r="H23" s="619"/>
      <c r="I23" s="619"/>
    </row>
    <row r="24" spans="1:9" ht="14.25">
      <c r="A24" s="675"/>
      <c r="B24" s="513" t="s">
        <v>259</v>
      </c>
      <c r="C24" s="576" t="s">
        <v>261</v>
      </c>
      <c r="D24" s="702" t="s">
        <v>1</v>
      </c>
      <c r="E24" s="702" t="s">
        <v>1</v>
      </c>
      <c r="F24" s="476">
        <v>41</v>
      </c>
      <c r="G24" s="476">
        <v>149.79</v>
      </c>
      <c r="H24" s="619"/>
      <c r="I24" s="619"/>
    </row>
    <row r="25" spans="1:9" ht="14.25">
      <c r="A25" s="676"/>
      <c r="B25" s="513" t="s">
        <v>259</v>
      </c>
      <c r="C25" s="576" t="s">
        <v>262</v>
      </c>
      <c r="D25" s="702" t="s">
        <v>1</v>
      </c>
      <c r="E25" s="702" t="s">
        <v>1</v>
      </c>
      <c r="F25" s="476">
        <v>43</v>
      </c>
      <c r="G25" s="476">
        <v>157.48</v>
      </c>
      <c r="H25" s="619"/>
      <c r="I25" s="619"/>
    </row>
    <row r="26" spans="1:9" ht="14.25">
      <c r="A26" s="676"/>
      <c r="B26" s="513" t="s">
        <v>259</v>
      </c>
      <c r="C26" s="576" t="s">
        <v>263</v>
      </c>
      <c r="D26" s="702" t="s">
        <v>1</v>
      </c>
      <c r="E26" s="702" t="s">
        <v>1</v>
      </c>
      <c r="F26" s="476">
        <v>45</v>
      </c>
      <c r="G26" s="476">
        <v>165.18</v>
      </c>
      <c r="H26" s="619"/>
      <c r="I26" s="619"/>
    </row>
    <row r="27" spans="1:9" ht="14.25">
      <c r="A27" s="676"/>
      <c r="B27" s="513" t="s">
        <v>259</v>
      </c>
      <c r="C27" s="576" t="s">
        <v>264</v>
      </c>
      <c r="D27" s="702" t="s">
        <v>1</v>
      </c>
      <c r="E27" s="702" t="s">
        <v>1</v>
      </c>
      <c r="F27" s="476">
        <v>45</v>
      </c>
      <c r="G27" s="476">
        <v>172.87</v>
      </c>
      <c r="H27" s="619"/>
      <c r="I27" s="619"/>
    </row>
    <row r="28" spans="1:9" ht="14.25">
      <c r="A28" s="676"/>
      <c r="B28" s="513" t="s">
        <v>259</v>
      </c>
      <c r="C28" s="576" t="s">
        <v>265</v>
      </c>
      <c r="D28" s="702" t="s">
        <v>1</v>
      </c>
      <c r="E28" s="702" t="s">
        <v>1</v>
      </c>
      <c r="F28" s="476">
        <v>47</v>
      </c>
      <c r="G28" s="476">
        <v>180.57</v>
      </c>
      <c r="H28" s="619"/>
      <c r="I28" s="619"/>
    </row>
    <row r="29" spans="1:9" ht="14.25">
      <c r="A29" s="676"/>
      <c r="B29" s="513" t="s">
        <v>259</v>
      </c>
      <c r="C29" s="576" t="s">
        <v>266</v>
      </c>
      <c r="D29" s="702" t="s">
        <v>1</v>
      </c>
      <c r="E29" s="702" t="s">
        <v>1</v>
      </c>
      <c r="F29" s="476">
        <v>47</v>
      </c>
      <c r="G29" s="476">
        <v>188.26</v>
      </c>
      <c r="H29" s="619"/>
      <c r="I29" s="619"/>
    </row>
    <row r="30" spans="1:9" ht="15" thickBot="1">
      <c r="A30" s="676"/>
      <c r="B30" s="484"/>
      <c r="C30" s="744"/>
      <c r="D30" s="745"/>
      <c r="E30" s="745"/>
      <c r="F30" s="493"/>
      <c r="G30" s="493"/>
      <c r="H30" s="619"/>
      <c r="I30" s="619"/>
    </row>
    <row r="31" spans="1:9" ht="15.75" thickBot="1">
      <c r="A31" s="665"/>
      <c r="B31" s="1051" t="s">
        <v>556</v>
      </c>
      <c r="C31" s="1052"/>
      <c r="D31" s="1052"/>
      <c r="E31" s="1052"/>
      <c r="F31" s="1053"/>
      <c r="G31" s="493"/>
      <c r="H31" s="619"/>
      <c r="I31" s="619"/>
    </row>
    <row r="32" spans="1:9" ht="15">
      <c r="A32" s="665"/>
      <c r="B32" s="453" t="s">
        <v>455</v>
      </c>
      <c r="C32" s="454" t="s">
        <v>456</v>
      </c>
      <c r="D32" s="454" t="s">
        <v>457</v>
      </c>
      <c r="E32" s="741" t="s">
        <v>105</v>
      </c>
      <c r="F32" s="534"/>
      <c r="G32" s="493"/>
      <c r="H32" s="619"/>
      <c r="I32" s="619"/>
    </row>
    <row r="33" spans="1:9" ht="15" thickBot="1">
      <c r="A33" s="665"/>
      <c r="B33" s="456" t="s">
        <v>60</v>
      </c>
      <c r="C33" s="457">
        <v>-0.64</v>
      </c>
      <c r="D33" s="457" t="s">
        <v>202</v>
      </c>
      <c r="E33" s="742">
        <v>0</v>
      </c>
      <c r="F33" s="743" t="s">
        <v>576</v>
      </c>
      <c r="G33" s="493"/>
      <c r="H33" s="619"/>
      <c r="I33" s="619"/>
    </row>
    <row r="34" spans="1:12" s="436" customFormat="1" ht="15">
      <c r="A34" s="547"/>
      <c r="B34" s="548"/>
      <c r="C34" s="548"/>
      <c r="D34" s="548"/>
      <c r="E34" s="548"/>
      <c r="F34" s="548"/>
      <c r="G34" s="548"/>
      <c r="H34" s="548"/>
      <c r="I34" s="545"/>
      <c r="J34" s="428"/>
      <c r="K34" s="428"/>
      <c r="L34" s="428"/>
    </row>
    <row r="35" spans="1:9" ht="15">
      <c r="A35" s="665"/>
      <c r="B35" s="1197" t="s">
        <v>557</v>
      </c>
      <c r="C35" s="1197"/>
      <c r="D35" s="1197"/>
      <c r="E35" s="1197"/>
      <c r="F35" s="1197"/>
      <c r="G35" s="1197"/>
      <c r="H35" s="619"/>
      <c r="I35" s="619"/>
    </row>
    <row r="36" spans="2:9" ht="30">
      <c r="B36" s="478" t="s">
        <v>511</v>
      </c>
      <c r="C36" s="700" t="s">
        <v>553</v>
      </c>
      <c r="D36" s="701" t="s">
        <v>75</v>
      </c>
      <c r="E36" s="727" t="s">
        <v>564</v>
      </c>
      <c r="F36" s="477" t="s">
        <v>563</v>
      </c>
      <c r="G36" s="701" t="s">
        <v>554</v>
      </c>
      <c r="H36" s="619"/>
      <c r="I36" s="619"/>
    </row>
    <row r="37" spans="1:9" ht="14.25">
      <c r="A37" s="675"/>
      <c r="B37" s="513" t="s">
        <v>259</v>
      </c>
      <c r="C37" s="576" t="s">
        <v>260</v>
      </c>
      <c r="D37" s="702" t="s">
        <v>1</v>
      </c>
      <c r="E37" s="702" t="s">
        <v>1</v>
      </c>
      <c r="F37" s="476">
        <v>39</v>
      </c>
      <c r="G37" s="476">
        <v>142.09</v>
      </c>
      <c r="H37" s="619"/>
      <c r="I37" s="619"/>
    </row>
    <row r="38" spans="1:9" ht="14.25">
      <c r="A38" s="675"/>
      <c r="B38" s="513" t="s">
        <v>259</v>
      </c>
      <c r="C38" s="576" t="s">
        <v>261</v>
      </c>
      <c r="D38" s="702" t="s">
        <v>1</v>
      </c>
      <c r="E38" s="702" t="s">
        <v>1</v>
      </c>
      <c r="F38" s="476">
        <v>41</v>
      </c>
      <c r="G38" s="476">
        <v>149.79</v>
      </c>
      <c r="H38" s="619"/>
      <c r="I38" s="619"/>
    </row>
    <row r="39" spans="1:9" ht="14.25">
      <c r="A39" s="676"/>
      <c r="B39" s="513" t="s">
        <v>259</v>
      </c>
      <c r="C39" s="576" t="s">
        <v>262</v>
      </c>
      <c r="D39" s="702" t="s">
        <v>1</v>
      </c>
      <c r="E39" s="702" t="s">
        <v>1</v>
      </c>
      <c r="F39" s="476">
        <v>43</v>
      </c>
      <c r="G39" s="476">
        <v>157.48</v>
      </c>
      <c r="H39" s="619"/>
      <c r="I39" s="619"/>
    </row>
    <row r="40" spans="1:9" ht="14.25">
      <c r="A40" s="676"/>
      <c r="B40" s="513" t="s">
        <v>259</v>
      </c>
      <c r="C40" s="576" t="s">
        <v>263</v>
      </c>
      <c r="D40" s="702" t="s">
        <v>1</v>
      </c>
      <c r="E40" s="702" t="s">
        <v>1</v>
      </c>
      <c r="F40" s="476">
        <v>45</v>
      </c>
      <c r="G40" s="476">
        <v>165.18</v>
      </c>
      <c r="H40" s="619"/>
      <c r="I40" s="619"/>
    </row>
    <row r="41" spans="1:9" ht="14.25">
      <c r="A41" s="676"/>
      <c r="B41" s="513" t="s">
        <v>259</v>
      </c>
      <c r="C41" s="576" t="s">
        <v>264</v>
      </c>
      <c r="D41" s="702" t="s">
        <v>1</v>
      </c>
      <c r="E41" s="702" t="s">
        <v>1</v>
      </c>
      <c r="F41" s="476">
        <v>45</v>
      </c>
      <c r="G41" s="476">
        <v>172.87</v>
      </c>
      <c r="H41" s="619"/>
      <c r="I41" s="619"/>
    </row>
    <row r="42" spans="1:9" ht="14.25">
      <c r="A42" s="676"/>
      <c r="B42" s="513" t="s">
        <v>259</v>
      </c>
      <c r="C42" s="576" t="s">
        <v>265</v>
      </c>
      <c r="D42" s="702" t="s">
        <v>1</v>
      </c>
      <c r="E42" s="702" t="s">
        <v>1</v>
      </c>
      <c r="F42" s="476">
        <v>47</v>
      </c>
      <c r="G42" s="476">
        <v>180.57</v>
      </c>
      <c r="H42" s="619"/>
      <c r="I42" s="619"/>
    </row>
    <row r="43" spans="1:9" ht="14.25">
      <c r="A43" s="676"/>
      <c r="B43" s="513" t="s">
        <v>259</v>
      </c>
      <c r="C43" s="576" t="s">
        <v>266</v>
      </c>
      <c r="D43" s="702" t="s">
        <v>1</v>
      </c>
      <c r="E43" s="702" t="s">
        <v>1</v>
      </c>
      <c r="F43" s="476">
        <v>47</v>
      </c>
      <c r="G43" s="476">
        <v>188.26</v>
      </c>
      <c r="H43" s="619"/>
      <c r="I43" s="619"/>
    </row>
    <row r="44" spans="1:9" ht="15" thickBot="1">
      <c r="A44" s="676"/>
      <c r="B44" s="484"/>
      <c r="C44" s="744"/>
      <c r="D44" s="745"/>
      <c r="E44" s="745"/>
      <c r="F44" s="493"/>
      <c r="G44" s="493"/>
      <c r="H44" s="619"/>
      <c r="I44" s="619"/>
    </row>
    <row r="45" spans="1:9" ht="15.75" thickBot="1">
      <c r="A45" s="665"/>
      <c r="B45" s="1051" t="s">
        <v>557</v>
      </c>
      <c r="C45" s="1052"/>
      <c r="D45" s="1052"/>
      <c r="E45" s="1052"/>
      <c r="F45" s="1053"/>
      <c r="G45" s="493"/>
      <c r="H45" s="619"/>
      <c r="I45" s="619"/>
    </row>
    <row r="46" spans="1:9" ht="15">
      <c r="A46" s="665"/>
      <c r="B46" s="453" t="s">
        <v>455</v>
      </c>
      <c r="C46" s="454" t="s">
        <v>456</v>
      </c>
      <c r="D46" s="454" t="s">
        <v>457</v>
      </c>
      <c r="E46" s="741" t="s">
        <v>105</v>
      </c>
      <c r="F46" s="534"/>
      <c r="G46" s="493"/>
      <c r="H46" s="619"/>
      <c r="I46" s="619"/>
    </row>
    <row r="47" spans="1:9" ht="15" thickBot="1">
      <c r="A47" s="665"/>
      <c r="B47" s="456" t="s">
        <v>60</v>
      </c>
      <c r="C47" s="457">
        <v>-0.64</v>
      </c>
      <c r="D47" s="457" t="s">
        <v>202</v>
      </c>
      <c r="E47" s="742">
        <v>0</v>
      </c>
      <c r="F47" s="743" t="s">
        <v>576</v>
      </c>
      <c r="G47" s="493"/>
      <c r="H47" s="619"/>
      <c r="I47" s="619"/>
    </row>
    <row r="48" spans="1:12" s="436" customFormat="1" ht="15">
      <c r="A48" s="547"/>
      <c r="B48" s="548"/>
      <c r="C48" s="548"/>
      <c r="D48" s="548"/>
      <c r="E48" s="548"/>
      <c r="F48" s="548"/>
      <c r="G48" s="548"/>
      <c r="H48" s="548"/>
      <c r="I48" s="545"/>
      <c r="J48" s="428"/>
      <c r="K48" s="428"/>
      <c r="L48" s="428"/>
    </row>
    <row r="49" spans="2:9" ht="15">
      <c r="B49" s="1198" t="s">
        <v>558</v>
      </c>
      <c r="C49" s="1199"/>
      <c r="D49" s="1199"/>
      <c r="E49" s="1199"/>
      <c r="F49" s="1199"/>
      <c r="G49" s="1200"/>
      <c r="H49" s="619"/>
      <c r="I49" s="619"/>
    </row>
    <row r="50" spans="2:9" ht="30">
      <c r="B50" s="478" t="s">
        <v>511</v>
      </c>
      <c r="C50" s="700" t="s">
        <v>553</v>
      </c>
      <c r="D50" s="701" t="s">
        <v>75</v>
      </c>
      <c r="E50" s="727" t="s">
        <v>564</v>
      </c>
      <c r="F50" s="477" t="s">
        <v>563</v>
      </c>
      <c r="G50" s="701" t="s">
        <v>554</v>
      </c>
      <c r="H50" s="619"/>
      <c r="I50" s="619"/>
    </row>
    <row r="51" spans="1:9" ht="14.25">
      <c r="A51" s="675"/>
      <c r="B51" s="513" t="s">
        <v>259</v>
      </c>
      <c r="C51" s="576" t="s">
        <v>260</v>
      </c>
      <c r="D51" s="702" t="s">
        <v>1</v>
      </c>
      <c r="E51" s="702" t="s">
        <v>1</v>
      </c>
      <c r="F51" s="702" t="s">
        <v>1</v>
      </c>
      <c r="G51" s="476">
        <v>202.97</v>
      </c>
      <c r="H51" s="619"/>
      <c r="I51" s="619"/>
    </row>
    <row r="52" spans="1:9" ht="14.25">
      <c r="A52" s="675"/>
      <c r="B52" s="513" t="s">
        <v>259</v>
      </c>
      <c r="C52" s="576" t="s">
        <v>261</v>
      </c>
      <c r="D52" s="702" t="s">
        <v>1</v>
      </c>
      <c r="E52" s="702" t="s">
        <v>1</v>
      </c>
      <c r="F52" s="702" t="s">
        <v>1</v>
      </c>
      <c r="G52" s="476">
        <v>229.9</v>
      </c>
      <c r="H52" s="619"/>
      <c r="I52" s="619"/>
    </row>
    <row r="53" spans="1:9" ht="14.25">
      <c r="A53" s="675"/>
      <c r="B53" s="513" t="s">
        <v>259</v>
      </c>
      <c r="C53" s="576" t="s">
        <v>262</v>
      </c>
      <c r="D53" s="702" t="s">
        <v>1</v>
      </c>
      <c r="E53" s="702" t="s">
        <v>1</v>
      </c>
      <c r="F53" s="702" t="s">
        <v>1</v>
      </c>
      <c r="G53" s="476">
        <v>256.84</v>
      </c>
      <c r="H53" s="619"/>
      <c r="I53" s="619"/>
    </row>
    <row r="54" spans="1:9" ht="14.25">
      <c r="A54" s="676"/>
      <c r="B54" s="513" t="s">
        <v>259</v>
      </c>
      <c r="C54" s="576" t="s">
        <v>263</v>
      </c>
      <c r="D54" s="702" t="s">
        <v>1</v>
      </c>
      <c r="E54" s="702" t="s">
        <v>1</v>
      </c>
      <c r="F54" s="702" t="s">
        <v>1</v>
      </c>
      <c r="G54" s="476">
        <v>283.77</v>
      </c>
      <c r="H54" s="619"/>
      <c r="I54" s="619"/>
    </row>
    <row r="55" spans="1:9" ht="14.25">
      <c r="A55" s="676"/>
      <c r="B55" s="513" t="s">
        <v>259</v>
      </c>
      <c r="C55" s="576" t="s">
        <v>264</v>
      </c>
      <c r="D55" s="702" t="s">
        <v>1</v>
      </c>
      <c r="E55" s="702" t="s">
        <v>1</v>
      </c>
      <c r="F55" s="702" t="s">
        <v>1</v>
      </c>
      <c r="G55" s="476">
        <v>310.71</v>
      </c>
      <c r="H55" s="619"/>
      <c r="I55" s="619"/>
    </row>
    <row r="56" spans="1:9" ht="14.25">
      <c r="A56" s="676"/>
      <c r="B56" s="513" t="s">
        <v>259</v>
      </c>
      <c r="C56" s="576" t="s">
        <v>265</v>
      </c>
      <c r="D56" s="702" t="s">
        <v>1</v>
      </c>
      <c r="E56" s="702" t="s">
        <v>1</v>
      </c>
      <c r="F56" s="702" t="s">
        <v>1</v>
      </c>
      <c r="G56" s="476">
        <v>337.64</v>
      </c>
      <c r="H56" s="619"/>
      <c r="I56" s="619"/>
    </row>
    <row r="57" spans="1:9" ht="14.25">
      <c r="A57" s="676"/>
      <c r="B57" s="513" t="s">
        <v>259</v>
      </c>
      <c r="C57" s="576" t="s">
        <v>266</v>
      </c>
      <c r="D57" s="702" t="s">
        <v>1</v>
      </c>
      <c r="E57" s="702" t="s">
        <v>1</v>
      </c>
      <c r="F57" s="702" t="s">
        <v>1</v>
      </c>
      <c r="G57" s="476">
        <v>364.57</v>
      </c>
      <c r="H57" s="619"/>
      <c r="I57" s="619"/>
    </row>
    <row r="58" spans="1:9" ht="15" thickBot="1">
      <c r="A58" s="676"/>
      <c r="B58" s="484"/>
      <c r="C58" s="744"/>
      <c r="D58" s="745"/>
      <c r="E58" s="745"/>
      <c r="F58" s="745"/>
      <c r="G58" s="493"/>
      <c r="H58" s="619"/>
      <c r="I58" s="619"/>
    </row>
    <row r="59" spans="1:9" ht="15.75" thickBot="1">
      <c r="A59" s="665"/>
      <c r="B59" s="1051" t="s">
        <v>569</v>
      </c>
      <c r="C59" s="1052"/>
      <c r="D59" s="1052"/>
      <c r="E59" s="1052"/>
      <c r="F59" s="1053"/>
      <c r="G59" s="493"/>
      <c r="H59" s="619"/>
      <c r="I59" s="619"/>
    </row>
    <row r="60" spans="1:9" ht="15">
      <c r="A60" s="665"/>
      <c r="B60" s="453" t="s">
        <v>455</v>
      </c>
      <c r="C60" s="454" t="s">
        <v>456</v>
      </c>
      <c r="D60" s="454" t="s">
        <v>457</v>
      </c>
      <c r="E60" s="741" t="s">
        <v>105</v>
      </c>
      <c r="F60" s="534"/>
      <c r="G60" s="493"/>
      <c r="H60" s="619"/>
      <c r="I60" s="619"/>
    </row>
    <row r="61" spans="1:9" ht="15" thickBot="1">
      <c r="A61" s="665"/>
      <c r="B61" s="456" t="s">
        <v>60</v>
      </c>
      <c r="C61" s="539">
        <v>-2.24</v>
      </c>
      <c r="D61" s="457" t="s">
        <v>202</v>
      </c>
      <c r="E61" s="742">
        <v>0</v>
      </c>
      <c r="F61" s="743" t="s">
        <v>576</v>
      </c>
      <c r="G61" s="493"/>
      <c r="H61" s="619"/>
      <c r="I61" s="619"/>
    </row>
    <row r="62" spans="1:12" s="436" customFormat="1" ht="15">
      <c r="A62" s="547"/>
      <c r="B62" s="548"/>
      <c r="C62" s="548"/>
      <c r="D62" s="548"/>
      <c r="E62" s="548"/>
      <c r="F62" s="548"/>
      <c r="G62" s="548"/>
      <c r="H62" s="548"/>
      <c r="I62" s="545"/>
      <c r="J62" s="428"/>
      <c r="K62" s="428"/>
      <c r="L62" s="428"/>
    </row>
    <row r="63" spans="1:12" s="436" customFormat="1" ht="21" thickBot="1">
      <c r="A63" s="1046" t="s">
        <v>517</v>
      </c>
      <c r="B63" s="1046"/>
      <c r="C63" s="1046"/>
      <c r="D63" s="1046"/>
      <c r="E63" s="1046"/>
      <c r="F63" s="1046"/>
      <c r="G63" s="1046"/>
      <c r="H63" s="1046"/>
      <c r="I63" s="1046"/>
      <c r="J63" s="1046"/>
      <c r="K63" s="1046"/>
      <c r="L63" s="1046"/>
    </row>
    <row r="64" spans="1:11" ht="15" thickBot="1">
      <c r="A64" s="1182" t="s">
        <v>83</v>
      </c>
      <c r="B64" s="1182"/>
      <c r="C64" s="619"/>
      <c r="D64" s="1190" t="s">
        <v>115</v>
      </c>
      <c r="E64" s="1191"/>
      <c r="F64" s="1191"/>
      <c r="G64" s="1191"/>
      <c r="H64" s="1191"/>
      <c r="I64" s="1192"/>
      <c r="J64" s="436"/>
      <c r="K64" s="436"/>
    </row>
    <row r="65" spans="1:12" ht="15">
      <c r="A65" s="704" t="s">
        <v>559</v>
      </c>
      <c r="B65" s="715" t="s">
        <v>88</v>
      </c>
      <c r="C65" s="678"/>
      <c r="D65" s="453" t="s">
        <v>455</v>
      </c>
      <c r="E65" s="510" t="s">
        <v>495</v>
      </c>
      <c r="F65" s="510" t="s">
        <v>452</v>
      </c>
      <c r="G65" s="510" t="s">
        <v>105</v>
      </c>
      <c r="H65" s="510" t="s">
        <v>503</v>
      </c>
      <c r="I65" s="728"/>
      <c r="J65" s="480"/>
      <c r="K65" s="480"/>
      <c r="L65" s="682"/>
    </row>
    <row r="66" spans="1:12" ht="14.25">
      <c r="A66" s="704" t="s">
        <v>482</v>
      </c>
      <c r="B66" s="716">
        <v>9</v>
      </c>
      <c r="C66" s="678"/>
      <c r="D66" s="526" t="s">
        <v>132</v>
      </c>
      <c r="E66" s="513" t="s">
        <v>133</v>
      </c>
      <c r="F66" s="513" t="s">
        <v>133</v>
      </c>
      <c r="G66" s="513">
        <v>2</v>
      </c>
      <c r="H66" s="564">
        <v>11.24</v>
      </c>
      <c r="I66" s="725"/>
      <c r="J66" s="480"/>
      <c r="K66" s="480"/>
      <c r="L66" s="682"/>
    </row>
    <row r="67" spans="1:12" ht="14.25">
      <c r="A67" s="704" t="s">
        <v>483</v>
      </c>
      <c r="B67" s="715" t="s">
        <v>97</v>
      </c>
      <c r="C67" s="678"/>
      <c r="D67" s="526" t="s">
        <v>135</v>
      </c>
      <c r="E67" s="513" t="s">
        <v>125</v>
      </c>
      <c r="F67" s="513" t="s">
        <v>125</v>
      </c>
      <c r="G67" s="513">
        <v>2</v>
      </c>
      <c r="H67" s="513" t="s">
        <v>130</v>
      </c>
      <c r="I67" s="725"/>
      <c r="J67" s="480"/>
      <c r="K67" s="480"/>
      <c r="L67" s="682"/>
    </row>
    <row r="68" spans="1:12" ht="14.25">
      <c r="A68" s="704" t="s">
        <v>484</v>
      </c>
      <c r="B68" s="716" t="s">
        <v>271</v>
      </c>
      <c r="C68" s="678"/>
      <c r="D68" s="526" t="s">
        <v>127</v>
      </c>
      <c r="E68" s="513" t="s">
        <v>128</v>
      </c>
      <c r="F68" s="513" t="s">
        <v>128</v>
      </c>
      <c r="G68" s="513">
        <v>3</v>
      </c>
      <c r="H68" s="513" t="s">
        <v>130</v>
      </c>
      <c r="I68" s="725"/>
      <c r="J68" s="480"/>
      <c r="K68" s="480"/>
      <c r="L68" s="682"/>
    </row>
    <row r="69" spans="1:12" ht="14.25">
      <c r="A69" s="704" t="s">
        <v>485</v>
      </c>
      <c r="B69" s="715" t="s">
        <v>103</v>
      </c>
      <c r="C69" s="678"/>
      <c r="D69" s="526" t="s">
        <v>60</v>
      </c>
      <c r="E69" s="513" t="s">
        <v>202</v>
      </c>
      <c r="F69" s="513" t="s">
        <v>202</v>
      </c>
      <c r="G69" s="513">
        <v>0</v>
      </c>
      <c r="H69" s="564" t="s">
        <v>130</v>
      </c>
      <c r="I69" s="582" t="s">
        <v>577</v>
      </c>
      <c r="J69" s="480"/>
      <c r="K69" s="480"/>
      <c r="L69" s="682"/>
    </row>
    <row r="70" spans="1:12" ht="14.25">
      <c r="A70" s="704" t="s">
        <v>486</v>
      </c>
      <c r="B70" s="715" t="s">
        <v>199</v>
      </c>
      <c r="C70" s="678"/>
      <c r="D70" s="526" t="s">
        <v>138</v>
      </c>
      <c r="E70" s="513" t="s">
        <v>125</v>
      </c>
      <c r="F70" s="513" t="s">
        <v>125</v>
      </c>
      <c r="G70" s="513">
        <v>2</v>
      </c>
      <c r="H70" s="564">
        <v>90</v>
      </c>
      <c r="I70" s="582" t="s">
        <v>504</v>
      </c>
      <c r="K70" s="480"/>
      <c r="L70" s="682"/>
    </row>
    <row r="71" spans="1:12" ht="14.25">
      <c r="A71" s="704" t="s">
        <v>487</v>
      </c>
      <c r="B71" s="716" t="s">
        <v>111</v>
      </c>
      <c r="C71" s="677"/>
      <c r="D71" s="526" t="s">
        <v>174</v>
      </c>
      <c r="E71" s="513" t="s">
        <v>133</v>
      </c>
      <c r="F71" s="513" t="s">
        <v>133</v>
      </c>
      <c r="G71" s="513">
        <v>0</v>
      </c>
      <c r="H71" s="564">
        <v>0.22</v>
      </c>
      <c r="I71" s="582" t="s">
        <v>580</v>
      </c>
      <c r="J71" s="480"/>
      <c r="K71" s="480"/>
      <c r="L71" s="682"/>
    </row>
    <row r="72" spans="1:12" ht="15">
      <c r="A72" s="704" t="s">
        <v>488</v>
      </c>
      <c r="B72" s="716"/>
      <c r="C72" s="677"/>
      <c r="D72" s="526" t="s">
        <v>443</v>
      </c>
      <c r="E72" s="513" t="s">
        <v>444</v>
      </c>
      <c r="F72" s="702" t="s">
        <v>444</v>
      </c>
      <c r="G72" s="513">
        <v>2</v>
      </c>
      <c r="H72" s="729">
        <v>120.17</v>
      </c>
      <c r="I72" s="725"/>
      <c r="J72" s="483"/>
      <c r="K72" s="682"/>
      <c r="L72" s="682"/>
    </row>
    <row r="73" spans="1:12" ht="15" thickBot="1">
      <c r="A73" s="705"/>
      <c r="B73" s="706"/>
      <c r="C73" s="677"/>
      <c r="D73" s="456" t="s">
        <v>144</v>
      </c>
      <c r="E73" s="521" t="s">
        <v>125</v>
      </c>
      <c r="F73" s="521" t="s">
        <v>125</v>
      </c>
      <c r="G73" s="521">
        <v>2</v>
      </c>
      <c r="H73" s="730">
        <v>22</v>
      </c>
      <c r="I73" s="726"/>
      <c r="J73" s="681"/>
      <c r="K73" s="682"/>
      <c r="L73" s="682"/>
    </row>
    <row r="74" spans="1:12" ht="13.5" thickBot="1">
      <c r="A74" s="1182" t="s">
        <v>114</v>
      </c>
      <c r="B74" s="1182"/>
      <c r="C74" s="677"/>
      <c r="D74" s="705"/>
      <c r="E74" s="705"/>
      <c r="F74" s="705"/>
      <c r="G74" s="705"/>
      <c r="H74" s="705"/>
      <c r="I74" s="705"/>
      <c r="J74" s="681"/>
      <c r="K74" s="685"/>
      <c r="L74" s="685"/>
    </row>
    <row r="75" spans="1:12" ht="15.75" thickBot="1">
      <c r="A75" s="704" t="s">
        <v>117</v>
      </c>
      <c r="B75" s="716" t="s">
        <v>103</v>
      </c>
      <c r="C75" s="677"/>
      <c r="D75" s="1036" t="s">
        <v>151</v>
      </c>
      <c r="E75" s="1037"/>
      <c r="F75" s="1033"/>
      <c r="G75" s="1033"/>
      <c r="H75" s="1033"/>
      <c r="I75" s="1032"/>
      <c r="K75" s="686"/>
      <c r="L75" s="435"/>
    </row>
    <row r="76" spans="1:12" ht="14.25">
      <c r="A76" s="704" t="s">
        <v>489</v>
      </c>
      <c r="B76" s="716">
        <v>999</v>
      </c>
      <c r="C76" s="677"/>
      <c r="D76" s="1188" t="s">
        <v>157</v>
      </c>
      <c r="E76" s="1073"/>
      <c r="F76" s="746">
        <v>0.036</v>
      </c>
      <c r="G76" s="1075" t="s">
        <v>158</v>
      </c>
      <c r="H76" s="1075"/>
      <c r="I76" s="1076"/>
      <c r="K76" s="686"/>
      <c r="L76" s="682"/>
    </row>
    <row r="77" spans="1:12" ht="14.25">
      <c r="A77" s="704" t="s">
        <v>490</v>
      </c>
      <c r="B77" s="715">
        <v>1</v>
      </c>
      <c r="C77" s="677"/>
      <c r="D77" s="1188" t="s">
        <v>161</v>
      </c>
      <c r="E77" s="1073"/>
      <c r="F77" s="747">
        <v>0.095</v>
      </c>
      <c r="G77" s="1073" t="s">
        <v>525</v>
      </c>
      <c r="H77" s="1073"/>
      <c r="I77" s="1074"/>
      <c r="K77" s="686"/>
      <c r="L77" s="682"/>
    </row>
    <row r="78" spans="1:12" ht="15.75" thickBot="1">
      <c r="A78" s="704" t="s">
        <v>131</v>
      </c>
      <c r="B78" s="716" t="s">
        <v>97</v>
      </c>
      <c r="C78" s="678"/>
      <c r="D78" s="1189" t="s">
        <v>161</v>
      </c>
      <c r="E78" s="1071"/>
      <c r="F78" s="748">
        <v>0.086</v>
      </c>
      <c r="G78" s="1071" t="s">
        <v>568</v>
      </c>
      <c r="H78" s="1071"/>
      <c r="I78" s="1072"/>
      <c r="K78" s="466"/>
      <c r="L78" s="682"/>
    </row>
    <row r="79" spans="1:12" ht="15.75" thickBot="1">
      <c r="A79" s="704" t="s">
        <v>488</v>
      </c>
      <c r="B79" s="716">
        <v>1761111</v>
      </c>
      <c r="C79" s="678"/>
      <c r="D79" s="705"/>
      <c r="E79" s="705"/>
      <c r="F79" s="705"/>
      <c r="G79" s="705"/>
      <c r="H79" s="705"/>
      <c r="I79" s="705"/>
      <c r="J79" s="466"/>
      <c r="K79" s="686"/>
      <c r="L79" s="682"/>
    </row>
    <row r="80" spans="1:12" ht="15.75" thickBot="1">
      <c r="A80" s="704" t="s">
        <v>491</v>
      </c>
      <c r="B80" s="720">
        <v>40</v>
      </c>
      <c r="C80" s="677"/>
      <c r="D80" s="1031" t="s">
        <v>510</v>
      </c>
      <c r="E80" s="1033"/>
      <c r="F80" s="1033"/>
      <c r="G80" s="1032"/>
      <c r="I80" s="466"/>
      <c r="J80" s="466"/>
      <c r="K80" s="686"/>
      <c r="L80" s="682"/>
    </row>
    <row r="81" spans="1:12" ht="26.25">
      <c r="A81" s="704" t="s">
        <v>560</v>
      </c>
      <c r="B81" s="734" t="s">
        <v>550</v>
      </c>
      <c r="C81" s="677"/>
      <c r="D81" s="453" t="s">
        <v>511</v>
      </c>
      <c r="E81" s="510" t="s">
        <v>456</v>
      </c>
      <c r="F81" s="608" t="s">
        <v>498</v>
      </c>
      <c r="G81" s="609"/>
      <c r="I81" s="466"/>
      <c r="J81" s="487"/>
      <c r="K81" s="686"/>
      <c r="L81" s="682"/>
    </row>
    <row r="82" spans="1:12" ht="14.25">
      <c r="A82" s="705"/>
      <c r="B82" s="706"/>
      <c r="C82" s="673"/>
      <c r="D82" s="500" t="s">
        <v>272</v>
      </c>
      <c r="E82" s="659">
        <v>2.85</v>
      </c>
      <c r="F82" s="737" t="s">
        <v>565</v>
      </c>
      <c r="G82" s="738"/>
      <c r="I82" s="487"/>
      <c r="J82" s="509"/>
      <c r="K82" s="689"/>
      <c r="L82" s="685"/>
    </row>
    <row r="83" spans="1:12" ht="14.25">
      <c r="A83" s="1182" t="s">
        <v>181</v>
      </c>
      <c r="B83" s="1182"/>
      <c r="C83" s="673"/>
      <c r="D83" s="500" t="s">
        <v>163</v>
      </c>
      <c r="E83" s="659">
        <v>1.4</v>
      </c>
      <c r="F83" s="737"/>
      <c r="G83" s="738"/>
      <c r="I83" s="671"/>
      <c r="J83" s="487"/>
      <c r="K83" s="689"/>
      <c r="L83" s="685"/>
    </row>
    <row r="84" spans="1:12" ht="15" thickBot="1">
      <c r="A84" s="717" t="s">
        <v>475</v>
      </c>
      <c r="B84" s="718" t="s">
        <v>579</v>
      </c>
      <c r="C84" s="673"/>
      <c r="D84" s="504" t="s">
        <v>7</v>
      </c>
      <c r="E84" s="733">
        <v>22</v>
      </c>
      <c r="F84" s="739" t="s">
        <v>566</v>
      </c>
      <c r="G84" s="740"/>
      <c r="I84" s="487"/>
      <c r="J84" s="686"/>
      <c r="K84" s="689"/>
      <c r="L84" s="685"/>
    </row>
    <row r="85" spans="1:12" ht="14.25">
      <c r="A85" s="717" t="s">
        <v>476</v>
      </c>
      <c r="B85" s="718" t="s">
        <v>270</v>
      </c>
      <c r="C85" s="673"/>
      <c r="D85" s="487"/>
      <c r="E85" s="731"/>
      <c r="F85" s="1230"/>
      <c r="G85" s="1230"/>
      <c r="H85" s="677"/>
      <c r="I85" s="680"/>
      <c r="J85" s="686"/>
      <c r="K85" s="689"/>
      <c r="L85" s="685"/>
    </row>
    <row r="86" spans="1:12" ht="12.75">
      <c r="A86" s="704" t="s">
        <v>479</v>
      </c>
      <c r="B86" s="716">
        <v>20</v>
      </c>
      <c r="C86" s="673"/>
      <c r="H86" s="677"/>
      <c r="I86" s="680"/>
      <c r="J86" s="686"/>
      <c r="K86" s="689"/>
      <c r="L86" s="685"/>
    </row>
    <row r="87" spans="1:12" ht="12.75">
      <c r="A87" s="717" t="s">
        <v>561</v>
      </c>
      <c r="B87" s="718">
        <v>12</v>
      </c>
      <c r="C87" s="673"/>
      <c r="D87" s="677"/>
      <c r="E87" s="684"/>
      <c r="F87" s="677"/>
      <c r="G87" s="677"/>
      <c r="H87" s="677"/>
      <c r="I87" s="680"/>
      <c r="J87" s="686"/>
      <c r="K87" s="689"/>
      <c r="L87" s="685"/>
    </row>
    <row r="88" spans="1:12" ht="12.75">
      <c r="A88" s="704" t="s">
        <v>562</v>
      </c>
      <c r="B88" s="719" t="s">
        <v>523</v>
      </c>
      <c r="C88" s="673"/>
      <c r="D88" s="677"/>
      <c r="E88" s="684"/>
      <c r="F88" s="677"/>
      <c r="G88" s="677"/>
      <c r="H88" s="677"/>
      <c r="I88" s="680"/>
      <c r="J88" s="686"/>
      <c r="K88" s="689"/>
      <c r="L88" s="685"/>
    </row>
    <row r="89" spans="1:12" ht="12.75">
      <c r="A89" s="677"/>
      <c r="B89" s="677"/>
      <c r="C89" s="673"/>
      <c r="D89" s="677"/>
      <c r="E89" s="684"/>
      <c r="F89" s="677"/>
      <c r="G89" s="677"/>
      <c r="H89" s="677"/>
      <c r="I89" s="680"/>
      <c r="J89" s="686"/>
      <c r="K89" s="689"/>
      <c r="L89" s="685"/>
    </row>
    <row r="90" spans="1:12" ht="12.75">
      <c r="A90" s="677"/>
      <c r="B90" s="677"/>
      <c r="C90" s="673"/>
      <c r="D90" s="677"/>
      <c r="E90" s="684"/>
      <c r="F90" s="677"/>
      <c r="G90" s="677"/>
      <c r="H90" s="677"/>
      <c r="I90" s="680"/>
      <c r="J90" s="686"/>
      <c r="K90" s="689"/>
      <c r="L90" s="685"/>
    </row>
    <row r="91" spans="1:10" s="901" customFormat="1" ht="14.25">
      <c r="A91" s="436" t="s">
        <v>667</v>
      </c>
      <c r="B91" s="931"/>
      <c r="C91" s="491"/>
      <c r="D91" s="492"/>
      <c r="E91" s="897"/>
      <c r="F91" s="492"/>
      <c r="G91" s="436"/>
      <c r="H91" s="436"/>
      <c r="I91" s="436"/>
      <c r="J91" s="436"/>
    </row>
    <row r="92" spans="1:12" ht="12.75">
      <c r="A92" s="679"/>
      <c r="B92" s="678"/>
      <c r="C92" s="677"/>
      <c r="D92" s="677"/>
      <c r="E92" s="690"/>
      <c r="F92" s="671"/>
      <c r="G92" s="680"/>
      <c r="H92" s="619"/>
      <c r="I92" s="683"/>
      <c r="J92" s="686"/>
      <c r="K92" s="686"/>
      <c r="L92" s="682"/>
    </row>
    <row r="93" spans="1:12" ht="12.75">
      <c r="A93" s="691"/>
      <c r="B93" s="692"/>
      <c r="C93" s="684"/>
      <c r="D93" s="677"/>
      <c r="E93" s="690"/>
      <c r="F93" s="677"/>
      <c r="G93" s="677"/>
      <c r="H93" s="619"/>
      <c r="I93" s="677"/>
      <c r="J93" s="686"/>
      <c r="K93" s="686"/>
      <c r="L93" s="682"/>
    </row>
    <row r="94" spans="1:12" ht="12.75">
      <c r="A94" s="691"/>
      <c r="B94" s="693"/>
      <c r="C94" s="679"/>
      <c r="D94" s="677"/>
      <c r="E94" s="690"/>
      <c r="F94" s="679"/>
      <c r="G94" s="677"/>
      <c r="H94" s="619"/>
      <c r="I94" s="677"/>
      <c r="J94" s="682"/>
      <c r="K94" s="682"/>
      <c r="L94" s="682"/>
    </row>
    <row r="95" spans="1:12" ht="12.75">
      <c r="A95" s="677"/>
      <c r="B95" s="694"/>
      <c r="C95" s="678"/>
      <c r="D95" s="677"/>
      <c r="E95" s="690"/>
      <c r="F95" s="679"/>
      <c r="G95" s="677"/>
      <c r="H95" s="677"/>
      <c r="I95" s="677"/>
      <c r="J95" s="682"/>
      <c r="K95" s="682"/>
      <c r="L95" s="682"/>
    </row>
    <row r="96" spans="1:12" ht="12.75">
      <c r="A96" s="695"/>
      <c r="B96" s="678"/>
      <c r="C96" s="677"/>
      <c r="D96" s="677"/>
      <c r="E96" s="677"/>
      <c r="F96" s="678"/>
      <c r="G96" s="696"/>
      <c r="H96" s="677"/>
      <c r="I96" s="677"/>
      <c r="J96" s="682"/>
      <c r="K96" s="682"/>
      <c r="L96" s="682"/>
    </row>
    <row r="97" spans="1:12" ht="12.75">
      <c r="A97" s="677"/>
      <c r="B97" s="697"/>
      <c r="C97" s="677"/>
      <c r="D97" s="677"/>
      <c r="E97" s="677"/>
      <c r="F97" s="678"/>
      <c r="G97" s="698"/>
      <c r="H97" s="677"/>
      <c r="I97" s="677"/>
      <c r="J97" s="682"/>
      <c r="K97" s="682"/>
      <c r="L97" s="682"/>
    </row>
    <row r="98" spans="1:10" s="682" customFormat="1" ht="12.75">
      <c r="A98" s="619"/>
      <c r="B98" s="509"/>
      <c r="C98" s="673"/>
      <c r="D98" s="674"/>
      <c r="E98" s="509"/>
      <c r="F98" s="674"/>
      <c r="G98" s="619"/>
      <c r="H98" s="619"/>
      <c r="I98" s="619"/>
      <c r="J98" s="428"/>
    </row>
    <row r="99" spans="1:12" ht="12.75">
      <c r="A99" s="699"/>
      <c r="B99" s="697"/>
      <c r="C99" s="677"/>
      <c r="D99" s="677"/>
      <c r="E99" s="677"/>
      <c r="F99" s="678"/>
      <c r="G99" s="698"/>
      <c r="H99" s="677"/>
      <c r="I99" s="677"/>
      <c r="J99" s="682"/>
      <c r="K99" s="682"/>
      <c r="L99" s="682"/>
    </row>
    <row r="100" ht="12.75">
      <c r="A100" s="662"/>
    </row>
  </sheetData>
  <sheetProtection/>
  <mergeCells count="27">
    <mergeCell ref="A1:I1"/>
    <mergeCell ref="A2:I2"/>
    <mergeCell ref="A3:I3"/>
    <mergeCell ref="A4:I4"/>
    <mergeCell ref="A5:I5"/>
    <mergeCell ref="B7:G7"/>
    <mergeCell ref="B17:F17"/>
    <mergeCell ref="B21:G21"/>
    <mergeCell ref="B31:F31"/>
    <mergeCell ref="B35:G35"/>
    <mergeCell ref="B45:F45"/>
    <mergeCell ref="B49:G49"/>
    <mergeCell ref="D75:I75"/>
    <mergeCell ref="D78:E78"/>
    <mergeCell ref="D80:G80"/>
    <mergeCell ref="B59:F59"/>
    <mergeCell ref="A63:L63"/>
    <mergeCell ref="A64:B64"/>
    <mergeCell ref="D64:I64"/>
    <mergeCell ref="A74:B74"/>
    <mergeCell ref="A83:B83"/>
    <mergeCell ref="F85:G85"/>
    <mergeCell ref="G76:I76"/>
    <mergeCell ref="G77:I77"/>
    <mergeCell ref="G78:I78"/>
    <mergeCell ref="D76:E76"/>
    <mergeCell ref="D77:E77"/>
  </mergeCells>
  <printOptions horizontalCentered="1"/>
  <pageMargins left="0.25" right="0.25" top="0.5" bottom="0.5" header="0.25" footer="0.25"/>
  <pageSetup fitToHeight="0" fitToWidth="0" horizontalDpi="600" verticalDpi="600" orientation="portrait" scale="50" r:id="rId3"/>
  <headerFooter alignWithMargins="0">
    <oddFooter>&amp;R&amp;F
&amp;D  &amp;T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15"/>
  <sheetViews>
    <sheetView zoomScalePageLayoutView="0" workbookViewId="0" topLeftCell="A1">
      <selection activeCell="H59" sqref="H59"/>
    </sheetView>
  </sheetViews>
  <sheetFormatPr defaultColWidth="9.140625" defaultRowHeight="12.75"/>
  <cols>
    <col min="1" max="1" width="27.140625" style="460" customWidth="1"/>
    <col min="2" max="2" width="13.421875" style="436" bestFit="1" customWidth="1"/>
    <col min="3" max="3" width="14.57421875" style="436" customWidth="1"/>
    <col min="4" max="4" width="17.00390625" style="436" customWidth="1"/>
    <col min="5" max="5" width="13.7109375" style="436" customWidth="1"/>
    <col min="6" max="6" width="22.00390625" style="436" customWidth="1"/>
    <col min="7" max="7" width="15.00390625" style="436" customWidth="1"/>
    <col min="8" max="8" width="14.57421875" style="436" bestFit="1" customWidth="1"/>
    <col min="9" max="9" width="11.00390625" style="436" customWidth="1"/>
    <col min="10" max="10" width="13.8515625" style="436" customWidth="1"/>
    <col min="11" max="11" width="10.00390625" style="436" customWidth="1"/>
    <col min="12" max="12" width="12.28125" style="436" customWidth="1"/>
    <col min="13" max="13" width="12.7109375" style="436" customWidth="1"/>
    <col min="14" max="16384" width="9.140625" style="436" customWidth="1"/>
  </cols>
  <sheetData>
    <row r="1" spans="1:13" ht="15.75">
      <c r="A1" s="1047" t="s">
        <v>448</v>
      </c>
      <c r="B1" s="1047"/>
      <c r="C1" s="1047"/>
      <c r="D1" s="1047"/>
      <c r="E1" s="1047"/>
      <c r="F1" s="1047"/>
      <c r="G1" s="1047"/>
      <c r="H1" s="1047"/>
      <c r="I1" s="1047"/>
      <c r="J1" s="1047"/>
      <c r="K1" s="1047"/>
      <c r="L1" s="1047"/>
      <c r="M1" s="1047"/>
    </row>
    <row r="2" spans="1:13" ht="14.25">
      <c r="A2" s="1048" t="s">
        <v>666</v>
      </c>
      <c r="B2" s="1048"/>
      <c r="C2" s="1048"/>
      <c r="D2" s="1048"/>
      <c r="E2" s="1048"/>
      <c r="F2" s="1048"/>
      <c r="G2" s="1048"/>
      <c r="H2" s="1048"/>
      <c r="I2" s="1048"/>
      <c r="J2" s="1048"/>
      <c r="K2" s="1048"/>
      <c r="L2" s="1048"/>
      <c r="M2" s="1048"/>
    </row>
    <row r="3" spans="1:13" ht="14.25">
      <c r="A3" s="1048" t="s">
        <v>33</v>
      </c>
      <c r="B3" s="1048"/>
      <c r="C3" s="1048"/>
      <c r="D3" s="1048"/>
      <c r="E3" s="1048"/>
      <c r="F3" s="1048"/>
      <c r="G3" s="1048"/>
      <c r="H3" s="1048"/>
      <c r="I3" s="1048"/>
      <c r="J3" s="1048"/>
      <c r="K3" s="1048"/>
      <c r="L3" s="1048"/>
      <c r="M3" s="1048"/>
    </row>
    <row r="4" spans="1:13" ht="14.25">
      <c r="A4" s="1048" t="s">
        <v>34</v>
      </c>
      <c r="B4" s="1048"/>
      <c r="C4" s="1048"/>
      <c r="D4" s="1048"/>
      <c r="E4" s="1048"/>
      <c r="F4" s="1048"/>
      <c r="G4" s="1048"/>
      <c r="H4" s="1048"/>
      <c r="I4" s="1048"/>
      <c r="J4" s="1048"/>
      <c r="K4" s="1048"/>
      <c r="L4" s="1048"/>
      <c r="M4" s="1048"/>
    </row>
    <row r="5" spans="1:13" ht="14.25">
      <c r="A5" s="1050" t="s">
        <v>35</v>
      </c>
      <c r="B5" s="1050"/>
      <c r="C5" s="1050"/>
      <c r="D5" s="1050"/>
      <c r="E5" s="1050"/>
      <c r="F5" s="1050"/>
      <c r="G5" s="1050"/>
      <c r="H5" s="1050"/>
      <c r="I5" s="1050"/>
      <c r="J5" s="1050"/>
      <c r="K5" s="1050"/>
      <c r="L5" s="1050"/>
      <c r="M5" s="1050"/>
    </row>
    <row r="6" spans="1:13" s="437" customFormat="1" ht="15.75" thickBot="1">
      <c r="A6" s="1049" t="s">
        <v>493</v>
      </c>
      <c r="B6" s="1049"/>
      <c r="C6" s="1049"/>
      <c r="D6" s="1049"/>
      <c r="E6" s="1049"/>
      <c r="F6" s="1049"/>
      <c r="G6" s="1049"/>
      <c r="H6" s="1049"/>
      <c r="I6" s="1049"/>
      <c r="J6" s="1049"/>
      <c r="K6" s="1049"/>
      <c r="L6" s="1049"/>
      <c r="M6" s="1049"/>
    </row>
    <row r="7" spans="1:13" ht="15">
      <c r="A7" s="1036" t="s">
        <v>36</v>
      </c>
      <c r="B7" s="1037"/>
      <c r="C7" s="1037"/>
      <c r="D7" s="1037"/>
      <c r="E7" s="1037"/>
      <c r="F7" s="1037"/>
      <c r="G7" s="1037"/>
      <c r="H7" s="1037"/>
      <c r="I7" s="1037"/>
      <c r="J7" s="1037"/>
      <c r="K7" s="1037"/>
      <c r="L7" s="1037"/>
      <c r="M7" s="1037"/>
    </row>
    <row r="8" spans="1:13" s="438" customFormat="1" ht="15" thickBot="1">
      <c r="A8" s="1040" t="s">
        <v>449</v>
      </c>
      <c r="B8" s="1041"/>
      <c r="C8" s="1041"/>
      <c r="D8" s="1041"/>
      <c r="E8" s="1041"/>
      <c r="F8" s="1041"/>
      <c r="G8" s="1041"/>
      <c r="H8" s="1041"/>
      <c r="I8" s="1041"/>
      <c r="J8" s="1041"/>
      <c r="K8" s="1042"/>
      <c r="L8" s="601"/>
      <c r="M8" s="601"/>
    </row>
    <row r="9" spans="1:11" ht="15.75" thickBot="1">
      <c r="A9" s="439" t="s">
        <v>37</v>
      </c>
      <c r="B9" s="440" t="s">
        <v>38</v>
      </c>
      <c r="C9" s="440" t="s">
        <v>39</v>
      </c>
      <c r="D9" s="440" t="s">
        <v>40</v>
      </c>
      <c r="E9" s="440" t="s">
        <v>41</v>
      </c>
      <c r="F9" s="440" t="s">
        <v>42</v>
      </c>
      <c r="G9" s="440" t="s">
        <v>43</v>
      </c>
      <c r="H9" s="440" t="s">
        <v>44</v>
      </c>
      <c r="I9" s="440" t="s">
        <v>45</v>
      </c>
      <c r="J9" s="440" t="s">
        <v>46</v>
      </c>
      <c r="K9" s="441" t="s">
        <v>47</v>
      </c>
    </row>
    <row r="10" spans="1:12" ht="15">
      <c r="A10" s="442" t="s">
        <v>450</v>
      </c>
      <c r="B10" s="559">
        <v>1.25</v>
      </c>
      <c r="C10" s="560">
        <v>1.5</v>
      </c>
      <c r="D10" s="560">
        <v>1.5</v>
      </c>
      <c r="E10" s="560">
        <v>10.8</v>
      </c>
      <c r="F10" s="560">
        <v>11.25</v>
      </c>
      <c r="G10" s="560">
        <v>11.95</v>
      </c>
      <c r="H10" s="560">
        <v>12.8</v>
      </c>
      <c r="I10" s="560">
        <v>13.7</v>
      </c>
      <c r="J10" s="560">
        <v>16.25</v>
      </c>
      <c r="K10" s="561">
        <v>18.85</v>
      </c>
      <c r="L10" s="443"/>
    </row>
    <row r="11" spans="1:12" ht="15">
      <c r="A11" s="444" t="s">
        <v>451</v>
      </c>
      <c r="B11" s="554">
        <v>8.45</v>
      </c>
      <c r="C11" s="554">
        <v>9.69</v>
      </c>
      <c r="D11" s="554">
        <v>11.95</v>
      </c>
      <c r="E11" s="554">
        <v>21.3</v>
      </c>
      <c r="F11" s="554">
        <v>29.7</v>
      </c>
      <c r="G11" s="554">
        <v>42.1</v>
      </c>
      <c r="H11" s="554">
        <v>58.45</v>
      </c>
      <c r="I11" s="554">
        <v>72.25</v>
      </c>
      <c r="J11" s="554">
        <v>108.96</v>
      </c>
      <c r="K11" s="556">
        <v>133.7</v>
      </c>
      <c r="L11" s="443"/>
    </row>
    <row r="12" spans="1:12" ht="15">
      <c r="A12" s="598"/>
      <c r="B12" s="599"/>
      <c r="C12" s="599"/>
      <c r="D12" s="599"/>
      <c r="E12" s="599"/>
      <c r="F12" s="599"/>
      <c r="G12" s="599"/>
      <c r="H12" s="599"/>
      <c r="I12" s="599"/>
      <c r="J12" s="599"/>
      <c r="K12" s="600"/>
      <c r="L12" s="447"/>
    </row>
    <row r="13" spans="1:12" ht="15">
      <c r="A13" s="444" t="s">
        <v>452</v>
      </c>
      <c r="B13" s="554">
        <v>8.45</v>
      </c>
      <c r="C13" s="554">
        <v>9.69</v>
      </c>
      <c r="D13" s="554">
        <v>11.95</v>
      </c>
      <c r="E13" s="554">
        <v>21.3</v>
      </c>
      <c r="F13" s="554">
        <v>29.7</v>
      </c>
      <c r="G13" s="554">
        <v>42.1</v>
      </c>
      <c r="H13" s="554">
        <v>58.45</v>
      </c>
      <c r="I13" s="554">
        <v>72.25</v>
      </c>
      <c r="J13" s="554">
        <v>108.96</v>
      </c>
      <c r="K13" s="556">
        <v>133.7</v>
      </c>
      <c r="L13" s="443"/>
    </row>
    <row r="14" spans="1:12" ht="15">
      <c r="A14" s="444" t="s">
        <v>453</v>
      </c>
      <c r="B14" s="562">
        <f>B16/4</f>
        <v>4.265</v>
      </c>
      <c r="C14" s="562">
        <f aca="true" t="shared" si="0" ref="C14:K14">C16/4</f>
        <v>7.0575</v>
      </c>
      <c r="D14" s="562">
        <f t="shared" si="0"/>
        <v>10.575</v>
      </c>
      <c r="E14" s="562">
        <f t="shared" si="0"/>
        <v>22.3425</v>
      </c>
      <c r="F14" s="562">
        <f t="shared" si="0"/>
        <v>30.2025</v>
      </c>
      <c r="G14" s="562">
        <f t="shared" si="0"/>
        <v>41.915</v>
      </c>
      <c r="H14" s="562">
        <f t="shared" si="0"/>
        <v>59.7325</v>
      </c>
      <c r="I14" s="562">
        <f t="shared" si="0"/>
        <v>74.855</v>
      </c>
      <c r="J14" s="562">
        <f t="shared" si="0"/>
        <v>111.78</v>
      </c>
      <c r="K14" s="563">
        <f t="shared" si="0"/>
        <v>141.9475</v>
      </c>
      <c r="L14" s="448"/>
    </row>
    <row r="15" spans="1:12" ht="15">
      <c r="A15" s="444" t="s">
        <v>454</v>
      </c>
      <c r="B15" s="554">
        <f aca="true" t="shared" si="1" ref="B15:K15">B16/2</f>
        <v>8.53</v>
      </c>
      <c r="C15" s="554">
        <f t="shared" si="1"/>
        <v>14.115</v>
      </c>
      <c r="D15" s="554">
        <f t="shared" si="1"/>
        <v>21.15</v>
      </c>
      <c r="E15" s="554">
        <f t="shared" si="1"/>
        <v>44.685</v>
      </c>
      <c r="F15" s="554">
        <f t="shared" si="1"/>
        <v>60.405</v>
      </c>
      <c r="G15" s="554">
        <f t="shared" si="1"/>
        <v>83.83</v>
      </c>
      <c r="H15" s="554">
        <f t="shared" si="1"/>
        <v>119.465</v>
      </c>
      <c r="I15" s="554">
        <f t="shared" si="1"/>
        <v>149.71</v>
      </c>
      <c r="J15" s="554">
        <f t="shared" si="1"/>
        <v>223.56</v>
      </c>
      <c r="K15" s="556">
        <f t="shared" si="1"/>
        <v>283.895</v>
      </c>
      <c r="L15" s="443"/>
    </row>
    <row r="16" spans="1:12" ht="15">
      <c r="A16" s="444" t="s">
        <v>54</v>
      </c>
      <c r="B16" s="554">
        <v>17.06</v>
      </c>
      <c r="C16" s="554">
        <v>28.23</v>
      </c>
      <c r="D16" s="554">
        <v>42.3</v>
      </c>
      <c r="E16" s="554">
        <v>89.37</v>
      </c>
      <c r="F16" s="554">
        <v>120.81</v>
      </c>
      <c r="G16" s="554">
        <v>167.66</v>
      </c>
      <c r="H16" s="554">
        <v>238.93</v>
      </c>
      <c r="I16" s="554">
        <v>299.42</v>
      </c>
      <c r="J16" s="554">
        <v>447.12</v>
      </c>
      <c r="K16" s="556">
        <v>567.79</v>
      </c>
      <c r="L16" s="443"/>
    </row>
    <row r="17" spans="1:12" ht="15">
      <c r="A17" s="444" t="s">
        <v>55</v>
      </c>
      <c r="B17" s="554">
        <f aca="true" t="shared" si="2" ref="B17:K17">B16*2</f>
        <v>34.12</v>
      </c>
      <c r="C17" s="554">
        <f t="shared" si="2"/>
        <v>56.46</v>
      </c>
      <c r="D17" s="554">
        <f t="shared" si="2"/>
        <v>84.6</v>
      </c>
      <c r="E17" s="554">
        <f t="shared" si="2"/>
        <v>178.74</v>
      </c>
      <c r="F17" s="554">
        <f t="shared" si="2"/>
        <v>241.62</v>
      </c>
      <c r="G17" s="554">
        <f t="shared" si="2"/>
        <v>335.32</v>
      </c>
      <c r="H17" s="554">
        <f t="shared" si="2"/>
        <v>477.86</v>
      </c>
      <c r="I17" s="554">
        <f>I16*2</f>
        <v>598.84</v>
      </c>
      <c r="J17" s="554">
        <f t="shared" si="2"/>
        <v>894.24</v>
      </c>
      <c r="K17" s="556">
        <f t="shared" si="2"/>
        <v>1135.58</v>
      </c>
      <c r="L17" s="443"/>
    </row>
    <row r="18" spans="1:12" ht="15">
      <c r="A18" s="444" t="s">
        <v>56</v>
      </c>
      <c r="B18" s="554">
        <f aca="true" t="shared" si="3" ref="B18:K18">B16*3</f>
        <v>51.17999999999999</v>
      </c>
      <c r="C18" s="554">
        <f t="shared" si="3"/>
        <v>84.69</v>
      </c>
      <c r="D18" s="554">
        <f t="shared" si="3"/>
        <v>126.89999999999999</v>
      </c>
      <c r="E18" s="554">
        <f t="shared" si="3"/>
        <v>268.11</v>
      </c>
      <c r="F18" s="554">
        <f t="shared" si="3"/>
        <v>362.43</v>
      </c>
      <c r="G18" s="554">
        <f t="shared" si="3"/>
        <v>502.98</v>
      </c>
      <c r="H18" s="554">
        <f t="shared" si="3"/>
        <v>716.79</v>
      </c>
      <c r="I18" s="554">
        <f t="shared" si="3"/>
        <v>898.26</v>
      </c>
      <c r="J18" s="554">
        <f t="shared" si="3"/>
        <v>1341.3600000000001</v>
      </c>
      <c r="K18" s="556">
        <f t="shared" si="3"/>
        <v>1703.37</v>
      </c>
      <c r="L18" s="443"/>
    </row>
    <row r="19" spans="1:12" ht="15">
      <c r="A19" s="444" t="s">
        <v>57</v>
      </c>
      <c r="B19" s="554">
        <f aca="true" t="shared" si="4" ref="B19:K19">B16*4</f>
        <v>68.24</v>
      </c>
      <c r="C19" s="554">
        <f t="shared" si="4"/>
        <v>112.92</v>
      </c>
      <c r="D19" s="554">
        <f t="shared" si="4"/>
        <v>169.2</v>
      </c>
      <c r="E19" s="554">
        <f t="shared" si="4"/>
        <v>357.48</v>
      </c>
      <c r="F19" s="554">
        <f t="shared" si="4"/>
        <v>483.24</v>
      </c>
      <c r="G19" s="554">
        <f t="shared" si="4"/>
        <v>670.64</v>
      </c>
      <c r="H19" s="554">
        <f t="shared" si="4"/>
        <v>955.72</v>
      </c>
      <c r="I19" s="554">
        <f t="shared" si="4"/>
        <v>1197.68</v>
      </c>
      <c r="J19" s="554">
        <f t="shared" si="4"/>
        <v>1788.48</v>
      </c>
      <c r="K19" s="556">
        <f t="shared" si="4"/>
        <v>2271.16</v>
      </c>
      <c r="L19" s="443"/>
    </row>
    <row r="20" spans="1:12" ht="15">
      <c r="A20" s="444" t="s">
        <v>58</v>
      </c>
      <c r="B20" s="554">
        <f aca="true" t="shared" si="5" ref="B20:K20">B16*5</f>
        <v>85.3</v>
      </c>
      <c r="C20" s="554">
        <f t="shared" si="5"/>
        <v>141.15</v>
      </c>
      <c r="D20" s="554">
        <f t="shared" si="5"/>
        <v>211.5</v>
      </c>
      <c r="E20" s="554">
        <f t="shared" si="5"/>
        <v>446.85</v>
      </c>
      <c r="F20" s="554">
        <f t="shared" si="5"/>
        <v>604.05</v>
      </c>
      <c r="G20" s="554">
        <f t="shared" si="5"/>
        <v>838.3</v>
      </c>
      <c r="H20" s="554">
        <f t="shared" si="5"/>
        <v>1194.65</v>
      </c>
      <c r="I20" s="554">
        <f t="shared" si="5"/>
        <v>1497.1000000000001</v>
      </c>
      <c r="J20" s="554">
        <f t="shared" si="5"/>
        <v>2235.6</v>
      </c>
      <c r="K20" s="556">
        <f t="shared" si="5"/>
        <v>2838.95</v>
      </c>
      <c r="L20" s="443"/>
    </row>
    <row r="21" spans="1:12" ht="15.75" thickBot="1">
      <c r="A21" s="449" t="s">
        <v>59</v>
      </c>
      <c r="B21" s="557">
        <f aca="true" t="shared" si="6" ref="B21:K21">B16*6</f>
        <v>102.35999999999999</v>
      </c>
      <c r="C21" s="557">
        <f t="shared" si="6"/>
        <v>169.38</v>
      </c>
      <c r="D21" s="557">
        <f t="shared" si="6"/>
        <v>253.79999999999998</v>
      </c>
      <c r="E21" s="557">
        <f t="shared" si="6"/>
        <v>536.22</v>
      </c>
      <c r="F21" s="557">
        <f t="shared" si="6"/>
        <v>724.86</v>
      </c>
      <c r="G21" s="557">
        <f t="shared" si="6"/>
        <v>1005.96</v>
      </c>
      <c r="H21" s="557">
        <f t="shared" si="6"/>
        <v>1433.58</v>
      </c>
      <c r="I21" s="557">
        <f t="shared" si="6"/>
        <v>1796.52</v>
      </c>
      <c r="J21" s="557">
        <f t="shared" si="6"/>
        <v>2682.7200000000003</v>
      </c>
      <c r="K21" s="558">
        <f t="shared" si="6"/>
        <v>3406.74</v>
      </c>
      <c r="L21" s="443"/>
    </row>
    <row r="22" spans="1:12" ht="15.75" thickBot="1">
      <c r="A22" s="450"/>
      <c r="B22" s="451"/>
      <c r="C22" s="451"/>
      <c r="D22" s="451"/>
      <c r="E22" s="451"/>
      <c r="F22" s="451"/>
      <c r="G22" s="451"/>
      <c r="H22" s="451"/>
      <c r="I22" s="451"/>
      <c r="J22" s="451"/>
      <c r="K22" s="451"/>
      <c r="L22" s="443"/>
    </row>
    <row r="23" spans="1:12" ht="15.75" thickBot="1">
      <c r="A23" s="1051" t="s">
        <v>470</v>
      </c>
      <c r="B23" s="1052"/>
      <c r="C23" s="1052"/>
      <c r="D23" s="1053"/>
      <c r="E23" s="452"/>
      <c r="F23" s="452"/>
      <c r="G23" s="452"/>
      <c r="H23" s="452"/>
      <c r="I23" s="452"/>
      <c r="J23" s="452"/>
      <c r="K23" s="452"/>
      <c r="L23" s="443"/>
    </row>
    <row r="24" spans="1:12" ht="15">
      <c r="A24" s="453" t="s">
        <v>455</v>
      </c>
      <c r="B24" s="454" t="s">
        <v>456</v>
      </c>
      <c r="C24" s="454" t="s">
        <v>457</v>
      </c>
      <c r="D24" s="455" t="s">
        <v>105</v>
      </c>
      <c r="E24" s="452"/>
      <c r="F24" s="452"/>
      <c r="G24" s="452"/>
      <c r="H24" s="452"/>
      <c r="I24" s="452"/>
      <c r="J24" s="452"/>
      <c r="K24" s="452"/>
      <c r="L24" s="443"/>
    </row>
    <row r="25" spans="1:12" ht="15" thickBot="1">
      <c r="A25" s="456" t="s">
        <v>60</v>
      </c>
      <c r="B25" s="457">
        <v>-0.64</v>
      </c>
      <c r="C25" s="457" t="s">
        <v>61</v>
      </c>
      <c r="D25" s="458">
        <v>0</v>
      </c>
      <c r="E25" s="459"/>
      <c r="F25" s="459"/>
      <c r="G25" s="459"/>
      <c r="H25" s="459"/>
      <c r="I25" s="459"/>
      <c r="J25" s="459"/>
      <c r="K25" s="459"/>
      <c r="L25" s="459"/>
    </row>
    <row r="26" spans="1:13" ht="15" thickBot="1">
      <c r="A26" s="551"/>
      <c r="B26" s="549"/>
      <c r="C26" s="549"/>
      <c r="D26" s="552"/>
      <c r="E26" s="553"/>
      <c r="F26" s="553"/>
      <c r="G26" s="553"/>
      <c r="H26" s="553"/>
      <c r="I26" s="553"/>
      <c r="J26" s="553"/>
      <c r="K26" s="553"/>
      <c r="L26" s="553"/>
      <c r="M26" s="546"/>
    </row>
    <row r="27" spans="1:13" ht="15.75" thickBot="1">
      <c r="A27" s="1031" t="s">
        <v>474</v>
      </c>
      <c r="B27" s="1033"/>
      <c r="C27" s="1033"/>
      <c r="D27" s="1033"/>
      <c r="E27" s="1033"/>
      <c r="F27" s="1033"/>
      <c r="G27" s="1033"/>
      <c r="H27" s="1033"/>
      <c r="I27" s="1033"/>
      <c r="J27" s="1033"/>
      <c r="K27" s="1033"/>
      <c r="L27" s="1033"/>
      <c r="M27" s="1032"/>
    </row>
    <row r="28" spans="1:13" s="438" customFormat="1" ht="30.75" thickBot="1">
      <c r="A28" s="462" t="s">
        <v>471</v>
      </c>
      <c r="B28" s="463" t="s">
        <v>458</v>
      </c>
      <c r="C28" s="463" t="s">
        <v>459</v>
      </c>
      <c r="D28" s="463" t="s">
        <v>460</v>
      </c>
      <c r="E28" s="463" t="s">
        <v>461</v>
      </c>
      <c r="F28" s="463" t="s">
        <v>462</v>
      </c>
      <c r="G28" s="463" t="s">
        <v>463</v>
      </c>
      <c r="H28" s="463" t="s">
        <v>464</v>
      </c>
      <c r="I28" s="463" t="s">
        <v>465</v>
      </c>
      <c r="J28" s="463" t="s">
        <v>466</v>
      </c>
      <c r="K28" s="463" t="s">
        <v>467</v>
      </c>
      <c r="L28" s="463" t="s">
        <v>468</v>
      </c>
      <c r="M28" s="464" t="s">
        <v>469</v>
      </c>
    </row>
    <row r="29" spans="1:13" ht="15">
      <c r="A29" s="465"/>
      <c r="B29" s="466"/>
      <c r="C29" s="466"/>
      <c r="D29" s="466"/>
      <c r="E29" s="466"/>
      <c r="F29" s="466"/>
      <c r="G29" s="466"/>
      <c r="H29" s="466"/>
      <c r="I29" s="466"/>
      <c r="J29" s="466"/>
      <c r="K29" s="466"/>
      <c r="L29" s="466"/>
      <c r="M29" s="467"/>
    </row>
    <row r="30" spans="1:13" ht="14.25">
      <c r="A30" s="444" t="s">
        <v>451</v>
      </c>
      <c r="B30" s="511">
        <v>115.22</v>
      </c>
      <c r="C30" s="511">
        <v>155.64</v>
      </c>
      <c r="D30" s="511">
        <v>203.31</v>
      </c>
      <c r="E30" s="511">
        <v>240.06</v>
      </c>
      <c r="F30" s="511">
        <v>277.37</v>
      </c>
      <c r="G30" s="511">
        <v>351.2</v>
      </c>
      <c r="H30" s="476">
        <v>127.53</v>
      </c>
      <c r="I30" s="511">
        <v>198.08</v>
      </c>
      <c r="J30" s="511">
        <v>251.12</v>
      </c>
      <c r="K30" s="511">
        <v>304.19</v>
      </c>
      <c r="L30" s="511">
        <v>357.24</v>
      </c>
      <c r="M30" s="517">
        <v>410.29</v>
      </c>
    </row>
    <row r="31" spans="1:13" ht="15">
      <c r="A31" s="468"/>
      <c r="B31" s="443"/>
      <c r="C31" s="443"/>
      <c r="D31" s="443"/>
      <c r="E31" s="443"/>
      <c r="F31" s="443"/>
      <c r="G31" s="443"/>
      <c r="H31" s="469"/>
      <c r="I31" s="443"/>
      <c r="J31" s="443"/>
      <c r="K31" s="443"/>
      <c r="L31" s="443"/>
      <c r="M31" s="470"/>
    </row>
    <row r="32" spans="1:13" ht="14.25">
      <c r="A32" s="444" t="s">
        <v>452</v>
      </c>
      <c r="B32" s="511">
        <v>115.22</v>
      </c>
      <c r="C32" s="511">
        <v>155.64</v>
      </c>
      <c r="D32" s="511">
        <v>203.31</v>
      </c>
      <c r="E32" s="511">
        <v>240.06</v>
      </c>
      <c r="F32" s="511">
        <v>277.37</v>
      </c>
      <c r="G32" s="511">
        <v>351.2</v>
      </c>
      <c r="H32" s="555">
        <v>127.53</v>
      </c>
      <c r="I32" s="511">
        <v>198.08</v>
      </c>
      <c r="J32" s="511">
        <v>251.12</v>
      </c>
      <c r="K32" s="511">
        <v>304.19</v>
      </c>
      <c r="L32" s="511">
        <v>357.24</v>
      </c>
      <c r="M32" s="517">
        <v>410.29</v>
      </c>
    </row>
    <row r="33" spans="1:13" ht="14.25">
      <c r="A33" s="444" t="s">
        <v>454</v>
      </c>
      <c r="B33" s="554">
        <f aca="true" t="shared" si="7" ref="B33:M33">B34/2</f>
        <v>249.4513</v>
      </c>
      <c r="C33" s="554">
        <f t="shared" si="7"/>
        <v>336.9606</v>
      </c>
      <c r="D33" s="554">
        <f t="shared" si="7"/>
        <v>440.16615</v>
      </c>
      <c r="E33" s="554">
        <f t="shared" si="7"/>
        <v>519.7299</v>
      </c>
      <c r="F33" s="554">
        <f t="shared" si="7"/>
        <v>600.5060500000001</v>
      </c>
      <c r="G33" s="554">
        <f t="shared" si="7"/>
        <v>760.348</v>
      </c>
      <c r="H33" s="554">
        <f t="shared" si="7"/>
        <v>276.10245000000003</v>
      </c>
      <c r="I33" s="554">
        <f t="shared" si="7"/>
        <v>428.8432</v>
      </c>
      <c r="J33" s="554">
        <f t="shared" si="7"/>
        <v>543.6748</v>
      </c>
      <c r="K33" s="554">
        <f t="shared" si="7"/>
        <v>658.57135</v>
      </c>
      <c r="L33" s="554">
        <f t="shared" si="7"/>
        <v>773.4246</v>
      </c>
      <c r="M33" s="556">
        <f t="shared" si="7"/>
        <v>888.2778500000001</v>
      </c>
    </row>
    <row r="34" spans="1:13" ht="14.25">
      <c r="A34" s="444" t="s">
        <v>54</v>
      </c>
      <c r="B34" s="554">
        <f aca="true" t="shared" si="8" ref="B34:M34">B32*4.33</f>
        <v>498.9026</v>
      </c>
      <c r="C34" s="554">
        <f t="shared" si="8"/>
        <v>673.9212</v>
      </c>
      <c r="D34" s="554">
        <f t="shared" si="8"/>
        <v>880.3323</v>
      </c>
      <c r="E34" s="554">
        <f t="shared" si="8"/>
        <v>1039.4598</v>
      </c>
      <c r="F34" s="554">
        <f t="shared" si="8"/>
        <v>1201.0121000000001</v>
      </c>
      <c r="G34" s="554">
        <f t="shared" si="8"/>
        <v>1520.696</v>
      </c>
      <c r="H34" s="554">
        <f t="shared" si="8"/>
        <v>552.2049000000001</v>
      </c>
      <c r="I34" s="554">
        <f t="shared" si="8"/>
        <v>857.6864</v>
      </c>
      <c r="J34" s="554">
        <f t="shared" si="8"/>
        <v>1087.3496</v>
      </c>
      <c r="K34" s="554">
        <f t="shared" si="8"/>
        <v>1317.1427</v>
      </c>
      <c r="L34" s="554">
        <f t="shared" si="8"/>
        <v>1546.8492</v>
      </c>
      <c r="M34" s="554">
        <f t="shared" si="8"/>
        <v>1776.5557000000001</v>
      </c>
    </row>
    <row r="35" spans="1:13" ht="14.25">
      <c r="A35" s="444" t="s">
        <v>55</v>
      </c>
      <c r="B35" s="554">
        <f>B34*2</f>
        <v>997.8052</v>
      </c>
      <c r="C35" s="554">
        <f aca="true" t="shared" si="9" ref="C35:M35">C34*2</f>
        <v>1347.8424</v>
      </c>
      <c r="D35" s="554">
        <f t="shared" si="9"/>
        <v>1760.6646</v>
      </c>
      <c r="E35" s="554">
        <f t="shared" si="9"/>
        <v>2078.9196</v>
      </c>
      <c r="F35" s="554">
        <f t="shared" si="9"/>
        <v>2402.0242000000003</v>
      </c>
      <c r="G35" s="554">
        <f t="shared" si="9"/>
        <v>3041.392</v>
      </c>
      <c r="H35" s="554">
        <f t="shared" si="9"/>
        <v>1104.4098000000001</v>
      </c>
      <c r="I35" s="554">
        <f t="shared" si="9"/>
        <v>1715.3728</v>
      </c>
      <c r="J35" s="554">
        <f t="shared" si="9"/>
        <v>2174.6992</v>
      </c>
      <c r="K35" s="554">
        <f t="shared" si="9"/>
        <v>2634.2854</v>
      </c>
      <c r="L35" s="554">
        <f t="shared" si="9"/>
        <v>3093.6984</v>
      </c>
      <c r="M35" s="554">
        <f t="shared" si="9"/>
        <v>3553.1114000000002</v>
      </c>
    </row>
    <row r="36" spans="1:13" ht="14.25">
      <c r="A36" s="444" t="s">
        <v>56</v>
      </c>
      <c r="B36" s="554">
        <f>B34*3</f>
        <v>1496.7078000000001</v>
      </c>
      <c r="C36" s="554">
        <f aca="true" t="shared" si="10" ref="C36:M36">C34*3</f>
        <v>2021.7636</v>
      </c>
      <c r="D36" s="554">
        <f t="shared" si="10"/>
        <v>2640.9969</v>
      </c>
      <c r="E36" s="554">
        <f t="shared" si="10"/>
        <v>3118.3794000000003</v>
      </c>
      <c r="F36" s="554">
        <f t="shared" si="10"/>
        <v>3603.0363000000007</v>
      </c>
      <c r="G36" s="554">
        <f t="shared" si="10"/>
        <v>4562.088</v>
      </c>
      <c r="H36" s="554">
        <f t="shared" si="10"/>
        <v>1656.6147</v>
      </c>
      <c r="I36" s="554">
        <f t="shared" si="10"/>
        <v>2573.0592</v>
      </c>
      <c r="J36" s="554">
        <f t="shared" si="10"/>
        <v>3262.0488</v>
      </c>
      <c r="K36" s="554">
        <f t="shared" si="10"/>
        <v>3951.4281</v>
      </c>
      <c r="L36" s="554">
        <f t="shared" si="10"/>
        <v>4640.5476</v>
      </c>
      <c r="M36" s="554">
        <f t="shared" si="10"/>
        <v>5329.667100000001</v>
      </c>
    </row>
    <row r="37" spans="1:13" ht="14.25">
      <c r="A37" s="444" t="s">
        <v>57</v>
      </c>
      <c r="B37" s="554">
        <f>B34*4</f>
        <v>1995.6104</v>
      </c>
      <c r="C37" s="554">
        <f aca="true" t="shared" si="11" ref="C37:M37">C34*4</f>
        <v>2695.6848</v>
      </c>
      <c r="D37" s="554">
        <f t="shared" si="11"/>
        <v>3521.3292</v>
      </c>
      <c r="E37" s="554">
        <f t="shared" si="11"/>
        <v>4157.8392</v>
      </c>
      <c r="F37" s="554">
        <f t="shared" si="11"/>
        <v>4804.048400000001</v>
      </c>
      <c r="G37" s="554">
        <f t="shared" si="11"/>
        <v>6082.784</v>
      </c>
      <c r="H37" s="554">
        <f t="shared" si="11"/>
        <v>2208.8196000000003</v>
      </c>
      <c r="I37" s="554">
        <f t="shared" si="11"/>
        <v>3430.7456</v>
      </c>
      <c r="J37" s="554">
        <f t="shared" si="11"/>
        <v>4349.3984</v>
      </c>
      <c r="K37" s="554">
        <f t="shared" si="11"/>
        <v>5268.5708</v>
      </c>
      <c r="L37" s="554">
        <f t="shared" si="11"/>
        <v>6187.3968</v>
      </c>
      <c r="M37" s="554">
        <f t="shared" si="11"/>
        <v>7106.2228000000005</v>
      </c>
    </row>
    <row r="38" spans="1:13" ht="14.25">
      <c r="A38" s="444" t="s">
        <v>58</v>
      </c>
      <c r="B38" s="554">
        <f>B34*5</f>
        <v>2494.513</v>
      </c>
      <c r="C38" s="554">
        <f aca="true" t="shared" si="12" ref="C38:M38">C34*5</f>
        <v>3369.6059999999998</v>
      </c>
      <c r="D38" s="554">
        <f t="shared" si="12"/>
        <v>4401.6615</v>
      </c>
      <c r="E38" s="554">
        <f t="shared" si="12"/>
        <v>5197.299000000001</v>
      </c>
      <c r="F38" s="554">
        <f t="shared" si="12"/>
        <v>6005.0605000000005</v>
      </c>
      <c r="G38" s="554">
        <f t="shared" si="12"/>
        <v>7603.48</v>
      </c>
      <c r="H38" s="554">
        <f t="shared" si="12"/>
        <v>2761.0245000000004</v>
      </c>
      <c r="I38" s="554">
        <f t="shared" si="12"/>
        <v>4288.432000000001</v>
      </c>
      <c r="J38" s="554">
        <f t="shared" si="12"/>
        <v>5436.748</v>
      </c>
      <c r="K38" s="554">
        <f t="shared" si="12"/>
        <v>6585.713500000001</v>
      </c>
      <c r="L38" s="554">
        <f t="shared" si="12"/>
        <v>7734.246000000001</v>
      </c>
      <c r="M38" s="554">
        <f t="shared" si="12"/>
        <v>8882.7785</v>
      </c>
    </row>
    <row r="39" spans="1:13" ht="15" thickBot="1">
      <c r="A39" s="449" t="s">
        <v>59</v>
      </c>
      <c r="B39" s="557">
        <f>B34*6</f>
        <v>2993.4156000000003</v>
      </c>
      <c r="C39" s="557">
        <f aca="true" t="shared" si="13" ref="C39:M39">C34*6</f>
        <v>4043.5272</v>
      </c>
      <c r="D39" s="557">
        <f t="shared" si="13"/>
        <v>5281.9938</v>
      </c>
      <c r="E39" s="557">
        <f t="shared" si="13"/>
        <v>6236.7588000000005</v>
      </c>
      <c r="F39" s="557">
        <f t="shared" si="13"/>
        <v>7206.072600000001</v>
      </c>
      <c r="G39" s="557">
        <f t="shared" si="13"/>
        <v>9124.176</v>
      </c>
      <c r="H39" s="557">
        <f t="shared" si="13"/>
        <v>3313.2294</v>
      </c>
      <c r="I39" s="557">
        <f t="shared" si="13"/>
        <v>5146.1184</v>
      </c>
      <c r="J39" s="557">
        <f t="shared" si="13"/>
        <v>6524.0976</v>
      </c>
      <c r="K39" s="557">
        <f t="shared" si="13"/>
        <v>7902.8562</v>
      </c>
      <c r="L39" s="557">
        <f t="shared" si="13"/>
        <v>9281.0952</v>
      </c>
      <c r="M39" s="557">
        <f t="shared" si="13"/>
        <v>10659.334200000001</v>
      </c>
    </row>
    <row r="40" spans="1:12" ht="15.75" thickBot="1">
      <c r="A40" s="471"/>
      <c r="B40" s="469"/>
      <c r="C40" s="469"/>
      <c r="D40" s="472"/>
      <c r="E40" s="461"/>
      <c r="F40" s="461"/>
      <c r="G40" s="461"/>
      <c r="H40" s="471"/>
      <c r="I40" s="469"/>
      <c r="J40" s="469"/>
      <c r="K40" s="472"/>
      <c r="L40" s="472"/>
    </row>
    <row r="41" spans="1:12" ht="15.75" thickBot="1">
      <c r="A41" s="1043" t="s">
        <v>473</v>
      </c>
      <c r="B41" s="1044"/>
      <c r="C41" s="1044"/>
      <c r="D41" s="1045"/>
      <c r="E41" s="461"/>
      <c r="F41" s="461"/>
      <c r="G41" s="461"/>
      <c r="H41" s="1043" t="s">
        <v>472</v>
      </c>
      <c r="I41" s="1044"/>
      <c r="J41" s="1044"/>
      <c r="K41" s="1045"/>
      <c r="L41" s="472"/>
    </row>
    <row r="42" spans="1:12" ht="15.75" thickBot="1">
      <c r="A42" s="473" t="s">
        <v>455</v>
      </c>
      <c r="B42" s="541" t="s">
        <v>456</v>
      </c>
      <c r="C42" s="541" t="s">
        <v>457</v>
      </c>
      <c r="D42" s="542" t="s">
        <v>105</v>
      </c>
      <c r="E42" s="461"/>
      <c r="F42" s="461"/>
      <c r="G42" s="461"/>
      <c r="H42" s="473" t="s">
        <v>455</v>
      </c>
      <c r="I42" s="541" t="s">
        <v>456</v>
      </c>
      <c r="J42" s="541" t="s">
        <v>457</v>
      </c>
      <c r="K42" s="542" t="s">
        <v>105</v>
      </c>
      <c r="L42" s="461"/>
    </row>
    <row r="43" spans="1:12" ht="15" thickBot="1">
      <c r="A43" s="538" t="s">
        <v>60</v>
      </c>
      <c r="B43" s="539">
        <v>-2.24</v>
      </c>
      <c r="C43" s="539" t="s">
        <v>61</v>
      </c>
      <c r="D43" s="540">
        <v>0</v>
      </c>
      <c r="E43" s="461"/>
      <c r="F43" s="461"/>
      <c r="G43" s="461"/>
      <c r="H43" s="538" t="s">
        <v>60</v>
      </c>
      <c r="I43" s="539">
        <v>-3.2</v>
      </c>
      <c r="J43" s="539" t="s">
        <v>61</v>
      </c>
      <c r="K43" s="540">
        <v>0</v>
      </c>
      <c r="L43" s="461"/>
    </row>
    <row r="44" spans="1:13" ht="15" thickBot="1">
      <c r="A44" s="544"/>
      <c r="B44" s="545"/>
      <c r="C44" s="545"/>
      <c r="D44" s="545"/>
      <c r="E44" s="545"/>
      <c r="F44" s="545"/>
      <c r="G44" s="545"/>
      <c r="H44" s="545"/>
      <c r="I44" s="545"/>
      <c r="J44" s="545"/>
      <c r="K44" s="545"/>
      <c r="L44" s="545"/>
      <c r="M44" s="546"/>
    </row>
    <row r="45" spans="1:12" ht="15.75" thickBot="1">
      <c r="A45" s="1031" t="s">
        <v>67</v>
      </c>
      <c r="B45" s="1033"/>
      <c r="C45" s="1033"/>
      <c r="D45" s="1033"/>
      <c r="E45" s="1033"/>
      <c r="F45" s="1033"/>
      <c r="G45" s="1033"/>
      <c r="H45" s="1032"/>
      <c r="I45" s="461"/>
      <c r="J45" s="461"/>
      <c r="K45" s="443"/>
      <c r="L45" s="523"/>
    </row>
    <row r="46" spans="1:12" ht="15.75" thickBot="1">
      <c r="A46" s="535"/>
      <c r="B46" s="536" t="s">
        <v>41</v>
      </c>
      <c r="C46" s="536" t="s">
        <v>42</v>
      </c>
      <c r="D46" s="536" t="s">
        <v>43</v>
      </c>
      <c r="E46" s="536" t="s">
        <v>44</v>
      </c>
      <c r="F46" s="536" t="s">
        <v>45</v>
      </c>
      <c r="G46" s="536" t="s">
        <v>46</v>
      </c>
      <c r="H46" s="537" t="s">
        <v>47</v>
      </c>
      <c r="J46" s="523"/>
      <c r="K46" s="523"/>
      <c r="L46" s="523"/>
    </row>
    <row r="47" spans="1:12" ht="15">
      <c r="A47" s="442" t="s">
        <v>72</v>
      </c>
      <c r="B47" s="565">
        <v>17.42</v>
      </c>
      <c r="C47" s="565">
        <v>25.71</v>
      </c>
      <c r="D47" s="565">
        <v>32.89</v>
      </c>
      <c r="E47" s="565">
        <v>47.77</v>
      </c>
      <c r="F47" s="565">
        <v>61.69</v>
      </c>
      <c r="G47" s="565">
        <v>87.73</v>
      </c>
      <c r="H47" s="566">
        <v>115.88</v>
      </c>
      <c r="J47" s="469"/>
      <c r="K47" s="469"/>
      <c r="L47" s="524"/>
    </row>
    <row r="48" spans="1:12" ht="15">
      <c r="A48" s="444" t="s">
        <v>75</v>
      </c>
      <c r="B48" s="567">
        <v>40</v>
      </c>
      <c r="C48" s="567">
        <v>40</v>
      </c>
      <c r="D48" s="567">
        <v>40</v>
      </c>
      <c r="E48" s="567">
        <v>40</v>
      </c>
      <c r="F48" s="567">
        <v>40</v>
      </c>
      <c r="G48" s="567">
        <v>40</v>
      </c>
      <c r="H48" s="568">
        <v>40</v>
      </c>
      <c r="J48" s="469"/>
      <c r="K48" s="469"/>
      <c r="L48" s="524"/>
    </row>
    <row r="49" spans="1:12" ht="15">
      <c r="A49" s="444" t="s">
        <v>0</v>
      </c>
      <c r="B49" s="567">
        <v>10.8</v>
      </c>
      <c r="C49" s="567">
        <v>11.25</v>
      </c>
      <c r="D49" s="567">
        <v>11.95</v>
      </c>
      <c r="E49" s="567">
        <v>12.8</v>
      </c>
      <c r="F49" s="567">
        <v>13.7</v>
      </c>
      <c r="G49" s="567">
        <v>16.25</v>
      </c>
      <c r="H49" s="568">
        <v>18.85</v>
      </c>
      <c r="J49" s="469"/>
      <c r="K49" s="469"/>
      <c r="L49" s="443"/>
    </row>
    <row r="50" spans="1:12" ht="15.75" thickBot="1">
      <c r="A50" s="449" t="s">
        <v>535</v>
      </c>
      <c r="B50" s="636">
        <v>1</v>
      </c>
      <c r="C50" s="636">
        <v>1</v>
      </c>
      <c r="D50" s="636">
        <v>1</v>
      </c>
      <c r="E50" s="636">
        <v>1</v>
      </c>
      <c r="F50" s="636">
        <v>1.35</v>
      </c>
      <c r="G50" s="636">
        <v>1.35</v>
      </c>
      <c r="H50" s="637">
        <v>1.35</v>
      </c>
      <c r="J50" s="525"/>
      <c r="K50" s="483"/>
      <c r="L50" s="523"/>
    </row>
    <row r="51" spans="1:13" ht="15.75" thickBot="1">
      <c r="A51" s="547"/>
      <c r="B51" s="548"/>
      <c r="C51" s="548"/>
      <c r="D51" s="548"/>
      <c r="E51" s="548"/>
      <c r="F51" s="548"/>
      <c r="G51" s="548"/>
      <c r="H51" s="548"/>
      <c r="I51" s="545"/>
      <c r="J51" s="549"/>
      <c r="K51" s="550"/>
      <c r="L51" s="548"/>
      <c r="M51" s="546"/>
    </row>
    <row r="52" spans="1:12" ht="15.75" thickBot="1">
      <c r="A52" s="1054" t="s">
        <v>497</v>
      </c>
      <c r="B52" s="1055"/>
      <c r="C52" s="1056"/>
      <c r="D52" s="443"/>
      <c r="E52" s="1043" t="s">
        <v>494</v>
      </c>
      <c r="F52" s="1044"/>
      <c r="G52" s="1044"/>
      <c r="H52" s="1045"/>
      <c r="I52" s="461"/>
      <c r="J52" s="493"/>
      <c r="K52" s="469"/>
      <c r="L52" s="443"/>
    </row>
    <row r="53" spans="1:12" ht="15.75" thickBot="1">
      <c r="A53" s="473" t="s">
        <v>455</v>
      </c>
      <c r="B53" s="473" t="s">
        <v>456</v>
      </c>
      <c r="C53" s="473" t="s">
        <v>498</v>
      </c>
      <c r="D53" s="443"/>
      <c r="E53" s="473" t="s">
        <v>455</v>
      </c>
      <c r="F53" s="543" t="s">
        <v>495</v>
      </c>
      <c r="G53" s="543" t="s">
        <v>496</v>
      </c>
      <c r="H53" s="475" t="s">
        <v>105</v>
      </c>
      <c r="I53" s="461"/>
      <c r="J53" s="493"/>
      <c r="K53" s="469"/>
      <c r="L53" s="443"/>
    </row>
    <row r="54" spans="1:12" ht="15">
      <c r="A54" s="531" t="s">
        <v>73</v>
      </c>
      <c r="B54" s="532">
        <v>14.08</v>
      </c>
      <c r="C54" s="533" t="s">
        <v>74</v>
      </c>
      <c r="D54" s="443"/>
      <c r="E54" s="529" t="s">
        <v>123</v>
      </c>
      <c r="F54" s="530" t="s">
        <v>124</v>
      </c>
      <c r="G54" s="530" t="s">
        <v>125</v>
      </c>
      <c r="H54" s="496">
        <v>1</v>
      </c>
      <c r="I54" s="461"/>
      <c r="J54" s="493"/>
      <c r="K54" s="469"/>
      <c r="L54" s="443"/>
    </row>
    <row r="55" spans="1:12" ht="15">
      <c r="A55" s="515" t="s">
        <v>76</v>
      </c>
      <c r="B55" s="476">
        <v>1.5</v>
      </c>
      <c r="C55" s="516" t="s">
        <v>74</v>
      </c>
      <c r="D55" s="443"/>
      <c r="E55" s="526" t="s">
        <v>127</v>
      </c>
      <c r="F55" s="513" t="s">
        <v>128</v>
      </c>
      <c r="G55" s="513" t="s">
        <v>128</v>
      </c>
      <c r="H55" s="497">
        <v>6</v>
      </c>
      <c r="I55" s="461"/>
      <c r="J55" s="493"/>
      <c r="K55" s="469"/>
      <c r="L55" s="443"/>
    </row>
    <row r="56" spans="1:12" ht="15">
      <c r="A56" s="515" t="s">
        <v>77</v>
      </c>
      <c r="B56" s="476">
        <v>2.67</v>
      </c>
      <c r="C56" s="517" t="s">
        <v>6</v>
      </c>
      <c r="D56" s="443"/>
      <c r="E56" s="526" t="s">
        <v>77</v>
      </c>
      <c r="F56" s="513" t="s">
        <v>125</v>
      </c>
      <c r="G56" s="513" t="s">
        <v>125</v>
      </c>
      <c r="H56" s="497">
        <v>1</v>
      </c>
      <c r="I56" s="461"/>
      <c r="J56" s="493"/>
      <c r="K56" s="469"/>
      <c r="L56" s="443"/>
    </row>
    <row r="57" spans="1:12" ht="15">
      <c r="A57" s="518" t="s">
        <v>81</v>
      </c>
      <c r="B57" s="513">
        <v>15.72</v>
      </c>
      <c r="C57" s="519" t="s">
        <v>82</v>
      </c>
      <c r="D57" s="443"/>
      <c r="E57" s="526" t="s">
        <v>85</v>
      </c>
      <c r="F57" s="513" t="s">
        <v>698</v>
      </c>
      <c r="G57" s="513" t="s">
        <v>698</v>
      </c>
      <c r="H57" s="497">
        <v>1</v>
      </c>
      <c r="I57" s="461"/>
      <c r="J57" s="493"/>
      <c r="K57" s="469"/>
      <c r="L57" s="443"/>
    </row>
    <row r="58" spans="1:12" ht="15.75" thickBot="1">
      <c r="A58" s="520" t="s">
        <v>85</v>
      </c>
      <c r="B58" s="521">
        <v>12.08</v>
      </c>
      <c r="C58" s="522" t="s">
        <v>86</v>
      </c>
      <c r="D58" s="443"/>
      <c r="E58" s="527" t="s">
        <v>81</v>
      </c>
      <c r="F58" s="521" t="s">
        <v>125</v>
      </c>
      <c r="G58" s="521" t="s">
        <v>125</v>
      </c>
      <c r="H58" s="528">
        <v>1</v>
      </c>
      <c r="I58" s="461"/>
      <c r="J58" s="493"/>
      <c r="K58" s="469"/>
      <c r="L58" s="443"/>
    </row>
    <row r="59" spans="1:13" ht="15">
      <c r="A59" s="547"/>
      <c r="B59" s="548"/>
      <c r="C59" s="548"/>
      <c r="D59" s="548"/>
      <c r="E59" s="548"/>
      <c r="F59" s="548"/>
      <c r="G59" s="548"/>
      <c r="H59" s="548"/>
      <c r="I59" s="545"/>
      <c r="J59" s="549"/>
      <c r="K59" s="550"/>
      <c r="L59" s="548"/>
      <c r="M59" s="546"/>
    </row>
    <row r="60" spans="1:13" ht="21" thickBot="1">
      <c r="A60" s="1046" t="s">
        <v>517</v>
      </c>
      <c r="B60" s="1046"/>
      <c r="C60" s="1046"/>
      <c r="D60" s="1046"/>
      <c r="E60" s="1046"/>
      <c r="F60" s="1046"/>
      <c r="G60" s="1046"/>
      <c r="H60" s="1046"/>
      <c r="I60" s="1046"/>
      <c r="J60" s="1046"/>
      <c r="K60" s="1046"/>
      <c r="L60" s="1046"/>
      <c r="M60" s="1046"/>
    </row>
    <row r="61" spans="1:13" s="480" customFormat="1" ht="15.75" thickBot="1">
      <c r="A61" s="1043" t="s">
        <v>499</v>
      </c>
      <c r="B61" s="1045"/>
      <c r="C61" s="436"/>
      <c r="D61" s="1031" t="s">
        <v>502</v>
      </c>
      <c r="E61" s="1033"/>
      <c r="F61" s="1033"/>
      <c r="G61" s="1033"/>
      <c r="H61" s="1033"/>
      <c r="I61" s="1033"/>
      <c r="J61" s="1032"/>
      <c r="K61" s="483"/>
      <c r="L61" s="523"/>
      <c r="M61" s="436"/>
    </row>
    <row r="62" spans="1:13" s="480" customFormat="1" ht="15">
      <c r="A62" s="506" t="s">
        <v>481</v>
      </c>
      <c r="B62" s="507" t="s">
        <v>88</v>
      </c>
      <c r="C62" s="481"/>
      <c r="D62" s="453" t="s">
        <v>455</v>
      </c>
      <c r="E62" s="510" t="s">
        <v>495</v>
      </c>
      <c r="F62" s="510" t="s">
        <v>452</v>
      </c>
      <c r="G62" s="510" t="s">
        <v>105</v>
      </c>
      <c r="H62" s="510" t="s">
        <v>503</v>
      </c>
      <c r="I62" s="1060"/>
      <c r="J62" s="1061"/>
      <c r="K62" s="479"/>
      <c r="M62" s="482"/>
    </row>
    <row r="63" spans="1:13" s="480" customFormat="1" ht="15">
      <c r="A63" s="500" t="s">
        <v>482</v>
      </c>
      <c r="B63" s="502">
        <v>9</v>
      </c>
      <c r="C63" s="481"/>
      <c r="D63" s="526" t="s">
        <v>77</v>
      </c>
      <c r="E63" s="513" t="s">
        <v>125</v>
      </c>
      <c r="F63" s="513" t="s">
        <v>125</v>
      </c>
      <c r="G63" s="513">
        <v>4</v>
      </c>
      <c r="H63" s="575">
        <v>3.95</v>
      </c>
      <c r="I63" s="1034" t="s">
        <v>6</v>
      </c>
      <c r="J63" s="1035"/>
      <c r="M63" s="482"/>
    </row>
    <row r="64" spans="1:13" s="480" customFormat="1" ht="15">
      <c r="A64" s="500" t="s">
        <v>483</v>
      </c>
      <c r="B64" s="501" t="s">
        <v>97</v>
      </c>
      <c r="C64" s="481"/>
      <c r="D64" s="526" t="s">
        <v>81</v>
      </c>
      <c r="E64" s="513" t="s">
        <v>125</v>
      </c>
      <c r="F64" s="513" t="s">
        <v>1</v>
      </c>
      <c r="G64" s="513">
        <v>4</v>
      </c>
      <c r="H64" s="575" t="s">
        <v>508</v>
      </c>
      <c r="I64" s="1034" t="s">
        <v>507</v>
      </c>
      <c r="J64" s="1035"/>
      <c r="K64" s="484"/>
      <c r="L64" s="487"/>
      <c r="M64" s="487"/>
    </row>
    <row r="65" spans="1:13" s="480" customFormat="1" ht="15">
      <c r="A65" s="500" t="s">
        <v>484</v>
      </c>
      <c r="B65" s="502" t="s">
        <v>100</v>
      </c>
      <c r="C65" s="481"/>
      <c r="D65" s="526" t="s">
        <v>85</v>
      </c>
      <c r="E65" s="513" t="s">
        <v>698</v>
      </c>
      <c r="F65" s="513" t="s">
        <v>698</v>
      </c>
      <c r="G65" s="513">
        <v>4</v>
      </c>
      <c r="H65" s="575">
        <v>12.95</v>
      </c>
      <c r="I65" s="1034"/>
      <c r="J65" s="1035"/>
      <c r="K65" s="484"/>
      <c r="L65" s="484"/>
      <c r="M65" s="484"/>
    </row>
    <row r="66" spans="1:13" s="480" customFormat="1" ht="15">
      <c r="A66" s="500" t="s">
        <v>485</v>
      </c>
      <c r="B66" s="501" t="s">
        <v>103</v>
      </c>
      <c r="C66" s="481"/>
      <c r="D66" s="526" t="s">
        <v>132</v>
      </c>
      <c r="E66" s="513" t="s">
        <v>133</v>
      </c>
      <c r="F66" s="513" t="s">
        <v>133</v>
      </c>
      <c r="G66" s="513">
        <v>4</v>
      </c>
      <c r="H66" s="575">
        <v>11.24</v>
      </c>
      <c r="I66" s="1034"/>
      <c r="J66" s="1035"/>
      <c r="K66" s="484"/>
      <c r="L66" s="484"/>
      <c r="M66" s="484"/>
    </row>
    <row r="67" spans="1:13" s="480" customFormat="1" ht="15">
      <c r="A67" s="500" t="s">
        <v>486</v>
      </c>
      <c r="B67" s="501" t="s">
        <v>199</v>
      </c>
      <c r="C67" s="481"/>
      <c r="D67" s="526" t="s">
        <v>135</v>
      </c>
      <c r="E67" s="513" t="s">
        <v>124</v>
      </c>
      <c r="F67" s="513" t="s">
        <v>125</v>
      </c>
      <c r="G67" s="513">
        <v>4</v>
      </c>
      <c r="H67" s="575" t="s">
        <v>508</v>
      </c>
      <c r="I67" s="1034" t="s">
        <v>507</v>
      </c>
      <c r="J67" s="1035"/>
      <c r="K67" s="484"/>
      <c r="L67" s="484"/>
      <c r="M67" s="484"/>
    </row>
    <row r="68" spans="1:13" s="480" customFormat="1" ht="15">
      <c r="A68" s="500" t="s">
        <v>487</v>
      </c>
      <c r="B68" s="502" t="s">
        <v>111</v>
      </c>
      <c r="C68" s="482"/>
      <c r="D68" s="526" t="s">
        <v>127</v>
      </c>
      <c r="E68" s="513" t="s">
        <v>128</v>
      </c>
      <c r="F68" s="513" t="s">
        <v>128</v>
      </c>
      <c r="G68" s="513">
        <v>6</v>
      </c>
      <c r="H68" s="575" t="s">
        <v>508</v>
      </c>
      <c r="I68" s="1034" t="s">
        <v>507</v>
      </c>
      <c r="J68" s="1035"/>
      <c r="K68" s="484"/>
      <c r="L68" s="484"/>
      <c r="M68" s="484"/>
    </row>
    <row r="69" spans="1:13" s="482" customFormat="1" ht="15.75" thickBot="1">
      <c r="A69" s="504" t="s">
        <v>488</v>
      </c>
      <c r="B69" s="570" t="s">
        <v>113</v>
      </c>
      <c r="D69" s="526" t="s">
        <v>60</v>
      </c>
      <c r="E69" s="513" t="s">
        <v>61</v>
      </c>
      <c r="F69" s="513" t="s">
        <v>61</v>
      </c>
      <c r="G69" s="513">
        <v>0</v>
      </c>
      <c r="H69" s="575" t="s">
        <v>508</v>
      </c>
      <c r="I69" s="1034" t="s">
        <v>509</v>
      </c>
      <c r="J69" s="1035"/>
      <c r="K69" s="484"/>
      <c r="L69" s="484"/>
      <c r="M69" s="484"/>
    </row>
    <row r="70" spans="1:13" s="487" customFormat="1" ht="15.75" thickBot="1">
      <c r="A70" s="594"/>
      <c r="B70" s="595"/>
      <c r="D70" s="526" t="s">
        <v>138</v>
      </c>
      <c r="E70" s="513" t="s">
        <v>125</v>
      </c>
      <c r="F70" s="513" t="s">
        <v>125</v>
      </c>
      <c r="G70" s="513">
        <v>4</v>
      </c>
      <c r="H70" s="618">
        <v>40</v>
      </c>
      <c r="I70" s="1034" t="s">
        <v>504</v>
      </c>
      <c r="J70" s="1035"/>
      <c r="K70" s="484"/>
      <c r="L70" s="484"/>
      <c r="M70" s="484"/>
    </row>
    <row r="71" spans="1:12" s="480" customFormat="1" ht="15.75" thickBot="1">
      <c r="A71" s="1031" t="s">
        <v>500</v>
      </c>
      <c r="B71" s="1032"/>
      <c r="C71" s="482"/>
      <c r="D71" s="526" t="s">
        <v>144</v>
      </c>
      <c r="E71" s="513" t="s">
        <v>125</v>
      </c>
      <c r="F71" s="513" t="s">
        <v>125</v>
      </c>
      <c r="G71" s="513">
        <v>4</v>
      </c>
      <c r="H71" s="585">
        <v>11</v>
      </c>
      <c r="I71" s="1058" t="s">
        <v>505</v>
      </c>
      <c r="J71" s="1059"/>
      <c r="K71" s="487"/>
      <c r="L71" s="487"/>
    </row>
    <row r="72" spans="1:12" s="480" customFormat="1" ht="15.75" thickBot="1">
      <c r="A72" s="506" t="s">
        <v>117</v>
      </c>
      <c r="B72" s="569" t="s">
        <v>103</v>
      </c>
      <c r="C72" s="482"/>
      <c r="D72" s="456" t="s">
        <v>144</v>
      </c>
      <c r="E72" s="521" t="s">
        <v>125</v>
      </c>
      <c r="F72" s="521" t="s">
        <v>125</v>
      </c>
      <c r="G72" s="521">
        <v>4</v>
      </c>
      <c r="H72" s="588">
        <v>8</v>
      </c>
      <c r="I72" s="1062" t="s">
        <v>506</v>
      </c>
      <c r="J72" s="1063"/>
      <c r="K72" s="487"/>
      <c r="L72" s="487"/>
    </row>
    <row r="73" spans="1:12" s="480" customFormat="1" ht="15.75" thickBot="1">
      <c r="A73" s="500" t="s">
        <v>489</v>
      </c>
      <c r="B73" s="502">
        <v>999</v>
      </c>
      <c r="C73" s="482"/>
      <c r="D73" s="594"/>
      <c r="E73" s="597"/>
      <c r="F73" s="597"/>
      <c r="G73" s="597"/>
      <c r="H73" s="597"/>
      <c r="I73" s="597"/>
      <c r="J73" s="594"/>
      <c r="K73" s="487"/>
      <c r="L73" s="487"/>
    </row>
    <row r="74" spans="1:12" s="480" customFormat="1" ht="15.75" thickBot="1">
      <c r="A74" s="500" t="s">
        <v>490</v>
      </c>
      <c r="B74" s="501">
        <v>1</v>
      </c>
      <c r="C74" s="482"/>
      <c r="D74" s="1031" t="s">
        <v>151</v>
      </c>
      <c r="E74" s="1033"/>
      <c r="F74" s="1032"/>
      <c r="G74" s="487"/>
      <c r="H74" s="471"/>
      <c r="J74" s="487"/>
      <c r="K74" s="487"/>
      <c r="L74" s="487"/>
    </row>
    <row r="75" spans="1:12" s="480" customFormat="1" ht="15">
      <c r="A75" s="500" t="s">
        <v>131</v>
      </c>
      <c r="B75" s="502" t="s">
        <v>97</v>
      </c>
      <c r="C75" s="481"/>
      <c r="D75" s="506" t="s">
        <v>3</v>
      </c>
      <c r="E75" s="580">
        <v>0.0752</v>
      </c>
      <c r="F75" s="581" t="s">
        <v>154</v>
      </c>
      <c r="G75" s="487"/>
      <c r="H75" s="487"/>
      <c r="J75" s="487"/>
      <c r="K75" s="487"/>
      <c r="L75" s="487"/>
    </row>
    <row r="76" spans="1:12" s="480" customFormat="1" ht="15">
      <c r="A76" s="500" t="s">
        <v>488</v>
      </c>
      <c r="B76" s="502" t="s">
        <v>113</v>
      </c>
      <c r="C76" s="481"/>
      <c r="D76" s="500" t="s">
        <v>157</v>
      </c>
      <c r="E76" s="579">
        <v>0.036</v>
      </c>
      <c r="F76" s="582" t="s">
        <v>158</v>
      </c>
      <c r="G76" s="487"/>
      <c r="H76" s="471"/>
      <c r="J76" s="487"/>
      <c r="K76" s="487"/>
      <c r="L76" s="487"/>
    </row>
    <row r="77" spans="1:12" s="480" customFormat="1" ht="15.75" thickBot="1">
      <c r="A77" s="500" t="s">
        <v>491</v>
      </c>
      <c r="B77" s="503">
        <v>40</v>
      </c>
      <c r="C77" s="482"/>
      <c r="D77" s="504" t="s">
        <v>161</v>
      </c>
      <c r="E77" s="583">
        <v>0.095</v>
      </c>
      <c r="F77" s="584" t="s">
        <v>162</v>
      </c>
      <c r="G77" s="487"/>
      <c r="H77" s="487"/>
      <c r="J77" s="471"/>
      <c r="K77" s="487"/>
      <c r="L77" s="487"/>
    </row>
    <row r="78" spans="1:13" s="482" customFormat="1" ht="15.75" thickBot="1">
      <c r="A78" s="504" t="s">
        <v>492</v>
      </c>
      <c r="B78" s="505">
        <v>1000</v>
      </c>
      <c r="C78" s="480"/>
      <c r="D78" s="1039"/>
      <c r="E78" s="1039"/>
      <c r="F78" s="1039"/>
      <c r="G78" s="1039"/>
      <c r="H78" s="1039"/>
      <c r="I78" s="1039"/>
      <c r="J78" s="1039"/>
      <c r="K78" s="466"/>
      <c r="L78" s="466"/>
      <c r="M78" s="480"/>
    </row>
    <row r="79" spans="1:12" s="480" customFormat="1" ht="15.75" thickBot="1">
      <c r="A79" s="594"/>
      <c r="B79" s="594" t="s">
        <v>4</v>
      </c>
      <c r="C79" s="596"/>
      <c r="D79" s="1036" t="s">
        <v>510</v>
      </c>
      <c r="E79" s="1037"/>
      <c r="F79" s="1038"/>
      <c r="G79" s="487"/>
      <c r="H79" s="487"/>
      <c r="I79" s="487"/>
      <c r="J79" s="1057"/>
      <c r="K79" s="1057"/>
      <c r="L79" s="483"/>
    </row>
    <row r="80" spans="1:12" s="480" customFormat="1" ht="15.75" thickBot="1">
      <c r="A80" s="1031" t="s">
        <v>501</v>
      </c>
      <c r="B80" s="1032"/>
      <c r="D80" s="473" t="s">
        <v>511</v>
      </c>
      <c r="E80" s="474" t="s">
        <v>456</v>
      </c>
      <c r="F80" s="475" t="s">
        <v>498</v>
      </c>
      <c r="G80" s="484"/>
      <c r="H80" s="484"/>
      <c r="I80" s="483"/>
      <c r="J80" s="485"/>
      <c r="K80" s="485"/>
      <c r="L80" s="483"/>
    </row>
    <row r="81" spans="1:12" s="480" customFormat="1" ht="15">
      <c r="A81" s="571" t="s">
        <v>475</v>
      </c>
      <c r="B81" s="496" t="s">
        <v>90</v>
      </c>
      <c r="D81" s="442" t="s">
        <v>140</v>
      </c>
      <c r="E81" s="591" t="s">
        <v>141</v>
      </c>
      <c r="F81" s="581" t="s">
        <v>142</v>
      </c>
      <c r="I81" s="483"/>
      <c r="J81" s="485"/>
      <c r="K81" s="485"/>
      <c r="L81" s="483"/>
    </row>
    <row r="82" spans="1:12" s="480" customFormat="1" ht="15">
      <c r="A82" s="445" t="s">
        <v>476</v>
      </c>
      <c r="B82" s="497" t="s">
        <v>95</v>
      </c>
      <c r="D82" s="444" t="s">
        <v>140</v>
      </c>
      <c r="E82" s="592" t="s">
        <v>146</v>
      </c>
      <c r="F82" s="582" t="s">
        <v>147</v>
      </c>
      <c r="G82" s="482"/>
      <c r="H82" s="484"/>
      <c r="I82" s="483"/>
      <c r="J82" s="485"/>
      <c r="K82" s="485"/>
      <c r="L82" s="483"/>
    </row>
    <row r="83" spans="1:12" s="480" customFormat="1" ht="15">
      <c r="A83" s="445" t="s">
        <v>477</v>
      </c>
      <c r="B83" s="497">
        <v>0</v>
      </c>
      <c r="D83" s="444" t="s">
        <v>140</v>
      </c>
      <c r="E83" s="592" t="s">
        <v>149</v>
      </c>
      <c r="F83" s="519" t="s">
        <v>150</v>
      </c>
      <c r="G83" s="482"/>
      <c r="H83" s="484"/>
      <c r="I83" s="483"/>
      <c r="J83" s="485"/>
      <c r="K83" s="485"/>
      <c r="L83" s="483"/>
    </row>
    <row r="84" spans="1:12" s="480" customFormat="1" ht="15">
      <c r="A84" s="445" t="s">
        <v>479</v>
      </c>
      <c r="B84" s="498">
        <v>18</v>
      </c>
      <c r="D84" s="444" t="s">
        <v>140</v>
      </c>
      <c r="E84" s="592" t="s">
        <v>152</v>
      </c>
      <c r="F84" s="519" t="s">
        <v>153</v>
      </c>
      <c r="G84" s="482"/>
      <c r="H84" s="484"/>
      <c r="I84" s="483"/>
      <c r="J84" s="485"/>
      <c r="K84" s="485"/>
      <c r="L84" s="483"/>
    </row>
    <row r="85" spans="1:12" s="480" customFormat="1" ht="15">
      <c r="A85" s="445" t="s">
        <v>478</v>
      </c>
      <c r="B85" s="497">
        <v>12</v>
      </c>
      <c r="D85" s="444" t="s">
        <v>140</v>
      </c>
      <c r="E85" s="592" t="s">
        <v>155</v>
      </c>
      <c r="F85" s="519" t="s">
        <v>156</v>
      </c>
      <c r="G85" s="482"/>
      <c r="H85" s="484"/>
      <c r="I85" s="483"/>
      <c r="J85" s="485"/>
      <c r="K85" s="485"/>
      <c r="L85" s="483"/>
    </row>
    <row r="86" spans="1:12" s="480" customFormat="1" ht="15.75" thickBot="1">
      <c r="A86" s="572" t="s">
        <v>480</v>
      </c>
      <c r="B86" s="499" t="s">
        <v>109</v>
      </c>
      <c r="D86" s="444" t="s">
        <v>140</v>
      </c>
      <c r="E86" s="574" t="s">
        <v>159</v>
      </c>
      <c r="F86" s="519" t="s">
        <v>160</v>
      </c>
      <c r="G86" s="482"/>
      <c r="H86" s="484"/>
      <c r="I86" s="483"/>
      <c r="J86" s="485"/>
      <c r="K86" s="485"/>
      <c r="L86" s="483"/>
    </row>
    <row r="87" spans="1:12" s="480" customFormat="1" ht="15">
      <c r="A87" s="487"/>
      <c r="B87" s="487"/>
      <c r="C87" s="487"/>
      <c r="D87" s="444" t="s">
        <v>163</v>
      </c>
      <c r="E87" s="592">
        <v>1.4</v>
      </c>
      <c r="F87" s="519" t="s">
        <v>512</v>
      </c>
      <c r="G87" s="482"/>
      <c r="H87" s="484"/>
      <c r="I87" s="483"/>
      <c r="J87" s="485"/>
      <c r="K87" s="485"/>
      <c r="L87" s="483"/>
    </row>
    <row r="88" spans="1:12" s="480" customFormat="1" ht="15">
      <c r="A88" s="482"/>
      <c r="B88" s="488"/>
      <c r="C88" s="482"/>
      <c r="D88" s="500" t="s">
        <v>165</v>
      </c>
      <c r="E88" s="592">
        <v>34.75</v>
      </c>
      <c r="F88" s="582" t="s">
        <v>513</v>
      </c>
      <c r="G88" s="482"/>
      <c r="H88" s="484"/>
      <c r="L88" s="485"/>
    </row>
    <row r="89" spans="4:13" s="480" customFormat="1" ht="15">
      <c r="D89" s="500" t="s">
        <v>169</v>
      </c>
      <c r="E89" s="592">
        <v>11</v>
      </c>
      <c r="F89" s="586" t="s">
        <v>516</v>
      </c>
      <c r="L89" s="471"/>
      <c r="M89" s="482"/>
    </row>
    <row r="90" spans="4:12" s="480" customFormat="1" ht="14.25">
      <c r="D90" s="444" t="s">
        <v>170</v>
      </c>
      <c r="E90" s="592">
        <v>75</v>
      </c>
      <c r="F90" s="586" t="s">
        <v>514</v>
      </c>
      <c r="L90" s="487"/>
    </row>
    <row r="91" spans="4:12" s="480" customFormat="1" ht="14.25">
      <c r="D91" s="590" t="s">
        <v>518</v>
      </c>
      <c r="E91" s="592">
        <v>75</v>
      </c>
      <c r="F91" s="519"/>
      <c r="L91" s="487"/>
    </row>
    <row r="92" spans="4:12" s="480" customFormat="1" ht="14.25">
      <c r="D92" s="444" t="s">
        <v>173</v>
      </c>
      <c r="E92" s="592">
        <v>35</v>
      </c>
      <c r="F92" s="586" t="s">
        <v>514</v>
      </c>
      <c r="L92" s="487"/>
    </row>
    <row r="93" spans="4:12" s="480" customFormat="1" ht="14.25">
      <c r="D93" s="444" t="s">
        <v>167</v>
      </c>
      <c r="E93" s="592">
        <v>10.41</v>
      </c>
      <c r="F93" s="587" t="s">
        <v>515</v>
      </c>
      <c r="L93" s="487"/>
    </row>
    <row r="94" spans="4:12" s="480" customFormat="1" ht="15" thickBot="1">
      <c r="D94" s="449" t="s">
        <v>169</v>
      </c>
      <c r="E94" s="593">
        <v>8</v>
      </c>
      <c r="F94" s="589" t="s">
        <v>506</v>
      </c>
      <c r="L94" s="487"/>
    </row>
    <row r="95" spans="1:13" ht="14.25">
      <c r="A95" s="436"/>
      <c r="G95" s="480"/>
      <c r="H95" s="480"/>
      <c r="J95" s="480"/>
      <c r="K95" s="480"/>
      <c r="L95" s="480"/>
      <c r="M95" s="480"/>
    </row>
    <row r="96" spans="1:10" s="480" customFormat="1" ht="14.25">
      <c r="A96" s="436" t="s">
        <v>667</v>
      </c>
      <c r="B96" s="438"/>
      <c r="C96" s="491"/>
      <c r="D96" s="492"/>
      <c r="E96" s="438"/>
      <c r="F96" s="492"/>
      <c r="G96" s="436"/>
      <c r="H96" s="436"/>
      <c r="I96" s="436"/>
      <c r="J96" s="436"/>
    </row>
    <row r="97" spans="1:10" s="480" customFormat="1" ht="14.25">
      <c r="A97" s="436"/>
      <c r="B97" s="438"/>
      <c r="C97" s="491"/>
      <c r="D97" s="492"/>
      <c r="E97" s="438"/>
      <c r="F97" s="492"/>
      <c r="G97" s="436"/>
      <c r="H97" s="436"/>
      <c r="I97" s="436"/>
      <c r="J97" s="436"/>
    </row>
    <row r="98" spans="1:10" s="480" customFormat="1" ht="14.25">
      <c r="A98" s="436"/>
      <c r="B98" s="438"/>
      <c r="C98" s="491"/>
      <c r="D98" s="492"/>
      <c r="E98" s="438"/>
      <c r="F98" s="492"/>
      <c r="G98" s="436"/>
      <c r="H98" s="436"/>
      <c r="I98" s="436"/>
      <c r="J98" s="436"/>
    </row>
    <row r="99" spans="1:10" s="480" customFormat="1" ht="14.25">
      <c r="A99" s="436"/>
      <c r="B99" s="438"/>
      <c r="C99" s="491"/>
      <c r="D99" s="492"/>
      <c r="E99" s="438"/>
      <c r="F99" s="492"/>
      <c r="G99" s="436"/>
      <c r="H99" s="436"/>
      <c r="I99" s="436"/>
      <c r="J99" s="436"/>
    </row>
    <row r="101" ht="14.25">
      <c r="A101" s="438"/>
    </row>
    <row r="102" ht="14.25">
      <c r="A102" s="438"/>
    </row>
    <row r="103" ht="14.25">
      <c r="H103" s="482"/>
    </row>
    <row r="104" ht="14.25">
      <c r="A104" s="438"/>
    </row>
    <row r="105" ht="14.25">
      <c r="A105" s="438"/>
    </row>
    <row r="106" ht="14.25">
      <c r="A106" s="438"/>
    </row>
    <row r="107" ht="14.25">
      <c r="A107" s="438"/>
    </row>
    <row r="108" ht="14.25">
      <c r="A108" s="438"/>
    </row>
    <row r="109" ht="14.25">
      <c r="A109" s="438"/>
    </row>
    <row r="110" ht="14.25">
      <c r="A110" s="438"/>
    </row>
    <row r="111" ht="14.25">
      <c r="A111" s="438"/>
    </row>
    <row r="112" ht="14.25">
      <c r="A112" s="438"/>
    </row>
    <row r="113" ht="14.25">
      <c r="A113" s="438"/>
    </row>
    <row r="114" ht="14.25">
      <c r="A114" s="438"/>
    </row>
    <row r="115" spans="1:5" ht="14.25">
      <c r="A115" s="438"/>
      <c r="E115" s="490"/>
    </row>
  </sheetData>
  <sheetProtection/>
  <mergeCells count="35">
    <mergeCell ref="A23:D23"/>
    <mergeCell ref="H41:K41"/>
    <mergeCell ref="A61:B61"/>
    <mergeCell ref="A45:H45"/>
    <mergeCell ref="A52:C52"/>
    <mergeCell ref="J79:K79"/>
    <mergeCell ref="I71:J71"/>
    <mergeCell ref="I62:J62"/>
    <mergeCell ref="I72:J72"/>
    <mergeCell ref="A1:M1"/>
    <mergeCell ref="A2:M2"/>
    <mergeCell ref="A3:M3"/>
    <mergeCell ref="A4:M4"/>
    <mergeCell ref="A6:M6"/>
    <mergeCell ref="A5:M5"/>
    <mergeCell ref="A8:K8"/>
    <mergeCell ref="A27:M27"/>
    <mergeCell ref="A41:D41"/>
    <mergeCell ref="E52:H52"/>
    <mergeCell ref="A7:M7"/>
    <mergeCell ref="A71:B71"/>
    <mergeCell ref="A60:M60"/>
    <mergeCell ref="I67:J67"/>
    <mergeCell ref="I68:J68"/>
    <mergeCell ref="I69:J69"/>
    <mergeCell ref="A80:B80"/>
    <mergeCell ref="D61:J61"/>
    <mergeCell ref="I63:J63"/>
    <mergeCell ref="I64:J64"/>
    <mergeCell ref="I65:J65"/>
    <mergeCell ref="I66:J66"/>
    <mergeCell ref="I70:J70"/>
    <mergeCell ref="D74:F74"/>
    <mergeCell ref="D79:F79"/>
    <mergeCell ref="D78:J78"/>
  </mergeCells>
  <printOptions horizontalCentered="1"/>
  <pageMargins left="0.25" right="0.25" top="0.5" bottom="0.5" header="0.25" footer="0.25"/>
  <pageSetup fitToHeight="0" fitToWidth="0" horizontalDpi="600" verticalDpi="600" orientation="portrait" scale="51" r:id="rId3"/>
  <headerFooter alignWithMargins="0">
    <oddFooter>&amp;R&amp;F
&amp;D  &amp;T</oddFooter>
  </headerFooter>
  <rowBreaks count="1" manualBreakCount="1">
    <brk id="94" max="255" man="1"/>
  </rowBreaks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M99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16.7109375" style="428" customWidth="1"/>
    <col min="2" max="2" width="18.28125" style="435" customWidth="1"/>
    <col min="3" max="3" width="10.00390625" style="660" bestFit="1" customWidth="1"/>
    <col min="4" max="4" width="15.57421875" style="661" bestFit="1" customWidth="1"/>
    <col min="5" max="5" width="10.57421875" style="435" bestFit="1" customWidth="1"/>
    <col min="6" max="6" width="17.7109375" style="661" bestFit="1" customWidth="1"/>
    <col min="7" max="7" width="15.140625" style="428" bestFit="1" customWidth="1"/>
    <col min="8" max="8" width="8.00390625" style="428" bestFit="1" customWidth="1"/>
    <col min="9" max="9" width="25.57421875" style="428" bestFit="1" customWidth="1"/>
    <col min="10" max="10" width="11.00390625" style="428" bestFit="1" customWidth="1"/>
    <col min="11" max="16384" width="9.140625" style="428" customWidth="1"/>
  </cols>
  <sheetData>
    <row r="1" spans="1:13" ht="15.75">
      <c r="A1" s="1047" t="s">
        <v>527</v>
      </c>
      <c r="B1" s="1047"/>
      <c r="C1" s="1047"/>
      <c r="D1" s="1047"/>
      <c r="E1" s="1047"/>
      <c r="F1" s="1047"/>
      <c r="G1" s="1047"/>
      <c r="H1" s="1047"/>
      <c r="I1" s="1047"/>
      <c r="J1" s="721"/>
      <c r="K1" s="721"/>
      <c r="L1" s="721"/>
      <c r="M1" s="721"/>
    </row>
    <row r="2" spans="1:13" ht="14.25">
      <c r="A2" s="1050" t="s">
        <v>666</v>
      </c>
      <c r="B2" s="1050"/>
      <c r="C2" s="1050"/>
      <c r="D2" s="1050"/>
      <c r="E2" s="1050"/>
      <c r="F2" s="1050"/>
      <c r="G2" s="1050"/>
      <c r="H2" s="1050"/>
      <c r="I2" s="1050"/>
      <c r="J2" s="480"/>
      <c r="K2" s="480"/>
      <c r="L2" s="480"/>
      <c r="M2" s="480"/>
    </row>
    <row r="3" spans="1:13" ht="14.25">
      <c r="A3" s="1050" t="s">
        <v>528</v>
      </c>
      <c r="B3" s="1050"/>
      <c r="C3" s="1050"/>
      <c r="D3" s="1050"/>
      <c r="E3" s="1050"/>
      <c r="F3" s="1050"/>
      <c r="G3" s="1050"/>
      <c r="H3" s="1050"/>
      <c r="I3" s="1050"/>
      <c r="J3" s="480"/>
      <c r="K3" s="480"/>
      <c r="L3" s="480"/>
      <c r="M3" s="480"/>
    </row>
    <row r="4" spans="1:13" ht="15" thickBot="1">
      <c r="A4" s="1049" t="s">
        <v>575</v>
      </c>
      <c r="B4" s="1049"/>
      <c r="C4" s="1049"/>
      <c r="D4" s="1049"/>
      <c r="E4" s="1049"/>
      <c r="F4" s="1049"/>
      <c r="G4" s="1049"/>
      <c r="H4" s="1049"/>
      <c r="I4" s="1049"/>
      <c r="J4" s="487"/>
      <c r="K4" s="487"/>
      <c r="L4" s="487"/>
      <c r="M4" s="487"/>
    </row>
    <row r="5" spans="1:13" ht="14.25">
      <c r="A5" s="484"/>
      <c r="B5" s="484"/>
      <c r="C5" s="484"/>
      <c r="D5" s="484"/>
      <c r="E5" s="484"/>
      <c r="F5" s="484"/>
      <c r="G5" s="484"/>
      <c r="H5" s="484"/>
      <c r="I5" s="484"/>
      <c r="J5" s="484"/>
      <c r="K5" s="484"/>
      <c r="L5" s="484"/>
      <c r="M5" s="484"/>
    </row>
    <row r="6" spans="1:10" ht="15">
      <c r="A6" s="664"/>
      <c r="B6" s="1197" t="s">
        <v>555</v>
      </c>
      <c r="C6" s="1197"/>
      <c r="D6" s="1197"/>
      <c r="E6" s="1197"/>
      <c r="F6" s="1197"/>
      <c r="G6" s="1197"/>
      <c r="H6" s="666"/>
      <c r="I6" s="435"/>
      <c r="J6" s="435"/>
    </row>
    <row r="7" spans="1:9" s="435" customFormat="1" ht="30">
      <c r="A7" s="662"/>
      <c r="B7" s="478" t="s">
        <v>511</v>
      </c>
      <c r="C7" s="700" t="s">
        <v>553</v>
      </c>
      <c r="D7" s="701" t="s">
        <v>75</v>
      </c>
      <c r="E7" s="727" t="s">
        <v>564</v>
      </c>
      <c r="F7" s="477" t="s">
        <v>563</v>
      </c>
      <c r="G7" s="701" t="s">
        <v>554</v>
      </c>
      <c r="H7" s="668"/>
      <c r="I7" s="668"/>
    </row>
    <row r="8" spans="1:9" s="435" customFormat="1" ht="14.25">
      <c r="A8" s="665"/>
      <c r="B8" s="513" t="s">
        <v>251</v>
      </c>
      <c r="C8" s="576" t="s">
        <v>260</v>
      </c>
      <c r="D8" s="476">
        <v>90</v>
      </c>
      <c r="E8" s="476">
        <v>3.85</v>
      </c>
      <c r="F8" s="476">
        <v>117.1</v>
      </c>
      <c r="G8" s="476">
        <v>141.75</v>
      </c>
      <c r="H8" s="670"/>
      <c r="I8" s="670"/>
    </row>
    <row r="9" spans="1:9" s="435" customFormat="1" ht="14.25">
      <c r="A9" s="665"/>
      <c r="B9" s="513" t="s">
        <v>251</v>
      </c>
      <c r="C9" s="576" t="s">
        <v>261</v>
      </c>
      <c r="D9" s="476">
        <v>90</v>
      </c>
      <c r="E9" s="476">
        <v>3.85</v>
      </c>
      <c r="F9" s="476">
        <v>117.1</v>
      </c>
      <c r="G9" s="476">
        <v>152.9</v>
      </c>
      <c r="H9" s="670"/>
      <c r="I9" s="670"/>
    </row>
    <row r="10" spans="1:9" s="435" customFormat="1" ht="14.25">
      <c r="A10" s="665"/>
      <c r="B10" s="513" t="s">
        <v>251</v>
      </c>
      <c r="C10" s="576" t="s">
        <v>262</v>
      </c>
      <c r="D10" s="476">
        <v>90</v>
      </c>
      <c r="E10" s="476">
        <v>3.85</v>
      </c>
      <c r="F10" s="476">
        <v>117.1</v>
      </c>
      <c r="G10" s="476">
        <v>164.05</v>
      </c>
      <c r="H10" s="670"/>
      <c r="I10" s="670"/>
    </row>
    <row r="11" spans="1:9" s="435" customFormat="1" ht="14.25">
      <c r="A11" s="665"/>
      <c r="B11" s="513" t="s">
        <v>251</v>
      </c>
      <c r="C11" s="576" t="s">
        <v>263</v>
      </c>
      <c r="D11" s="476">
        <v>90</v>
      </c>
      <c r="E11" s="476">
        <v>3.85</v>
      </c>
      <c r="F11" s="476">
        <v>117.1</v>
      </c>
      <c r="G11" s="476">
        <v>180.45</v>
      </c>
      <c r="H11" s="670"/>
      <c r="I11" s="670"/>
    </row>
    <row r="12" spans="1:9" s="435" customFormat="1" ht="14.25">
      <c r="A12" s="665"/>
      <c r="B12" s="513" t="s">
        <v>251</v>
      </c>
      <c r="C12" s="576" t="s">
        <v>264</v>
      </c>
      <c r="D12" s="476">
        <v>90</v>
      </c>
      <c r="E12" s="476">
        <v>3.85</v>
      </c>
      <c r="F12" s="476">
        <v>117.1</v>
      </c>
      <c r="G12" s="476">
        <v>191.6</v>
      </c>
      <c r="H12" s="670"/>
      <c r="I12" s="670"/>
    </row>
    <row r="13" spans="1:9" s="435" customFormat="1" ht="14.25">
      <c r="A13" s="665"/>
      <c r="B13" s="513" t="s">
        <v>251</v>
      </c>
      <c r="C13" s="576" t="s">
        <v>265</v>
      </c>
      <c r="D13" s="476">
        <v>90</v>
      </c>
      <c r="E13" s="476">
        <v>3.85</v>
      </c>
      <c r="F13" s="476">
        <v>117.1</v>
      </c>
      <c r="G13" s="476">
        <v>202.75</v>
      </c>
      <c r="H13" s="670"/>
      <c r="I13" s="670"/>
    </row>
    <row r="14" spans="1:9" ht="14.25">
      <c r="A14" s="665"/>
      <c r="B14" s="513" t="s">
        <v>251</v>
      </c>
      <c r="C14" s="703" t="s">
        <v>266</v>
      </c>
      <c r="D14" s="476">
        <v>90</v>
      </c>
      <c r="E14" s="476">
        <v>3.85</v>
      </c>
      <c r="F14" s="476">
        <v>117.1</v>
      </c>
      <c r="G14" s="476">
        <v>213.9</v>
      </c>
      <c r="H14" s="619"/>
      <c r="I14" s="619"/>
    </row>
    <row r="15" spans="1:9" ht="15" thickBot="1">
      <c r="A15" s="665"/>
      <c r="B15" s="484"/>
      <c r="C15" s="494"/>
      <c r="D15" s="493"/>
      <c r="E15" s="493"/>
      <c r="F15" s="493"/>
      <c r="G15" s="493"/>
      <c r="H15" s="619"/>
      <c r="I15" s="619"/>
    </row>
    <row r="16" spans="1:9" ht="15.75" thickBot="1">
      <c r="A16" s="665"/>
      <c r="B16" s="1051" t="s">
        <v>555</v>
      </c>
      <c r="C16" s="1052"/>
      <c r="D16" s="1052"/>
      <c r="E16" s="1052"/>
      <c r="F16" s="1053"/>
      <c r="G16" s="493"/>
      <c r="H16" s="619"/>
      <c r="I16" s="619"/>
    </row>
    <row r="17" spans="1:9" ht="15">
      <c r="A17" s="665"/>
      <c r="B17" s="453" t="s">
        <v>455</v>
      </c>
      <c r="C17" s="454" t="s">
        <v>456</v>
      </c>
      <c r="D17" s="454" t="s">
        <v>457</v>
      </c>
      <c r="E17" s="741" t="s">
        <v>105</v>
      </c>
      <c r="F17" s="534"/>
      <c r="G17" s="493"/>
      <c r="H17" s="619"/>
      <c r="I17" s="619"/>
    </row>
    <row r="18" spans="1:9" ht="15" thickBot="1">
      <c r="A18" s="665"/>
      <c r="B18" s="456" t="s">
        <v>60</v>
      </c>
      <c r="C18" s="457">
        <v>-0.64</v>
      </c>
      <c r="D18" s="457" t="s">
        <v>202</v>
      </c>
      <c r="E18" s="742">
        <v>0</v>
      </c>
      <c r="F18" s="743" t="s">
        <v>576</v>
      </c>
      <c r="G18" s="493"/>
      <c r="H18" s="619"/>
      <c r="I18" s="619"/>
    </row>
    <row r="19" spans="1:12" s="436" customFormat="1" ht="15">
      <c r="A19" s="547"/>
      <c r="B19" s="548"/>
      <c r="C19" s="548"/>
      <c r="D19" s="548"/>
      <c r="E19" s="548"/>
      <c r="F19" s="548"/>
      <c r="G19" s="548"/>
      <c r="H19" s="548"/>
      <c r="I19" s="545"/>
      <c r="J19" s="428"/>
      <c r="K19" s="428"/>
      <c r="L19" s="428"/>
    </row>
    <row r="20" spans="1:9" ht="15">
      <c r="A20" s="665"/>
      <c r="B20" s="1197" t="s">
        <v>556</v>
      </c>
      <c r="C20" s="1197"/>
      <c r="D20" s="1197"/>
      <c r="E20" s="1197"/>
      <c r="F20" s="1197"/>
      <c r="G20" s="1197"/>
      <c r="H20" s="619"/>
      <c r="I20" s="619"/>
    </row>
    <row r="21" spans="2:9" ht="30">
      <c r="B21" s="478" t="s">
        <v>511</v>
      </c>
      <c r="C21" s="700" t="s">
        <v>553</v>
      </c>
      <c r="D21" s="701" t="s">
        <v>75</v>
      </c>
      <c r="E21" s="727" t="s">
        <v>564</v>
      </c>
      <c r="F21" s="477" t="s">
        <v>563</v>
      </c>
      <c r="G21" s="701" t="s">
        <v>554</v>
      </c>
      <c r="H21" s="619"/>
      <c r="I21" s="619"/>
    </row>
    <row r="22" spans="1:9" ht="14.25">
      <c r="A22" s="675"/>
      <c r="B22" s="513" t="s">
        <v>259</v>
      </c>
      <c r="C22" s="576" t="s">
        <v>260</v>
      </c>
      <c r="D22" s="702" t="s">
        <v>1</v>
      </c>
      <c r="E22" s="702" t="s">
        <v>1</v>
      </c>
      <c r="F22" s="476">
        <v>39</v>
      </c>
      <c r="G22" s="476">
        <v>141.75</v>
      </c>
      <c r="H22" s="619"/>
      <c r="I22" s="619"/>
    </row>
    <row r="23" spans="1:9" ht="14.25">
      <c r="A23" s="675"/>
      <c r="B23" s="513" t="s">
        <v>259</v>
      </c>
      <c r="C23" s="576" t="s">
        <v>261</v>
      </c>
      <c r="D23" s="702" t="s">
        <v>1</v>
      </c>
      <c r="E23" s="702" t="s">
        <v>1</v>
      </c>
      <c r="F23" s="476">
        <v>41</v>
      </c>
      <c r="G23" s="476">
        <v>152.9</v>
      </c>
      <c r="H23" s="619"/>
      <c r="I23" s="619"/>
    </row>
    <row r="24" spans="1:9" ht="14.25">
      <c r="A24" s="676"/>
      <c r="B24" s="513" t="s">
        <v>259</v>
      </c>
      <c r="C24" s="576" t="s">
        <v>262</v>
      </c>
      <c r="D24" s="702" t="s">
        <v>1</v>
      </c>
      <c r="E24" s="702" t="s">
        <v>1</v>
      </c>
      <c r="F24" s="476">
        <v>43</v>
      </c>
      <c r="G24" s="476">
        <v>164.05</v>
      </c>
      <c r="H24" s="619"/>
      <c r="I24" s="619"/>
    </row>
    <row r="25" spans="1:9" ht="14.25">
      <c r="A25" s="676"/>
      <c r="B25" s="513" t="s">
        <v>259</v>
      </c>
      <c r="C25" s="576" t="s">
        <v>263</v>
      </c>
      <c r="D25" s="702" t="s">
        <v>1</v>
      </c>
      <c r="E25" s="702" t="s">
        <v>1</v>
      </c>
      <c r="F25" s="476">
        <v>45</v>
      </c>
      <c r="G25" s="476">
        <v>180.45</v>
      </c>
      <c r="H25" s="619"/>
      <c r="I25" s="619"/>
    </row>
    <row r="26" spans="1:9" ht="14.25">
      <c r="A26" s="676"/>
      <c r="B26" s="513" t="s">
        <v>259</v>
      </c>
      <c r="C26" s="576" t="s">
        <v>264</v>
      </c>
      <c r="D26" s="702" t="s">
        <v>1</v>
      </c>
      <c r="E26" s="702" t="s">
        <v>1</v>
      </c>
      <c r="F26" s="476">
        <v>45</v>
      </c>
      <c r="G26" s="476">
        <v>191.6</v>
      </c>
      <c r="H26" s="619"/>
      <c r="I26" s="619"/>
    </row>
    <row r="27" spans="1:9" ht="14.25">
      <c r="A27" s="676"/>
      <c r="B27" s="513" t="s">
        <v>259</v>
      </c>
      <c r="C27" s="576" t="s">
        <v>265</v>
      </c>
      <c r="D27" s="702" t="s">
        <v>1</v>
      </c>
      <c r="E27" s="702" t="s">
        <v>1</v>
      </c>
      <c r="F27" s="476">
        <v>47</v>
      </c>
      <c r="G27" s="476">
        <v>202.75</v>
      </c>
      <c r="H27" s="619"/>
      <c r="I27" s="619"/>
    </row>
    <row r="28" spans="1:9" ht="14.25">
      <c r="A28" s="676"/>
      <c r="B28" s="513" t="s">
        <v>259</v>
      </c>
      <c r="C28" s="576" t="s">
        <v>266</v>
      </c>
      <c r="D28" s="702" t="s">
        <v>1</v>
      </c>
      <c r="E28" s="702" t="s">
        <v>1</v>
      </c>
      <c r="F28" s="476">
        <v>47</v>
      </c>
      <c r="G28" s="476">
        <v>213.9</v>
      </c>
      <c r="H28" s="619"/>
      <c r="I28" s="619"/>
    </row>
    <row r="29" spans="1:9" ht="15" thickBot="1">
      <c r="A29" s="676"/>
      <c r="B29" s="484"/>
      <c r="C29" s="744"/>
      <c r="D29" s="745"/>
      <c r="E29" s="745"/>
      <c r="F29" s="493"/>
      <c r="G29" s="493"/>
      <c r="H29" s="619"/>
      <c r="I29" s="619"/>
    </row>
    <row r="30" spans="1:9" ht="15.75" thickBot="1">
      <c r="A30" s="665"/>
      <c r="B30" s="1051" t="s">
        <v>556</v>
      </c>
      <c r="C30" s="1052"/>
      <c r="D30" s="1052"/>
      <c r="E30" s="1052"/>
      <c r="F30" s="1053"/>
      <c r="G30" s="493"/>
      <c r="H30" s="619"/>
      <c r="I30" s="619"/>
    </row>
    <row r="31" spans="1:9" ht="15">
      <c r="A31" s="665"/>
      <c r="B31" s="453" t="s">
        <v>455</v>
      </c>
      <c r="C31" s="454" t="s">
        <v>456</v>
      </c>
      <c r="D31" s="454" t="s">
        <v>457</v>
      </c>
      <c r="E31" s="741" t="s">
        <v>105</v>
      </c>
      <c r="F31" s="534"/>
      <c r="G31" s="493"/>
      <c r="H31" s="619"/>
      <c r="I31" s="619"/>
    </row>
    <row r="32" spans="1:9" ht="15" thickBot="1">
      <c r="A32" s="665"/>
      <c r="B32" s="456" t="s">
        <v>60</v>
      </c>
      <c r="C32" s="457">
        <v>-0.64</v>
      </c>
      <c r="D32" s="457" t="s">
        <v>202</v>
      </c>
      <c r="E32" s="742">
        <v>0</v>
      </c>
      <c r="F32" s="743" t="s">
        <v>576</v>
      </c>
      <c r="G32" s="493"/>
      <c r="H32" s="619"/>
      <c r="I32" s="619"/>
    </row>
    <row r="33" spans="1:12" s="436" customFormat="1" ht="15">
      <c r="A33" s="547"/>
      <c r="B33" s="548"/>
      <c r="C33" s="548"/>
      <c r="D33" s="548"/>
      <c r="E33" s="548"/>
      <c r="F33" s="548"/>
      <c r="G33" s="548"/>
      <c r="H33" s="548"/>
      <c r="I33" s="545"/>
      <c r="J33" s="428"/>
      <c r="K33" s="428"/>
      <c r="L33" s="428"/>
    </row>
    <row r="34" spans="1:9" ht="15">
      <c r="A34" s="665"/>
      <c r="B34" s="1197" t="s">
        <v>557</v>
      </c>
      <c r="C34" s="1197"/>
      <c r="D34" s="1197"/>
      <c r="E34" s="1197"/>
      <c r="F34" s="1197"/>
      <c r="G34" s="1197"/>
      <c r="H34" s="619"/>
      <c r="I34" s="619"/>
    </row>
    <row r="35" spans="2:9" ht="30">
      <c r="B35" s="478" t="s">
        <v>511</v>
      </c>
      <c r="C35" s="700" t="s">
        <v>553</v>
      </c>
      <c r="D35" s="701" t="s">
        <v>75</v>
      </c>
      <c r="E35" s="727" t="s">
        <v>564</v>
      </c>
      <c r="F35" s="477" t="s">
        <v>563</v>
      </c>
      <c r="G35" s="701" t="s">
        <v>554</v>
      </c>
      <c r="H35" s="619"/>
      <c r="I35" s="619"/>
    </row>
    <row r="36" spans="1:9" ht="14.25">
      <c r="A36" s="675"/>
      <c r="B36" s="513" t="s">
        <v>259</v>
      </c>
      <c r="C36" s="576" t="s">
        <v>260</v>
      </c>
      <c r="D36" s="702" t="s">
        <v>1</v>
      </c>
      <c r="E36" s="702" t="s">
        <v>1</v>
      </c>
      <c r="F36" s="476">
        <v>39</v>
      </c>
      <c r="G36" s="476">
        <v>146.75</v>
      </c>
      <c r="H36" s="619"/>
      <c r="I36" s="619"/>
    </row>
    <row r="37" spans="1:9" ht="14.25">
      <c r="A37" s="675"/>
      <c r="B37" s="513" t="s">
        <v>259</v>
      </c>
      <c r="C37" s="576" t="s">
        <v>261</v>
      </c>
      <c r="D37" s="702" t="s">
        <v>1</v>
      </c>
      <c r="E37" s="702" t="s">
        <v>1</v>
      </c>
      <c r="F37" s="476">
        <v>41</v>
      </c>
      <c r="G37" s="476">
        <v>157.9</v>
      </c>
      <c r="H37" s="619"/>
      <c r="I37" s="619"/>
    </row>
    <row r="38" spans="1:9" ht="14.25">
      <c r="A38" s="676"/>
      <c r="B38" s="513" t="s">
        <v>259</v>
      </c>
      <c r="C38" s="576" t="s">
        <v>262</v>
      </c>
      <c r="D38" s="702" t="s">
        <v>1</v>
      </c>
      <c r="E38" s="702" t="s">
        <v>1</v>
      </c>
      <c r="F38" s="476">
        <v>43</v>
      </c>
      <c r="G38" s="476">
        <v>169.05</v>
      </c>
      <c r="H38" s="619"/>
      <c r="I38" s="619"/>
    </row>
    <row r="39" spans="1:9" ht="14.25">
      <c r="A39" s="676"/>
      <c r="B39" s="513" t="s">
        <v>259</v>
      </c>
      <c r="C39" s="576" t="s">
        <v>263</v>
      </c>
      <c r="D39" s="702" t="s">
        <v>1</v>
      </c>
      <c r="E39" s="702" t="s">
        <v>1</v>
      </c>
      <c r="F39" s="476">
        <v>45</v>
      </c>
      <c r="G39" s="476">
        <v>185.45</v>
      </c>
      <c r="H39" s="619"/>
      <c r="I39" s="619"/>
    </row>
    <row r="40" spans="1:9" ht="14.25">
      <c r="A40" s="676"/>
      <c r="B40" s="513" t="s">
        <v>259</v>
      </c>
      <c r="C40" s="576" t="s">
        <v>264</v>
      </c>
      <c r="D40" s="702" t="s">
        <v>1</v>
      </c>
      <c r="E40" s="702" t="s">
        <v>1</v>
      </c>
      <c r="F40" s="476">
        <v>45</v>
      </c>
      <c r="G40" s="476">
        <v>196.6</v>
      </c>
      <c r="H40" s="619"/>
      <c r="I40" s="619"/>
    </row>
    <row r="41" spans="1:9" ht="14.25">
      <c r="A41" s="676"/>
      <c r="B41" s="513" t="s">
        <v>259</v>
      </c>
      <c r="C41" s="576" t="s">
        <v>265</v>
      </c>
      <c r="D41" s="702" t="s">
        <v>1</v>
      </c>
      <c r="E41" s="702" t="s">
        <v>1</v>
      </c>
      <c r="F41" s="476">
        <v>47</v>
      </c>
      <c r="G41" s="476">
        <v>207.75</v>
      </c>
      <c r="H41" s="619"/>
      <c r="I41" s="619"/>
    </row>
    <row r="42" spans="1:9" ht="14.25">
      <c r="A42" s="676"/>
      <c r="B42" s="513" t="s">
        <v>259</v>
      </c>
      <c r="C42" s="576" t="s">
        <v>266</v>
      </c>
      <c r="D42" s="702" t="s">
        <v>1</v>
      </c>
      <c r="E42" s="702" t="s">
        <v>1</v>
      </c>
      <c r="F42" s="476">
        <v>47</v>
      </c>
      <c r="G42" s="476">
        <v>218.9</v>
      </c>
      <c r="H42" s="619"/>
      <c r="I42" s="619"/>
    </row>
    <row r="43" spans="1:9" ht="15" thickBot="1">
      <c r="A43" s="676"/>
      <c r="B43" s="484"/>
      <c r="C43" s="744"/>
      <c r="D43" s="745"/>
      <c r="E43" s="745"/>
      <c r="F43" s="493"/>
      <c r="G43" s="493"/>
      <c r="H43" s="619"/>
      <c r="I43" s="619"/>
    </row>
    <row r="44" spans="1:9" ht="15.75" thickBot="1">
      <c r="A44" s="665"/>
      <c r="B44" s="1051" t="s">
        <v>557</v>
      </c>
      <c r="C44" s="1052"/>
      <c r="D44" s="1052"/>
      <c r="E44" s="1052"/>
      <c r="F44" s="1053"/>
      <c r="G44" s="493"/>
      <c r="H44" s="619"/>
      <c r="I44" s="619"/>
    </row>
    <row r="45" spans="1:9" ht="15">
      <c r="A45" s="665"/>
      <c r="B45" s="453" t="s">
        <v>455</v>
      </c>
      <c r="C45" s="454" t="s">
        <v>456</v>
      </c>
      <c r="D45" s="454" t="s">
        <v>457</v>
      </c>
      <c r="E45" s="741" t="s">
        <v>105</v>
      </c>
      <c r="F45" s="534"/>
      <c r="G45" s="493"/>
      <c r="H45" s="619"/>
      <c r="I45" s="619"/>
    </row>
    <row r="46" spans="1:9" ht="15" thickBot="1">
      <c r="A46" s="665"/>
      <c r="B46" s="456" t="s">
        <v>60</v>
      </c>
      <c r="C46" s="457">
        <v>-0.64</v>
      </c>
      <c r="D46" s="457" t="s">
        <v>202</v>
      </c>
      <c r="E46" s="742">
        <v>0</v>
      </c>
      <c r="F46" s="743" t="s">
        <v>576</v>
      </c>
      <c r="G46" s="493"/>
      <c r="H46" s="619"/>
      <c r="I46" s="619"/>
    </row>
    <row r="47" spans="1:12" s="436" customFormat="1" ht="15">
      <c r="A47" s="547"/>
      <c r="B47" s="548"/>
      <c r="C47" s="548"/>
      <c r="D47" s="548"/>
      <c r="E47" s="548"/>
      <c r="F47" s="548"/>
      <c r="G47" s="548"/>
      <c r="H47" s="548"/>
      <c r="I47" s="545"/>
      <c r="J47" s="428"/>
      <c r="K47" s="428"/>
      <c r="L47" s="428"/>
    </row>
    <row r="48" spans="2:9" ht="15">
      <c r="B48" s="1198" t="s">
        <v>558</v>
      </c>
      <c r="C48" s="1199"/>
      <c r="D48" s="1199"/>
      <c r="E48" s="1199"/>
      <c r="F48" s="1199"/>
      <c r="G48" s="1200"/>
      <c r="H48" s="619"/>
      <c r="I48" s="619"/>
    </row>
    <row r="49" spans="2:9" ht="30">
      <c r="B49" s="478" t="s">
        <v>511</v>
      </c>
      <c r="C49" s="700" t="s">
        <v>553</v>
      </c>
      <c r="D49" s="701" t="s">
        <v>75</v>
      </c>
      <c r="E49" s="727" t="s">
        <v>564</v>
      </c>
      <c r="F49" s="477" t="s">
        <v>563</v>
      </c>
      <c r="G49" s="701" t="s">
        <v>554</v>
      </c>
      <c r="H49" s="619"/>
      <c r="I49" s="619"/>
    </row>
    <row r="50" spans="1:9" ht="14.25">
      <c r="A50" s="675"/>
      <c r="B50" s="513" t="s">
        <v>259</v>
      </c>
      <c r="C50" s="576" t="s">
        <v>260</v>
      </c>
      <c r="D50" s="702" t="s">
        <v>1</v>
      </c>
      <c r="E50" s="702" t="s">
        <v>1</v>
      </c>
      <c r="F50" s="702" t="s">
        <v>1</v>
      </c>
      <c r="G50" s="476">
        <v>223.2</v>
      </c>
      <c r="H50" s="619"/>
      <c r="I50" s="619"/>
    </row>
    <row r="51" spans="1:9" ht="14.25">
      <c r="A51" s="675"/>
      <c r="B51" s="513" t="s">
        <v>259</v>
      </c>
      <c r="C51" s="576" t="s">
        <v>261</v>
      </c>
      <c r="D51" s="702" t="s">
        <v>1</v>
      </c>
      <c r="E51" s="702" t="s">
        <v>1</v>
      </c>
      <c r="F51" s="702" t="s">
        <v>1</v>
      </c>
      <c r="G51" s="476">
        <v>262.22</v>
      </c>
      <c r="H51" s="619"/>
      <c r="I51" s="619"/>
    </row>
    <row r="52" spans="1:9" ht="14.25">
      <c r="A52" s="675"/>
      <c r="B52" s="513" t="s">
        <v>259</v>
      </c>
      <c r="C52" s="576" t="s">
        <v>262</v>
      </c>
      <c r="D52" s="702" t="s">
        <v>1</v>
      </c>
      <c r="E52" s="702" t="s">
        <v>1</v>
      </c>
      <c r="F52" s="702" t="s">
        <v>1</v>
      </c>
      <c r="G52" s="476">
        <v>301.24</v>
      </c>
      <c r="H52" s="619"/>
      <c r="I52" s="619"/>
    </row>
    <row r="53" spans="1:9" ht="14.25">
      <c r="A53" s="676"/>
      <c r="B53" s="513" t="s">
        <v>259</v>
      </c>
      <c r="C53" s="576" t="s">
        <v>263</v>
      </c>
      <c r="D53" s="702" t="s">
        <v>1</v>
      </c>
      <c r="E53" s="702" t="s">
        <v>1</v>
      </c>
      <c r="F53" s="702" t="s">
        <v>1</v>
      </c>
      <c r="G53" s="476">
        <v>340.26</v>
      </c>
      <c r="H53" s="619"/>
      <c r="I53" s="619"/>
    </row>
    <row r="54" spans="1:9" ht="14.25">
      <c r="A54" s="676"/>
      <c r="B54" s="513" t="s">
        <v>259</v>
      </c>
      <c r="C54" s="576" t="s">
        <v>264</v>
      </c>
      <c r="D54" s="702" t="s">
        <v>1</v>
      </c>
      <c r="E54" s="702" t="s">
        <v>1</v>
      </c>
      <c r="F54" s="702" t="s">
        <v>1</v>
      </c>
      <c r="G54" s="476">
        <v>379.29</v>
      </c>
      <c r="H54" s="619"/>
      <c r="I54" s="619"/>
    </row>
    <row r="55" spans="1:9" ht="14.25">
      <c r="A55" s="676"/>
      <c r="B55" s="513" t="s">
        <v>259</v>
      </c>
      <c r="C55" s="576" t="s">
        <v>265</v>
      </c>
      <c r="D55" s="702" t="s">
        <v>1</v>
      </c>
      <c r="E55" s="702" t="s">
        <v>1</v>
      </c>
      <c r="F55" s="702" t="s">
        <v>1</v>
      </c>
      <c r="G55" s="476">
        <v>418.31</v>
      </c>
      <c r="H55" s="619"/>
      <c r="I55" s="619"/>
    </row>
    <row r="56" spans="1:9" ht="14.25">
      <c r="A56" s="676"/>
      <c r="B56" s="513" t="s">
        <v>259</v>
      </c>
      <c r="C56" s="576" t="s">
        <v>266</v>
      </c>
      <c r="D56" s="702" t="s">
        <v>1</v>
      </c>
      <c r="E56" s="702" t="s">
        <v>1</v>
      </c>
      <c r="F56" s="702" t="s">
        <v>1</v>
      </c>
      <c r="G56" s="476">
        <v>457.33</v>
      </c>
      <c r="H56" s="619"/>
      <c r="I56" s="619"/>
    </row>
    <row r="57" spans="1:9" ht="15" thickBot="1">
      <c r="A57" s="676"/>
      <c r="B57" s="484"/>
      <c r="C57" s="744"/>
      <c r="D57" s="745"/>
      <c r="E57" s="745"/>
      <c r="F57" s="745"/>
      <c r="G57" s="493"/>
      <c r="H57" s="619"/>
      <c r="I57" s="619"/>
    </row>
    <row r="58" spans="1:9" ht="15.75" thickBot="1">
      <c r="A58" s="665"/>
      <c r="B58" s="1051" t="s">
        <v>569</v>
      </c>
      <c r="C58" s="1052"/>
      <c r="D58" s="1052"/>
      <c r="E58" s="1052"/>
      <c r="F58" s="1053"/>
      <c r="G58" s="493"/>
      <c r="H58" s="619"/>
      <c r="I58" s="619"/>
    </row>
    <row r="59" spans="1:9" ht="15">
      <c r="A59" s="665"/>
      <c r="B59" s="453" t="s">
        <v>455</v>
      </c>
      <c r="C59" s="454" t="s">
        <v>456</v>
      </c>
      <c r="D59" s="454" t="s">
        <v>457</v>
      </c>
      <c r="E59" s="741" t="s">
        <v>105</v>
      </c>
      <c r="F59" s="534"/>
      <c r="G59" s="493"/>
      <c r="H59" s="619"/>
      <c r="I59" s="619"/>
    </row>
    <row r="60" spans="1:9" ht="15" thickBot="1">
      <c r="A60" s="665"/>
      <c r="B60" s="456" t="s">
        <v>60</v>
      </c>
      <c r="C60" s="539">
        <v>-2.24</v>
      </c>
      <c r="D60" s="457" t="s">
        <v>202</v>
      </c>
      <c r="E60" s="742">
        <v>0</v>
      </c>
      <c r="F60" s="743" t="s">
        <v>576</v>
      </c>
      <c r="G60" s="493"/>
      <c r="H60" s="619"/>
      <c r="I60" s="619"/>
    </row>
    <row r="61" spans="1:12" s="436" customFormat="1" ht="15">
      <c r="A61" s="547"/>
      <c r="B61" s="548"/>
      <c r="C61" s="548"/>
      <c r="D61" s="548"/>
      <c r="E61" s="548"/>
      <c r="F61" s="548"/>
      <c r="G61" s="548"/>
      <c r="H61" s="548"/>
      <c r="I61" s="545"/>
      <c r="J61" s="428"/>
      <c r="K61" s="428"/>
      <c r="L61" s="428"/>
    </row>
    <row r="62" spans="1:12" s="436" customFormat="1" ht="21" thickBot="1">
      <c r="A62" s="1046" t="s">
        <v>517</v>
      </c>
      <c r="B62" s="1046"/>
      <c r="C62" s="1046"/>
      <c r="D62" s="1046"/>
      <c r="E62" s="1046"/>
      <c r="F62" s="1046"/>
      <c r="G62" s="1046"/>
      <c r="H62" s="1046"/>
      <c r="I62" s="1046"/>
      <c r="J62" s="1046"/>
      <c r="K62" s="1046"/>
      <c r="L62" s="1046"/>
    </row>
    <row r="63" spans="1:11" ht="15" thickBot="1">
      <c r="A63" s="1182" t="s">
        <v>83</v>
      </c>
      <c r="B63" s="1182"/>
      <c r="C63" s="619"/>
      <c r="D63" s="1190" t="s">
        <v>115</v>
      </c>
      <c r="E63" s="1191"/>
      <c r="F63" s="1191"/>
      <c r="G63" s="1191"/>
      <c r="H63" s="1191"/>
      <c r="I63" s="1192"/>
      <c r="J63" s="436"/>
      <c r="K63" s="436"/>
    </row>
    <row r="64" spans="1:12" ht="15">
      <c r="A64" s="704" t="s">
        <v>559</v>
      </c>
      <c r="B64" s="715" t="s">
        <v>88</v>
      </c>
      <c r="C64" s="678"/>
      <c r="D64" s="453" t="s">
        <v>455</v>
      </c>
      <c r="E64" s="510" t="s">
        <v>495</v>
      </c>
      <c r="F64" s="510" t="s">
        <v>452</v>
      </c>
      <c r="G64" s="510" t="s">
        <v>105</v>
      </c>
      <c r="H64" s="510" t="s">
        <v>503</v>
      </c>
      <c r="I64" s="728"/>
      <c r="J64" s="480"/>
      <c r="K64" s="480"/>
      <c r="L64" s="682"/>
    </row>
    <row r="65" spans="1:12" ht="14.25">
      <c r="A65" s="704" t="s">
        <v>482</v>
      </c>
      <c r="B65" s="716">
        <v>9</v>
      </c>
      <c r="C65" s="678"/>
      <c r="D65" s="526" t="s">
        <v>132</v>
      </c>
      <c r="E65" s="513" t="s">
        <v>133</v>
      </c>
      <c r="F65" s="513" t="s">
        <v>133</v>
      </c>
      <c r="G65" s="513">
        <v>4</v>
      </c>
      <c r="H65" s="564">
        <v>11.24</v>
      </c>
      <c r="I65" s="725"/>
      <c r="J65" s="480"/>
      <c r="K65" s="480"/>
      <c r="L65" s="682"/>
    </row>
    <row r="66" spans="1:12" ht="14.25">
      <c r="A66" s="704" t="s">
        <v>483</v>
      </c>
      <c r="B66" s="715" t="s">
        <v>97</v>
      </c>
      <c r="C66" s="678"/>
      <c r="D66" s="526" t="s">
        <v>135</v>
      </c>
      <c r="E66" s="513" t="s">
        <v>125</v>
      </c>
      <c r="F66" s="513" t="s">
        <v>125</v>
      </c>
      <c r="G66" s="513">
        <v>4</v>
      </c>
      <c r="H66" s="513" t="s">
        <v>130</v>
      </c>
      <c r="I66" s="725"/>
      <c r="J66" s="480"/>
      <c r="K66" s="480"/>
      <c r="L66" s="682"/>
    </row>
    <row r="67" spans="1:12" ht="14.25">
      <c r="A67" s="704" t="s">
        <v>484</v>
      </c>
      <c r="B67" s="716" t="s">
        <v>271</v>
      </c>
      <c r="C67" s="678"/>
      <c r="D67" s="526" t="s">
        <v>127</v>
      </c>
      <c r="E67" s="513" t="s">
        <v>128</v>
      </c>
      <c r="F67" s="513" t="s">
        <v>128</v>
      </c>
      <c r="G67" s="513">
        <v>6</v>
      </c>
      <c r="H67" s="513" t="s">
        <v>130</v>
      </c>
      <c r="I67" s="725"/>
      <c r="J67" s="480"/>
      <c r="K67" s="480"/>
      <c r="L67" s="682"/>
    </row>
    <row r="68" spans="1:12" ht="14.25">
      <c r="A68" s="704" t="s">
        <v>485</v>
      </c>
      <c r="B68" s="715" t="s">
        <v>103</v>
      </c>
      <c r="C68" s="678"/>
      <c r="D68" s="526" t="s">
        <v>60</v>
      </c>
      <c r="E68" s="513" t="s">
        <v>202</v>
      </c>
      <c r="F68" s="513" t="s">
        <v>202</v>
      </c>
      <c r="G68" s="513">
        <v>0</v>
      </c>
      <c r="H68" s="564" t="s">
        <v>130</v>
      </c>
      <c r="I68" s="582" t="s">
        <v>577</v>
      </c>
      <c r="J68" s="480"/>
      <c r="K68" s="480"/>
      <c r="L68" s="682"/>
    </row>
    <row r="69" spans="1:12" ht="14.25">
      <c r="A69" s="704" t="s">
        <v>486</v>
      </c>
      <c r="B69" s="715" t="s">
        <v>199</v>
      </c>
      <c r="C69" s="678"/>
      <c r="D69" s="526" t="s">
        <v>138</v>
      </c>
      <c r="E69" s="513" t="s">
        <v>125</v>
      </c>
      <c r="F69" s="513" t="s">
        <v>125</v>
      </c>
      <c r="G69" s="513">
        <v>4</v>
      </c>
      <c r="H69" s="564">
        <v>90</v>
      </c>
      <c r="I69" s="582" t="s">
        <v>504</v>
      </c>
      <c r="K69" s="480"/>
      <c r="L69" s="682"/>
    </row>
    <row r="70" spans="1:12" ht="14.25">
      <c r="A70" s="704" t="s">
        <v>487</v>
      </c>
      <c r="B70" s="716" t="s">
        <v>111</v>
      </c>
      <c r="C70" s="677"/>
      <c r="D70" s="526" t="s">
        <v>443</v>
      </c>
      <c r="E70" s="513" t="s">
        <v>444</v>
      </c>
      <c r="F70" s="702" t="s">
        <v>444</v>
      </c>
      <c r="G70" s="513">
        <v>4</v>
      </c>
      <c r="H70" s="729">
        <v>120.17</v>
      </c>
      <c r="I70" s="725"/>
      <c r="J70" s="480"/>
      <c r="K70" s="480"/>
      <c r="L70" s="682"/>
    </row>
    <row r="71" spans="1:12" ht="15.75" thickBot="1">
      <c r="A71" s="704" t="s">
        <v>488</v>
      </c>
      <c r="B71" s="716"/>
      <c r="C71" s="677"/>
      <c r="D71" s="456" t="s">
        <v>144</v>
      </c>
      <c r="E71" s="521" t="s">
        <v>125</v>
      </c>
      <c r="F71" s="521" t="s">
        <v>125</v>
      </c>
      <c r="G71" s="521">
        <v>4</v>
      </c>
      <c r="H71" s="730">
        <v>22</v>
      </c>
      <c r="I71" s="726"/>
      <c r="J71" s="483"/>
      <c r="K71" s="682"/>
      <c r="L71" s="682"/>
    </row>
    <row r="72" spans="1:12" ht="13.5" thickBot="1">
      <c r="A72" s="705"/>
      <c r="B72" s="706"/>
      <c r="C72" s="677"/>
      <c r="D72" s="705"/>
      <c r="E72" s="705"/>
      <c r="F72" s="705"/>
      <c r="G72" s="705"/>
      <c r="H72" s="705"/>
      <c r="I72" s="705"/>
      <c r="J72" s="681"/>
      <c r="K72" s="682"/>
      <c r="L72" s="682"/>
    </row>
    <row r="73" spans="1:12" ht="15.75" thickBot="1">
      <c r="A73" s="1182" t="s">
        <v>114</v>
      </c>
      <c r="B73" s="1182"/>
      <c r="C73" s="677"/>
      <c r="D73" s="1031" t="s">
        <v>151</v>
      </c>
      <c r="E73" s="1033"/>
      <c r="F73" s="1033"/>
      <c r="G73" s="1033"/>
      <c r="H73" s="1032"/>
      <c r="I73" s="681"/>
      <c r="J73" s="681"/>
      <c r="K73" s="685"/>
      <c r="L73" s="685"/>
    </row>
    <row r="74" spans="1:12" ht="14.25">
      <c r="A74" s="704" t="s">
        <v>117</v>
      </c>
      <c r="B74" s="716" t="s">
        <v>103</v>
      </c>
      <c r="C74" s="677"/>
      <c r="D74" s="1221" t="s">
        <v>3</v>
      </c>
      <c r="E74" s="1222"/>
      <c r="F74" s="580">
        <v>0.0638</v>
      </c>
      <c r="G74" s="613" t="s">
        <v>529</v>
      </c>
      <c r="H74" s="614"/>
      <c r="K74" s="686"/>
      <c r="L74" s="435"/>
    </row>
    <row r="75" spans="1:12" ht="14.25">
      <c r="A75" s="704" t="s">
        <v>489</v>
      </c>
      <c r="B75" s="716">
        <v>999</v>
      </c>
      <c r="C75" s="677"/>
      <c r="D75" s="1223" t="s">
        <v>157</v>
      </c>
      <c r="E75" s="1224"/>
      <c r="F75" s="579">
        <v>0.036</v>
      </c>
      <c r="G75" s="578" t="s">
        <v>158</v>
      </c>
      <c r="H75" s="446"/>
      <c r="K75" s="686"/>
      <c r="L75" s="682"/>
    </row>
    <row r="76" spans="1:12" ht="15" thickBot="1">
      <c r="A76" s="704" t="s">
        <v>490</v>
      </c>
      <c r="B76" s="715">
        <v>1</v>
      </c>
      <c r="C76" s="677"/>
      <c r="D76" s="1219" t="s">
        <v>161</v>
      </c>
      <c r="E76" s="1220"/>
      <c r="F76" s="583">
        <v>0.095</v>
      </c>
      <c r="G76" s="605" t="s">
        <v>162</v>
      </c>
      <c r="H76" s="606"/>
      <c r="K76" s="686"/>
      <c r="L76" s="682"/>
    </row>
    <row r="77" spans="1:12" ht="15.75" thickBot="1">
      <c r="A77" s="704" t="s">
        <v>131</v>
      </c>
      <c r="B77" s="716" t="s">
        <v>97</v>
      </c>
      <c r="C77" s="678"/>
      <c r="D77" s="428"/>
      <c r="E77" s="428"/>
      <c r="F77" s="428"/>
      <c r="K77" s="466"/>
      <c r="L77" s="682"/>
    </row>
    <row r="78" spans="1:12" ht="15.75" thickBot="1">
      <c r="A78" s="704" t="s">
        <v>488</v>
      </c>
      <c r="B78" s="716">
        <v>1761111</v>
      </c>
      <c r="C78" s="678"/>
      <c r="D78" s="1031" t="s">
        <v>510</v>
      </c>
      <c r="E78" s="1033"/>
      <c r="F78" s="1033"/>
      <c r="G78" s="1032"/>
      <c r="I78" s="466"/>
      <c r="J78" s="466"/>
      <c r="K78" s="686"/>
      <c r="L78" s="682"/>
    </row>
    <row r="79" spans="1:12" ht="15">
      <c r="A79" s="704" t="s">
        <v>491</v>
      </c>
      <c r="B79" s="720">
        <v>40</v>
      </c>
      <c r="C79" s="677"/>
      <c r="D79" s="453" t="s">
        <v>511</v>
      </c>
      <c r="E79" s="510" t="s">
        <v>456</v>
      </c>
      <c r="F79" s="608" t="s">
        <v>498</v>
      </c>
      <c r="G79" s="609"/>
      <c r="I79" s="466"/>
      <c r="J79" s="466"/>
      <c r="K79" s="686"/>
      <c r="L79" s="682"/>
    </row>
    <row r="80" spans="1:12" ht="14.25">
      <c r="A80" s="704" t="s">
        <v>560</v>
      </c>
      <c r="B80" s="735" t="s">
        <v>442</v>
      </c>
      <c r="C80" s="677"/>
      <c r="D80" s="500" t="s">
        <v>272</v>
      </c>
      <c r="E80" s="659">
        <v>2.85</v>
      </c>
      <c r="F80" s="1195" t="s">
        <v>565</v>
      </c>
      <c r="G80" s="1196"/>
      <c r="I80" s="487"/>
      <c r="J80" s="487"/>
      <c r="K80" s="686"/>
      <c r="L80" s="682"/>
    </row>
    <row r="81" spans="1:12" ht="14.25">
      <c r="A81" s="705"/>
      <c r="B81" s="706"/>
      <c r="C81" s="673"/>
      <c r="D81" s="500" t="s">
        <v>7</v>
      </c>
      <c r="E81" s="659">
        <v>22</v>
      </c>
      <c r="F81" s="1195" t="s">
        <v>566</v>
      </c>
      <c r="G81" s="1196"/>
      <c r="I81" s="671"/>
      <c r="J81" s="509"/>
      <c r="K81" s="689"/>
      <c r="L81" s="685"/>
    </row>
    <row r="82" spans="1:12" ht="15" thickBot="1">
      <c r="A82" s="1182" t="s">
        <v>181</v>
      </c>
      <c r="B82" s="1182"/>
      <c r="C82" s="673"/>
      <c r="D82" s="504" t="s">
        <v>274</v>
      </c>
      <c r="E82" s="733">
        <v>1.4</v>
      </c>
      <c r="F82" s="1186"/>
      <c r="G82" s="1187"/>
      <c r="I82" s="487"/>
      <c r="J82" s="487"/>
      <c r="K82" s="689"/>
      <c r="L82" s="685"/>
    </row>
    <row r="83" spans="1:12" ht="12.75">
      <c r="A83" s="717" t="s">
        <v>475</v>
      </c>
      <c r="B83" s="718" t="s">
        <v>581</v>
      </c>
      <c r="C83" s="673"/>
      <c r="H83" s="677"/>
      <c r="I83" s="680"/>
      <c r="J83" s="686"/>
      <c r="K83" s="689"/>
      <c r="L83" s="685"/>
    </row>
    <row r="84" spans="1:12" ht="12.75">
      <c r="A84" s="717" t="s">
        <v>476</v>
      </c>
      <c r="B84" s="718" t="s">
        <v>270</v>
      </c>
      <c r="C84" s="673"/>
      <c r="H84" s="677"/>
      <c r="I84" s="680"/>
      <c r="J84" s="686"/>
      <c r="K84" s="689"/>
      <c r="L84" s="685"/>
    </row>
    <row r="85" spans="1:12" ht="12.75">
      <c r="A85" s="704" t="s">
        <v>479</v>
      </c>
      <c r="B85" s="716">
        <v>25</v>
      </c>
      <c r="C85" s="673"/>
      <c r="H85" s="677"/>
      <c r="I85" s="680"/>
      <c r="J85" s="686"/>
      <c r="K85" s="689"/>
      <c r="L85" s="685"/>
    </row>
    <row r="86" spans="1:12" ht="12.75">
      <c r="A86" s="717" t="s">
        <v>561</v>
      </c>
      <c r="B86" s="718">
        <v>12</v>
      </c>
      <c r="C86" s="673"/>
      <c r="D86" s="677"/>
      <c r="E86" s="684"/>
      <c r="F86" s="677"/>
      <c r="G86" s="677"/>
      <c r="H86" s="677"/>
      <c r="I86" s="680"/>
      <c r="J86" s="686"/>
      <c r="K86" s="689"/>
      <c r="L86" s="685"/>
    </row>
    <row r="87" spans="1:12" ht="12.75">
      <c r="A87" s="704" t="s">
        <v>562</v>
      </c>
      <c r="B87" s="719" t="s">
        <v>237</v>
      </c>
      <c r="C87" s="673"/>
      <c r="D87" s="677"/>
      <c r="E87" s="684"/>
      <c r="F87" s="677"/>
      <c r="G87" s="677"/>
      <c r="H87" s="677"/>
      <c r="I87" s="680"/>
      <c r="J87" s="686"/>
      <c r="K87" s="689"/>
      <c r="L87" s="685"/>
    </row>
    <row r="88" spans="1:12" ht="12.75">
      <c r="A88" s="677"/>
      <c r="B88" s="677"/>
      <c r="C88" s="673"/>
      <c r="D88" s="677"/>
      <c r="E88" s="684"/>
      <c r="F88" s="677"/>
      <c r="G88" s="677"/>
      <c r="H88" s="677"/>
      <c r="I88" s="680"/>
      <c r="J88" s="686"/>
      <c r="K88" s="689"/>
      <c r="L88" s="685"/>
    </row>
    <row r="89" spans="1:12" ht="12.75">
      <c r="A89" s="677"/>
      <c r="B89" s="677"/>
      <c r="C89" s="673"/>
      <c r="D89" s="677"/>
      <c r="E89" s="684"/>
      <c r="F89" s="677"/>
      <c r="G89" s="677"/>
      <c r="H89" s="677"/>
      <c r="I89" s="680"/>
      <c r="J89" s="686"/>
      <c r="K89" s="689"/>
      <c r="L89" s="685"/>
    </row>
    <row r="90" spans="1:12" ht="14.25">
      <c r="A90" s="436" t="s">
        <v>667</v>
      </c>
      <c r="B90" s="931"/>
      <c r="C90" s="673"/>
      <c r="D90" s="677"/>
      <c r="E90" s="684"/>
      <c r="F90" s="677"/>
      <c r="G90" s="677"/>
      <c r="H90" s="677"/>
      <c r="I90" s="680"/>
      <c r="J90" s="686"/>
      <c r="K90" s="689"/>
      <c r="L90" s="685"/>
    </row>
    <row r="91" spans="1:12" ht="12.75">
      <c r="A91" s="679"/>
      <c r="B91" s="678"/>
      <c r="C91" s="677"/>
      <c r="D91" s="677"/>
      <c r="E91" s="690"/>
      <c r="F91" s="671"/>
      <c r="G91" s="680"/>
      <c r="H91" s="619"/>
      <c r="I91" s="683"/>
      <c r="J91" s="686"/>
      <c r="K91" s="686"/>
      <c r="L91" s="682"/>
    </row>
    <row r="92" spans="1:12" ht="12.75">
      <c r="A92" s="691"/>
      <c r="B92" s="692"/>
      <c r="C92" s="684"/>
      <c r="D92" s="677"/>
      <c r="E92" s="690"/>
      <c r="F92" s="677"/>
      <c r="G92" s="677"/>
      <c r="H92" s="619"/>
      <c r="I92" s="677"/>
      <c r="J92" s="686"/>
      <c r="K92" s="686"/>
      <c r="L92" s="682"/>
    </row>
    <row r="93" spans="1:12" ht="12.75">
      <c r="A93" s="691"/>
      <c r="B93" s="693"/>
      <c r="C93" s="679"/>
      <c r="D93" s="677"/>
      <c r="E93" s="690"/>
      <c r="F93" s="679"/>
      <c r="G93" s="677"/>
      <c r="H93" s="619"/>
      <c r="I93" s="677"/>
      <c r="J93" s="682"/>
      <c r="K93" s="682"/>
      <c r="L93" s="682"/>
    </row>
    <row r="94" spans="1:12" ht="12.75">
      <c r="A94" s="677"/>
      <c r="B94" s="694"/>
      <c r="C94" s="678"/>
      <c r="D94" s="677"/>
      <c r="E94" s="690"/>
      <c r="F94" s="679"/>
      <c r="G94" s="677"/>
      <c r="H94" s="677"/>
      <c r="I94" s="677"/>
      <c r="J94" s="682"/>
      <c r="K94" s="682"/>
      <c r="L94" s="682"/>
    </row>
    <row r="95" spans="1:12" ht="12.75">
      <c r="A95" s="695"/>
      <c r="B95" s="678"/>
      <c r="C95" s="677"/>
      <c r="D95" s="677"/>
      <c r="E95" s="677"/>
      <c r="F95" s="678"/>
      <c r="G95" s="696"/>
      <c r="H95" s="677"/>
      <c r="I95" s="677"/>
      <c r="J95" s="682"/>
      <c r="K95" s="682"/>
      <c r="L95" s="682"/>
    </row>
    <row r="96" spans="1:12" ht="12.75">
      <c r="A96" s="677"/>
      <c r="B96" s="697"/>
      <c r="C96" s="677"/>
      <c r="D96" s="677"/>
      <c r="E96" s="677"/>
      <c r="F96" s="678"/>
      <c r="G96" s="698"/>
      <c r="H96" s="677"/>
      <c r="I96" s="677"/>
      <c r="J96" s="682"/>
      <c r="K96" s="682"/>
      <c r="L96" s="682"/>
    </row>
    <row r="97" spans="1:10" s="682" customFormat="1" ht="12.75">
      <c r="A97" s="619"/>
      <c r="B97" s="509"/>
      <c r="C97" s="673"/>
      <c r="D97" s="674"/>
      <c r="E97" s="509"/>
      <c r="F97" s="674"/>
      <c r="G97" s="619"/>
      <c r="H97" s="619"/>
      <c r="I97" s="619"/>
      <c r="J97" s="428"/>
    </row>
    <row r="98" spans="1:12" ht="12.75">
      <c r="A98" s="699"/>
      <c r="B98" s="697"/>
      <c r="C98" s="677"/>
      <c r="D98" s="677"/>
      <c r="E98" s="677"/>
      <c r="F98" s="678"/>
      <c r="G98" s="698"/>
      <c r="H98" s="677"/>
      <c r="I98" s="677"/>
      <c r="J98" s="682"/>
      <c r="K98" s="682"/>
      <c r="L98" s="682"/>
    </row>
    <row r="99" ht="12.75">
      <c r="A99" s="662"/>
    </row>
  </sheetData>
  <sheetProtection/>
  <mergeCells count="25">
    <mergeCell ref="B58:F58"/>
    <mergeCell ref="A1:I1"/>
    <mergeCell ref="A2:I2"/>
    <mergeCell ref="A3:I3"/>
    <mergeCell ref="A4:I4"/>
    <mergeCell ref="B6:G6"/>
    <mergeCell ref="B16:F16"/>
    <mergeCell ref="A82:B82"/>
    <mergeCell ref="F81:G81"/>
    <mergeCell ref="F82:G82"/>
    <mergeCell ref="D74:E74"/>
    <mergeCell ref="D75:E75"/>
    <mergeCell ref="B20:G20"/>
    <mergeCell ref="B30:F30"/>
    <mergeCell ref="B34:G34"/>
    <mergeCell ref="B44:F44"/>
    <mergeCell ref="B48:G48"/>
    <mergeCell ref="D76:E76"/>
    <mergeCell ref="D78:G78"/>
    <mergeCell ref="F80:G80"/>
    <mergeCell ref="A62:L62"/>
    <mergeCell ref="A63:B63"/>
    <mergeCell ref="D63:I63"/>
    <mergeCell ref="A73:B73"/>
    <mergeCell ref="D73:H73"/>
  </mergeCells>
  <printOptions horizontalCentered="1"/>
  <pageMargins left="0.25" right="0.25" top="0.5" bottom="0.5" header="0.25" footer="0.25"/>
  <pageSetup fitToHeight="0" fitToWidth="0" horizontalDpi="600" verticalDpi="600" orientation="portrait" scale="55" r:id="rId1"/>
  <headerFooter alignWithMargins="0">
    <oddFooter>&amp;R&amp;F
&amp;D  &amp;T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9"/>
  </sheetPr>
  <dimension ref="A1:L73"/>
  <sheetViews>
    <sheetView zoomScalePageLayoutView="0" workbookViewId="0" topLeftCell="A22">
      <selection activeCell="H39" sqref="H39:H44"/>
    </sheetView>
  </sheetViews>
  <sheetFormatPr defaultColWidth="9.140625" defaultRowHeight="12.75"/>
  <cols>
    <col min="1" max="1" width="16.7109375" style="428" customWidth="1"/>
    <col min="2" max="2" width="18.28125" style="435" customWidth="1"/>
    <col min="3" max="3" width="10.00390625" style="660" bestFit="1" customWidth="1"/>
    <col min="4" max="4" width="15.57421875" style="661" bestFit="1" customWidth="1"/>
    <col min="5" max="5" width="10.57421875" style="435" bestFit="1" customWidth="1"/>
    <col min="6" max="6" width="17.7109375" style="661" bestFit="1" customWidth="1"/>
    <col min="7" max="7" width="15.140625" style="428" bestFit="1" customWidth="1"/>
    <col min="8" max="8" width="8.00390625" style="428" bestFit="1" customWidth="1"/>
    <col min="9" max="9" width="29.00390625" style="428" bestFit="1" customWidth="1"/>
    <col min="10" max="16384" width="9.140625" style="428" customWidth="1"/>
  </cols>
  <sheetData>
    <row r="1" spans="1:12" ht="15.75">
      <c r="A1" s="1047" t="s">
        <v>637</v>
      </c>
      <c r="B1" s="1047"/>
      <c r="C1" s="1047"/>
      <c r="D1" s="1047"/>
      <c r="E1" s="1047"/>
      <c r="F1" s="1047"/>
      <c r="G1" s="1047"/>
      <c r="H1" s="1047"/>
      <c r="I1" s="1047"/>
      <c r="J1" s="721"/>
      <c r="K1" s="721"/>
      <c r="L1" s="721"/>
    </row>
    <row r="2" spans="1:12" s="436" customFormat="1" ht="14.25">
      <c r="A2" s="1142" t="s">
        <v>692</v>
      </c>
      <c r="B2" s="1142"/>
      <c r="C2" s="1142"/>
      <c r="D2" s="1142"/>
      <c r="E2" s="1142"/>
      <c r="F2" s="1142"/>
      <c r="G2" s="1142"/>
      <c r="H2" s="1142"/>
      <c r="I2" s="1142"/>
      <c r="J2" s="1142"/>
      <c r="K2" s="1142"/>
      <c r="L2" s="1142"/>
    </row>
    <row r="3" spans="1:12" ht="14.25">
      <c r="A3" s="1048" t="s">
        <v>176</v>
      </c>
      <c r="B3" s="1048"/>
      <c r="C3" s="1048"/>
      <c r="D3" s="1048"/>
      <c r="E3" s="1048"/>
      <c r="F3" s="1048"/>
      <c r="G3" s="1048"/>
      <c r="H3" s="1048"/>
      <c r="I3" s="1048"/>
      <c r="J3" s="942"/>
      <c r="K3" s="942"/>
      <c r="L3" s="942"/>
    </row>
    <row r="4" spans="1:12" ht="15" thickBot="1">
      <c r="A4" s="1049" t="s">
        <v>575</v>
      </c>
      <c r="B4" s="1049"/>
      <c r="C4" s="1049"/>
      <c r="D4" s="1049"/>
      <c r="E4" s="1049"/>
      <c r="F4" s="1049"/>
      <c r="G4" s="1049"/>
      <c r="H4" s="1049"/>
      <c r="I4" s="1049"/>
      <c r="J4" s="487"/>
      <c r="K4" s="487"/>
      <c r="L4" s="487"/>
    </row>
    <row r="5" spans="1:12" ht="14.25">
      <c r="A5" s="932"/>
      <c r="B5" s="932"/>
      <c r="C5" s="932"/>
      <c r="D5" s="932"/>
      <c r="E5" s="932"/>
      <c r="F5" s="932"/>
      <c r="G5" s="932"/>
      <c r="H5" s="932"/>
      <c r="I5" s="932"/>
      <c r="J5" s="932"/>
      <c r="K5" s="932"/>
      <c r="L5" s="932"/>
    </row>
    <row r="6" spans="1:9" ht="15">
      <c r="A6" s="664"/>
      <c r="B6" s="1197" t="s">
        <v>555</v>
      </c>
      <c r="C6" s="1197"/>
      <c r="D6" s="1197"/>
      <c r="E6" s="1197"/>
      <c r="F6" s="1197"/>
      <c r="G6" s="1197"/>
      <c r="H6" s="666"/>
      <c r="I6" s="435"/>
    </row>
    <row r="7" spans="1:9" s="435" customFormat="1" ht="30">
      <c r="A7" s="662"/>
      <c r="B7" s="935" t="s">
        <v>511</v>
      </c>
      <c r="C7" s="700" t="s">
        <v>553</v>
      </c>
      <c r="D7" s="701" t="s">
        <v>75</v>
      </c>
      <c r="E7" s="727" t="s">
        <v>564</v>
      </c>
      <c r="F7" s="477" t="s">
        <v>563</v>
      </c>
      <c r="G7" s="701" t="s">
        <v>554</v>
      </c>
      <c r="H7" s="668"/>
      <c r="I7" s="668"/>
    </row>
    <row r="8" spans="1:9" s="435" customFormat="1" ht="14.25">
      <c r="A8" s="665"/>
      <c r="B8" s="513" t="s">
        <v>251</v>
      </c>
      <c r="C8" s="576" t="s">
        <v>638</v>
      </c>
      <c r="D8" s="476">
        <v>85</v>
      </c>
      <c r="E8" s="476">
        <v>5</v>
      </c>
      <c r="F8" s="476">
        <f>E8*365/12</f>
        <v>152.08333333333334</v>
      </c>
      <c r="G8" s="476">
        <v>174.48</v>
      </c>
      <c r="H8" s="670"/>
      <c r="I8" s="670"/>
    </row>
    <row r="9" spans="1:11" s="436" customFormat="1" ht="15">
      <c r="A9" s="934"/>
      <c r="B9" s="443"/>
      <c r="C9" s="443"/>
      <c r="D9" s="443"/>
      <c r="E9" s="443"/>
      <c r="F9" s="443"/>
      <c r="G9" s="443"/>
      <c r="H9" s="443"/>
      <c r="I9" s="461"/>
      <c r="J9" s="428"/>
      <c r="K9" s="428"/>
    </row>
    <row r="10" spans="1:9" ht="15">
      <c r="A10" s="665"/>
      <c r="B10" s="1197" t="s">
        <v>556</v>
      </c>
      <c r="C10" s="1197"/>
      <c r="D10" s="1197"/>
      <c r="E10" s="1197"/>
      <c r="F10" s="1197"/>
      <c r="G10" s="1197"/>
      <c r="H10" s="619"/>
      <c r="I10" s="619"/>
    </row>
    <row r="11" spans="2:9" ht="30">
      <c r="B11" s="935" t="s">
        <v>511</v>
      </c>
      <c r="C11" s="700" t="s">
        <v>553</v>
      </c>
      <c r="D11" s="701" t="s">
        <v>75</v>
      </c>
      <c r="E11" s="727" t="s">
        <v>564</v>
      </c>
      <c r="F11" s="477" t="s">
        <v>563</v>
      </c>
      <c r="G11" s="701" t="s">
        <v>554</v>
      </c>
      <c r="H11" s="619"/>
      <c r="I11" s="619"/>
    </row>
    <row r="12" spans="1:9" ht="14.25">
      <c r="A12" s="676"/>
      <c r="B12" s="513" t="s">
        <v>259</v>
      </c>
      <c r="C12" s="576" t="s">
        <v>261</v>
      </c>
      <c r="D12" s="702">
        <v>87.24</v>
      </c>
      <c r="E12" s="702">
        <v>1.34</v>
      </c>
      <c r="F12" s="476">
        <v>41.05</v>
      </c>
      <c r="G12" s="476">
        <v>164.22</v>
      </c>
      <c r="H12" s="619"/>
      <c r="I12" s="619"/>
    </row>
    <row r="13" spans="1:9" ht="14.25">
      <c r="A13" s="676"/>
      <c r="B13" s="513" t="s">
        <v>259</v>
      </c>
      <c r="C13" s="576" t="s">
        <v>262</v>
      </c>
      <c r="D13" s="702">
        <v>87.24</v>
      </c>
      <c r="E13" s="702">
        <v>1.42</v>
      </c>
      <c r="F13" s="476">
        <v>43.11</v>
      </c>
      <c r="G13" s="476">
        <v>164.22</v>
      </c>
      <c r="H13" s="619"/>
      <c r="I13" s="619"/>
    </row>
    <row r="14" spans="1:9" ht="14.25">
      <c r="A14" s="676"/>
      <c r="B14" s="513" t="s">
        <v>259</v>
      </c>
      <c r="C14" s="576" t="s">
        <v>263</v>
      </c>
      <c r="D14" s="702">
        <v>87.24</v>
      </c>
      <c r="E14" s="702">
        <v>1.48</v>
      </c>
      <c r="F14" s="476">
        <v>45.16</v>
      </c>
      <c r="G14" s="476">
        <v>164.22</v>
      </c>
      <c r="H14" s="619"/>
      <c r="I14" s="619"/>
    </row>
    <row r="15" spans="1:9" ht="14.25">
      <c r="A15" s="676"/>
      <c r="B15" s="513" t="s">
        <v>259</v>
      </c>
      <c r="C15" s="576" t="s">
        <v>264</v>
      </c>
      <c r="D15" s="702">
        <v>87.24</v>
      </c>
      <c r="E15" s="702">
        <v>1.52</v>
      </c>
      <c r="F15" s="476">
        <v>46.19</v>
      </c>
      <c r="G15" s="476">
        <v>164.22</v>
      </c>
      <c r="H15" s="619"/>
      <c r="I15" s="619"/>
    </row>
    <row r="16" spans="1:9" ht="14.25">
      <c r="A16" s="676"/>
      <c r="B16" s="513" t="s">
        <v>259</v>
      </c>
      <c r="C16" s="576" t="s">
        <v>266</v>
      </c>
      <c r="D16" s="702">
        <v>87.24</v>
      </c>
      <c r="E16" s="702">
        <v>1.58</v>
      </c>
      <c r="F16" s="476">
        <v>48.24</v>
      </c>
      <c r="G16" s="476">
        <v>164.22</v>
      </c>
      <c r="H16" s="619"/>
      <c r="I16" s="619"/>
    </row>
    <row r="17" spans="1:11" s="436" customFormat="1" ht="15">
      <c r="A17" s="934"/>
      <c r="B17" s="443"/>
      <c r="C17" s="443"/>
      <c r="D17" s="443"/>
      <c r="E17" s="443"/>
      <c r="F17" s="443"/>
      <c r="G17" s="443"/>
      <c r="H17" s="443"/>
      <c r="I17" s="461"/>
      <c r="J17" s="428"/>
      <c r="K17" s="428"/>
    </row>
    <row r="18" spans="1:9" ht="15">
      <c r="A18" s="676"/>
      <c r="B18" s="1198" t="s">
        <v>557</v>
      </c>
      <c r="C18" s="1199"/>
      <c r="D18" s="1199"/>
      <c r="E18" s="1199"/>
      <c r="F18" s="1199"/>
      <c r="G18" s="1200"/>
      <c r="H18" s="619"/>
      <c r="I18" s="619"/>
    </row>
    <row r="19" spans="1:9" ht="30">
      <c r="A19" s="667"/>
      <c r="B19" s="935" t="s">
        <v>511</v>
      </c>
      <c r="C19" s="700" t="s">
        <v>553</v>
      </c>
      <c r="D19" s="701" t="s">
        <v>75</v>
      </c>
      <c r="E19" s="727" t="s">
        <v>564</v>
      </c>
      <c r="F19" s="477" t="s">
        <v>563</v>
      </c>
      <c r="G19" s="701" t="s">
        <v>554</v>
      </c>
      <c r="H19" s="619"/>
      <c r="I19" s="619"/>
    </row>
    <row r="20" spans="1:9" ht="14.25">
      <c r="A20" s="665"/>
      <c r="B20" s="513" t="s">
        <v>259</v>
      </c>
      <c r="C20" s="576" t="s">
        <v>261</v>
      </c>
      <c r="D20" s="702">
        <v>87.24</v>
      </c>
      <c r="E20" s="702">
        <v>1.34</v>
      </c>
      <c r="F20" s="476">
        <v>41.05</v>
      </c>
      <c r="G20" s="476">
        <v>164.22</v>
      </c>
      <c r="H20" s="619"/>
      <c r="I20" s="619"/>
    </row>
    <row r="21" spans="1:9" ht="14.25">
      <c r="A21" s="667"/>
      <c r="B21" s="513" t="s">
        <v>259</v>
      </c>
      <c r="C21" s="576" t="s">
        <v>262</v>
      </c>
      <c r="D21" s="702">
        <v>87.24</v>
      </c>
      <c r="E21" s="702">
        <v>1.42</v>
      </c>
      <c r="F21" s="476">
        <v>43.11</v>
      </c>
      <c r="G21" s="476">
        <v>164.22</v>
      </c>
      <c r="H21" s="619"/>
      <c r="I21" s="619"/>
    </row>
    <row r="22" spans="2:9" ht="14.25">
      <c r="B22" s="513" t="s">
        <v>259</v>
      </c>
      <c r="C22" s="576" t="s">
        <v>263</v>
      </c>
      <c r="D22" s="702">
        <v>87.24</v>
      </c>
      <c r="E22" s="702">
        <v>1.48</v>
      </c>
      <c r="F22" s="476">
        <v>45.16</v>
      </c>
      <c r="G22" s="476">
        <v>164.22</v>
      </c>
      <c r="H22" s="619"/>
      <c r="I22" s="619"/>
    </row>
    <row r="23" spans="2:9" ht="14.25">
      <c r="B23" s="513" t="s">
        <v>259</v>
      </c>
      <c r="C23" s="576" t="s">
        <v>264</v>
      </c>
      <c r="D23" s="702">
        <v>87.24</v>
      </c>
      <c r="E23" s="702">
        <v>1.52</v>
      </c>
      <c r="F23" s="476">
        <v>46.19</v>
      </c>
      <c r="G23" s="476">
        <v>164.22</v>
      </c>
      <c r="H23" s="619"/>
      <c r="I23" s="619"/>
    </row>
    <row r="24" spans="2:9" ht="14.25">
      <c r="B24" s="513" t="s">
        <v>259</v>
      </c>
      <c r="C24" s="576" t="s">
        <v>266</v>
      </c>
      <c r="D24" s="702">
        <v>87.24</v>
      </c>
      <c r="E24" s="702">
        <v>1.58</v>
      </c>
      <c r="F24" s="476">
        <v>48.24</v>
      </c>
      <c r="G24" s="476">
        <v>164.22</v>
      </c>
      <c r="H24" s="619"/>
      <c r="I24" s="619"/>
    </row>
    <row r="25" spans="1:11" s="436" customFormat="1" ht="15">
      <c r="A25" s="934"/>
      <c r="B25" s="443"/>
      <c r="C25" s="443"/>
      <c r="D25" s="443"/>
      <c r="E25" s="443"/>
      <c r="F25" s="443"/>
      <c r="G25" s="443"/>
      <c r="H25" s="443"/>
      <c r="I25" s="461"/>
      <c r="J25" s="428"/>
      <c r="K25" s="428"/>
    </row>
    <row r="26" spans="2:9" ht="15">
      <c r="B26" s="1198" t="s">
        <v>558</v>
      </c>
      <c r="C26" s="1199"/>
      <c r="D26" s="1199"/>
      <c r="E26" s="1199"/>
      <c r="F26" s="1199"/>
      <c r="G26" s="1200"/>
      <c r="H26" s="619"/>
      <c r="I26" s="619"/>
    </row>
    <row r="27" spans="2:9" ht="30">
      <c r="B27" s="935" t="s">
        <v>511</v>
      </c>
      <c r="C27" s="700" t="s">
        <v>553</v>
      </c>
      <c r="D27" s="701" t="s">
        <v>75</v>
      </c>
      <c r="E27" s="727" t="s">
        <v>564</v>
      </c>
      <c r="F27" s="477" t="s">
        <v>563</v>
      </c>
      <c r="G27" s="701" t="s">
        <v>554</v>
      </c>
      <c r="H27" s="619"/>
      <c r="I27" s="619"/>
    </row>
    <row r="28" spans="1:9" ht="14.25">
      <c r="A28" s="675"/>
      <c r="B28" s="513" t="s">
        <v>259</v>
      </c>
      <c r="C28" s="576" t="s">
        <v>260</v>
      </c>
      <c r="D28" s="702">
        <v>87.24</v>
      </c>
      <c r="E28" s="702" t="s">
        <v>1</v>
      </c>
      <c r="F28" s="702" t="s">
        <v>1</v>
      </c>
      <c r="G28" s="476">
        <v>184.74</v>
      </c>
      <c r="H28" s="619"/>
      <c r="I28" s="619"/>
    </row>
    <row r="29" spans="1:9" ht="14.25">
      <c r="A29" s="675"/>
      <c r="B29" s="513" t="s">
        <v>259</v>
      </c>
      <c r="C29" s="576" t="s">
        <v>261</v>
      </c>
      <c r="D29" s="702">
        <v>87.24</v>
      </c>
      <c r="E29" s="702" t="s">
        <v>1</v>
      </c>
      <c r="F29" s="702" t="s">
        <v>1</v>
      </c>
      <c r="G29" s="476">
        <v>184.74</v>
      </c>
      <c r="H29" s="619"/>
      <c r="I29" s="619"/>
    </row>
    <row r="30" spans="1:9" ht="14.25">
      <c r="A30" s="665"/>
      <c r="B30" s="513" t="s">
        <v>259</v>
      </c>
      <c r="C30" s="576" t="s">
        <v>262</v>
      </c>
      <c r="D30" s="702">
        <v>87.24</v>
      </c>
      <c r="E30" s="702" t="s">
        <v>1</v>
      </c>
      <c r="F30" s="702" t="s">
        <v>1</v>
      </c>
      <c r="G30" s="476">
        <v>184.74</v>
      </c>
      <c r="H30" s="619"/>
      <c r="I30" s="619"/>
    </row>
    <row r="31" spans="1:9" ht="14.25">
      <c r="A31" s="676"/>
      <c r="B31" s="513" t="s">
        <v>259</v>
      </c>
      <c r="C31" s="576" t="s">
        <v>263</v>
      </c>
      <c r="D31" s="702">
        <v>87.24</v>
      </c>
      <c r="E31" s="702" t="s">
        <v>1</v>
      </c>
      <c r="F31" s="702" t="s">
        <v>1</v>
      </c>
      <c r="G31" s="476">
        <v>184.74</v>
      </c>
      <c r="H31" s="619"/>
      <c r="I31" s="619"/>
    </row>
    <row r="32" spans="1:9" ht="14.25">
      <c r="A32" s="676"/>
      <c r="B32" s="513" t="s">
        <v>259</v>
      </c>
      <c r="C32" s="576" t="s">
        <v>264</v>
      </c>
      <c r="D32" s="702">
        <v>87.24</v>
      </c>
      <c r="E32" s="702" t="s">
        <v>1</v>
      </c>
      <c r="F32" s="702" t="s">
        <v>1</v>
      </c>
      <c r="G32" s="476">
        <v>184.74</v>
      </c>
      <c r="H32" s="619"/>
      <c r="I32" s="619"/>
    </row>
    <row r="33" spans="1:9" ht="14.25">
      <c r="A33" s="676"/>
      <c r="B33" s="513" t="s">
        <v>259</v>
      </c>
      <c r="C33" s="576" t="s">
        <v>265</v>
      </c>
      <c r="D33" s="702">
        <v>87.24</v>
      </c>
      <c r="E33" s="702" t="s">
        <v>1</v>
      </c>
      <c r="F33" s="702" t="s">
        <v>1</v>
      </c>
      <c r="G33" s="476">
        <v>184.74</v>
      </c>
      <c r="H33" s="619"/>
      <c r="I33" s="619"/>
    </row>
    <row r="34" spans="1:9" ht="14.25">
      <c r="A34" s="676"/>
      <c r="B34" s="513" t="s">
        <v>259</v>
      </c>
      <c r="C34" s="576" t="s">
        <v>266</v>
      </c>
      <c r="D34" s="702">
        <v>87.24</v>
      </c>
      <c r="E34" s="702" t="s">
        <v>1</v>
      </c>
      <c r="F34" s="702" t="s">
        <v>1</v>
      </c>
      <c r="G34" s="476">
        <v>184.74</v>
      </c>
      <c r="H34" s="619"/>
      <c r="I34" s="619"/>
    </row>
    <row r="35" spans="1:11" s="436" customFormat="1" ht="15">
      <c r="A35" s="934"/>
      <c r="B35" s="443"/>
      <c r="C35" s="443"/>
      <c r="D35" s="443"/>
      <c r="E35" s="443"/>
      <c r="F35" s="443"/>
      <c r="G35" s="443"/>
      <c r="H35" s="443"/>
      <c r="I35" s="461"/>
      <c r="J35" s="428"/>
      <c r="K35" s="428"/>
    </row>
    <row r="36" spans="1:11" s="436" customFormat="1" ht="21" thickBot="1">
      <c r="A36" s="1046" t="s">
        <v>517</v>
      </c>
      <c r="B36" s="1046"/>
      <c r="C36" s="1046"/>
      <c r="D36" s="1046"/>
      <c r="E36" s="1046"/>
      <c r="F36" s="1046"/>
      <c r="G36" s="1046"/>
      <c r="H36" s="1046"/>
      <c r="I36" s="1046"/>
      <c r="J36" s="1046"/>
      <c r="K36" s="1046"/>
    </row>
    <row r="37" spans="1:10" ht="15" thickBot="1">
      <c r="A37" s="1182" t="s">
        <v>83</v>
      </c>
      <c r="B37" s="1182"/>
      <c r="C37" s="619"/>
      <c r="D37" s="1190" t="s">
        <v>115</v>
      </c>
      <c r="E37" s="1191"/>
      <c r="F37" s="1191"/>
      <c r="G37" s="1191"/>
      <c r="H37" s="1191"/>
      <c r="I37" s="1192"/>
      <c r="J37" s="436"/>
    </row>
    <row r="38" spans="1:11" ht="15">
      <c r="A38" s="938" t="s">
        <v>559</v>
      </c>
      <c r="B38" s="715" t="s">
        <v>232</v>
      </c>
      <c r="C38" s="678"/>
      <c r="D38" s="940" t="s">
        <v>455</v>
      </c>
      <c r="E38" s="939" t="s">
        <v>495</v>
      </c>
      <c r="F38" s="939" t="s">
        <v>452</v>
      </c>
      <c r="G38" s="939" t="s">
        <v>105</v>
      </c>
      <c r="H38" s="939" t="s">
        <v>503</v>
      </c>
      <c r="I38" s="728"/>
      <c r="J38" s="942"/>
      <c r="K38" s="682"/>
    </row>
    <row r="39" spans="1:11" ht="14.25">
      <c r="A39" s="938" t="s">
        <v>482</v>
      </c>
      <c r="B39" s="944" t="s">
        <v>651</v>
      </c>
      <c r="C39" s="678"/>
      <c r="D39" s="526" t="s">
        <v>132</v>
      </c>
      <c r="E39" s="513" t="s">
        <v>133</v>
      </c>
      <c r="F39" s="513" t="s">
        <v>133</v>
      </c>
      <c r="G39" s="513">
        <v>4</v>
      </c>
      <c r="H39" s="564">
        <v>11.24</v>
      </c>
      <c r="I39" s="725"/>
      <c r="J39" s="942"/>
      <c r="K39" s="682"/>
    </row>
    <row r="40" spans="1:11" ht="14.25">
      <c r="A40" s="938" t="s">
        <v>483</v>
      </c>
      <c r="B40" s="715" t="s">
        <v>97</v>
      </c>
      <c r="C40" s="678"/>
      <c r="D40" s="526" t="s">
        <v>135</v>
      </c>
      <c r="E40" s="513" t="s">
        <v>125</v>
      </c>
      <c r="F40" s="513" t="s">
        <v>125</v>
      </c>
      <c r="G40" s="513">
        <v>4</v>
      </c>
      <c r="H40" s="513" t="s">
        <v>130</v>
      </c>
      <c r="I40" s="725"/>
      <c r="J40" s="942"/>
      <c r="K40" s="682"/>
    </row>
    <row r="41" spans="1:11" ht="14.25">
      <c r="A41" s="938" t="s">
        <v>484</v>
      </c>
      <c r="B41" s="716" t="s">
        <v>271</v>
      </c>
      <c r="C41" s="678"/>
      <c r="D41" s="526" t="s">
        <v>127</v>
      </c>
      <c r="E41" s="513" t="s">
        <v>128</v>
      </c>
      <c r="F41" s="513" t="s">
        <v>128</v>
      </c>
      <c r="G41" s="513">
        <v>6</v>
      </c>
      <c r="H41" s="513" t="s">
        <v>130</v>
      </c>
      <c r="I41" s="725"/>
      <c r="J41" s="942"/>
      <c r="K41" s="682"/>
    </row>
    <row r="42" spans="1:11" ht="14.25">
      <c r="A42" s="938" t="s">
        <v>485</v>
      </c>
      <c r="B42" s="715" t="s">
        <v>103</v>
      </c>
      <c r="C42" s="678"/>
      <c r="D42" s="526" t="s">
        <v>138</v>
      </c>
      <c r="E42" s="513" t="s">
        <v>125</v>
      </c>
      <c r="F42" s="513" t="s">
        <v>125</v>
      </c>
      <c r="G42" s="513">
        <v>4</v>
      </c>
      <c r="H42" s="564">
        <v>87.24</v>
      </c>
      <c r="I42" s="933" t="s">
        <v>639</v>
      </c>
      <c r="J42" s="942"/>
      <c r="K42" s="682"/>
    </row>
    <row r="43" spans="1:11" ht="14.25">
      <c r="A43" s="938" t="s">
        <v>486</v>
      </c>
      <c r="B43" s="715" t="s">
        <v>199</v>
      </c>
      <c r="C43" s="678"/>
      <c r="D43" s="526" t="s">
        <v>443</v>
      </c>
      <c r="E43" s="513" t="s">
        <v>444</v>
      </c>
      <c r="F43" s="702" t="s">
        <v>444</v>
      </c>
      <c r="G43" s="513">
        <v>4</v>
      </c>
      <c r="H43" s="729">
        <v>132.18</v>
      </c>
      <c r="I43" s="725"/>
      <c r="J43" s="942"/>
      <c r="K43" s="682"/>
    </row>
    <row r="44" spans="1:11" ht="15" thickBot="1">
      <c r="A44" s="938" t="s">
        <v>487</v>
      </c>
      <c r="B44" s="716" t="s">
        <v>650</v>
      </c>
      <c r="C44" s="941"/>
      <c r="D44" s="456" t="s">
        <v>144</v>
      </c>
      <c r="E44" s="521" t="s">
        <v>125</v>
      </c>
      <c r="F44" s="521" t="s">
        <v>125</v>
      </c>
      <c r="G44" s="521">
        <v>4</v>
      </c>
      <c r="H44" s="730">
        <v>25.66</v>
      </c>
      <c r="I44" s="726"/>
      <c r="J44" s="942"/>
      <c r="K44" s="682"/>
    </row>
    <row r="45" spans="1:11" ht="13.5" thickBot="1">
      <c r="A45" s="938" t="s">
        <v>488</v>
      </c>
      <c r="B45" s="716" t="s">
        <v>613</v>
      </c>
      <c r="C45" s="941"/>
      <c r="D45" s="941"/>
      <c r="E45" s="941"/>
      <c r="F45" s="941"/>
      <c r="G45" s="941"/>
      <c r="H45" s="941"/>
      <c r="I45" s="941"/>
      <c r="J45" s="682"/>
      <c r="K45" s="682"/>
    </row>
    <row r="46" spans="1:11" ht="15.75" thickBot="1">
      <c r="A46" s="941"/>
      <c r="B46" s="945"/>
      <c r="C46" s="941"/>
      <c r="D46" s="1122" t="s">
        <v>151</v>
      </c>
      <c r="E46" s="1079"/>
      <c r="F46" s="1079"/>
      <c r="G46" s="1079"/>
      <c r="H46" s="1080"/>
      <c r="I46" s="681"/>
      <c r="J46" s="682"/>
      <c r="K46" s="682"/>
    </row>
    <row r="47" spans="1:11" ht="14.25">
      <c r="A47" s="1182" t="s">
        <v>114</v>
      </c>
      <c r="B47" s="1182"/>
      <c r="C47" s="941"/>
      <c r="D47" s="1185" t="s">
        <v>3</v>
      </c>
      <c r="E47" s="1075"/>
      <c r="F47" s="580">
        <v>0.0638</v>
      </c>
      <c r="G47" s="1110" t="s">
        <v>529</v>
      </c>
      <c r="H47" s="1112"/>
      <c r="J47" s="685"/>
      <c r="K47" s="685"/>
    </row>
    <row r="48" spans="1:11" ht="14.25">
      <c r="A48" s="938" t="s">
        <v>117</v>
      </c>
      <c r="B48" s="716" t="s">
        <v>103</v>
      </c>
      <c r="C48" s="941"/>
      <c r="D48" s="1188" t="s">
        <v>157</v>
      </c>
      <c r="E48" s="1073"/>
      <c r="F48" s="579">
        <v>0.036</v>
      </c>
      <c r="G48" s="1034" t="s">
        <v>158</v>
      </c>
      <c r="H48" s="1035"/>
      <c r="J48" s="686"/>
      <c r="K48" s="435"/>
    </row>
    <row r="49" spans="1:11" ht="15" thickBot="1">
      <c r="A49" s="938" t="s">
        <v>489</v>
      </c>
      <c r="B49" s="716">
        <v>999</v>
      </c>
      <c r="C49" s="941"/>
      <c r="D49" s="1189" t="s">
        <v>161</v>
      </c>
      <c r="E49" s="1071"/>
      <c r="F49" s="583">
        <v>0.086</v>
      </c>
      <c r="G49" s="1062" t="s">
        <v>162</v>
      </c>
      <c r="H49" s="1063"/>
      <c r="J49" s="686"/>
      <c r="K49" s="682"/>
    </row>
    <row r="50" spans="1:11" ht="13.5" thickBot="1">
      <c r="A50" s="938" t="s">
        <v>490</v>
      </c>
      <c r="B50" s="715">
        <v>1</v>
      </c>
      <c r="C50" s="941"/>
      <c r="D50" s="428"/>
      <c r="E50" s="428"/>
      <c r="F50" s="428"/>
      <c r="J50" s="686"/>
      <c r="K50" s="682"/>
    </row>
    <row r="51" spans="1:11" ht="15.75" thickBot="1">
      <c r="A51" s="938" t="s">
        <v>131</v>
      </c>
      <c r="B51" s="716" t="s">
        <v>97</v>
      </c>
      <c r="C51" s="678"/>
      <c r="D51" s="1051" t="s">
        <v>510</v>
      </c>
      <c r="E51" s="1052"/>
      <c r="F51" s="1052"/>
      <c r="G51" s="1053"/>
      <c r="I51" s="466"/>
      <c r="J51" s="466"/>
      <c r="K51" s="682"/>
    </row>
    <row r="52" spans="1:11" ht="15">
      <c r="A52" s="938" t="s">
        <v>488</v>
      </c>
      <c r="B52" s="716" t="s">
        <v>613</v>
      </c>
      <c r="C52" s="678"/>
      <c r="D52" s="946" t="s">
        <v>511</v>
      </c>
      <c r="E52" s="947" t="s">
        <v>456</v>
      </c>
      <c r="F52" s="1183" t="s">
        <v>498</v>
      </c>
      <c r="G52" s="1184"/>
      <c r="I52" s="466"/>
      <c r="J52" s="686"/>
      <c r="K52" s="682"/>
    </row>
    <row r="53" spans="1:11" ht="14.25">
      <c r="A53" s="938" t="s">
        <v>491</v>
      </c>
      <c r="B53" s="720">
        <v>40</v>
      </c>
      <c r="C53" s="941"/>
      <c r="D53" s="972" t="s">
        <v>272</v>
      </c>
      <c r="E53" s="1019" t="s">
        <v>649</v>
      </c>
      <c r="F53" s="976" t="s">
        <v>4</v>
      </c>
      <c r="G53" s="977"/>
      <c r="I53" s="487"/>
      <c r="J53" s="686"/>
      <c r="K53" s="682"/>
    </row>
    <row r="54" spans="1:11" ht="14.25">
      <c r="A54" s="938" t="s">
        <v>560</v>
      </c>
      <c r="B54" s="735" t="s">
        <v>178</v>
      </c>
      <c r="C54" s="941"/>
      <c r="D54" s="972" t="s">
        <v>7</v>
      </c>
      <c r="E54" s="1019">
        <v>25.66</v>
      </c>
      <c r="F54" s="976" t="s">
        <v>641</v>
      </c>
      <c r="G54" s="977"/>
      <c r="I54" s="936"/>
      <c r="J54" s="686"/>
      <c r="K54" s="682"/>
    </row>
    <row r="55" spans="1:11" ht="14.25">
      <c r="A55" s="941"/>
      <c r="B55" s="945"/>
      <c r="C55" s="673"/>
      <c r="D55" s="972" t="s">
        <v>274</v>
      </c>
      <c r="E55" s="1019">
        <v>1.54</v>
      </c>
      <c r="F55" s="976" t="s">
        <v>539</v>
      </c>
      <c r="G55" s="977"/>
      <c r="I55" s="487"/>
      <c r="J55" s="689"/>
      <c r="K55" s="685"/>
    </row>
    <row r="56" spans="1:11" ht="14.25">
      <c r="A56" s="1182" t="s">
        <v>181</v>
      </c>
      <c r="B56" s="1182"/>
      <c r="C56" s="673"/>
      <c r="D56" s="444" t="s">
        <v>167</v>
      </c>
      <c r="E56" s="965">
        <v>56.45</v>
      </c>
      <c r="F56" s="950" t="s">
        <v>626</v>
      </c>
      <c r="G56" s="951"/>
      <c r="H56" s="941"/>
      <c r="I56" s="680"/>
      <c r="J56" s="689"/>
      <c r="K56" s="685"/>
    </row>
    <row r="57" spans="1:11" ht="30" customHeight="1">
      <c r="A57" s="717" t="s">
        <v>475</v>
      </c>
      <c r="B57" s="718" t="s">
        <v>648</v>
      </c>
      <c r="C57" s="673"/>
      <c r="D57" s="972" t="s">
        <v>647</v>
      </c>
      <c r="E57" s="1019">
        <v>20.53</v>
      </c>
      <c r="F57" s="976" t="s">
        <v>2</v>
      </c>
      <c r="G57" s="977"/>
      <c r="H57" s="941"/>
      <c r="I57" s="680"/>
      <c r="J57" s="689"/>
      <c r="K57" s="685"/>
    </row>
    <row r="58" spans="1:11" ht="14.25">
      <c r="A58" s="717" t="s">
        <v>476</v>
      </c>
      <c r="B58" s="718" t="s">
        <v>270</v>
      </c>
      <c r="C58" s="673"/>
      <c r="D58" s="972" t="s">
        <v>640</v>
      </c>
      <c r="E58" s="1019">
        <v>5.13</v>
      </c>
      <c r="F58" s="976" t="s">
        <v>2</v>
      </c>
      <c r="G58" s="977"/>
      <c r="H58" s="941"/>
      <c r="I58" s="680"/>
      <c r="J58" s="689"/>
      <c r="K58" s="685"/>
    </row>
    <row r="59" spans="1:11" ht="42.75">
      <c r="A59" s="938" t="s">
        <v>479</v>
      </c>
      <c r="B59" s="716">
        <v>24</v>
      </c>
      <c r="C59" s="673"/>
      <c r="D59" s="590" t="s">
        <v>642</v>
      </c>
      <c r="E59" s="1019">
        <v>15.4</v>
      </c>
      <c r="F59" s="976"/>
      <c r="G59" s="977"/>
      <c r="H59" s="941"/>
      <c r="I59" s="680"/>
      <c r="J59" s="689"/>
      <c r="K59" s="685"/>
    </row>
    <row r="60" spans="1:11" ht="28.5">
      <c r="A60" s="717" t="s">
        <v>561</v>
      </c>
      <c r="B60" s="718">
        <v>12</v>
      </c>
      <c r="C60" s="673"/>
      <c r="D60" s="590" t="s">
        <v>643</v>
      </c>
      <c r="E60" s="1019">
        <v>15.4</v>
      </c>
      <c r="F60" s="976"/>
      <c r="G60" s="977"/>
      <c r="H60" s="941"/>
      <c r="I60" s="680"/>
      <c r="J60" s="689"/>
      <c r="K60" s="685"/>
    </row>
    <row r="61" spans="1:11" ht="28.5">
      <c r="A61" s="938" t="s">
        <v>562</v>
      </c>
      <c r="B61" s="719" t="s">
        <v>177</v>
      </c>
      <c r="C61" s="673"/>
      <c r="D61" s="590" t="s">
        <v>644</v>
      </c>
      <c r="E61" s="1019">
        <v>107.77</v>
      </c>
      <c r="F61" s="976" t="s">
        <v>514</v>
      </c>
      <c r="G61" s="977"/>
      <c r="H61" s="941"/>
      <c r="I61" s="680"/>
      <c r="J61" s="689"/>
      <c r="K61" s="685"/>
    </row>
    <row r="62" spans="1:11" ht="14.25">
      <c r="A62" s="941"/>
      <c r="B62" s="941"/>
      <c r="C62" s="673"/>
      <c r="D62" s="972" t="s">
        <v>632</v>
      </c>
      <c r="E62" s="1019">
        <v>61.58</v>
      </c>
      <c r="F62" s="976" t="s">
        <v>514</v>
      </c>
      <c r="G62" s="977"/>
      <c r="H62" s="941"/>
      <c r="I62" s="680"/>
      <c r="J62" s="689"/>
      <c r="K62" s="685"/>
    </row>
    <row r="63" spans="1:11" ht="14.25">
      <c r="A63" s="941"/>
      <c r="B63" s="941"/>
      <c r="C63" s="673"/>
      <c r="D63" s="972" t="s">
        <v>633</v>
      </c>
      <c r="E63" s="1019">
        <v>61.58</v>
      </c>
      <c r="F63" s="976" t="s">
        <v>634</v>
      </c>
      <c r="G63" s="977"/>
      <c r="H63" s="619"/>
      <c r="I63" s="680"/>
      <c r="J63" s="689"/>
      <c r="K63" s="685"/>
    </row>
    <row r="64" spans="1:11" ht="15" thickBot="1">
      <c r="A64" s="436" t="s">
        <v>688</v>
      </c>
      <c r="B64" s="941"/>
      <c r="C64" s="673"/>
      <c r="D64" s="973" t="s">
        <v>645</v>
      </c>
      <c r="E64" s="1020">
        <v>46.19</v>
      </c>
      <c r="F64" s="970" t="s">
        <v>646</v>
      </c>
      <c r="G64" s="971"/>
      <c r="H64" s="941"/>
      <c r="I64" s="680"/>
      <c r="J64" s="689"/>
      <c r="K64" s="685"/>
    </row>
    <row r="65" spans="1:11" ht="14.25">
      <c r="A65" s="952" t="s">
        <v>693</v>
      </c>
      <c r="B65" s="678"/>
      <c r="C65" s="941"/>
      <c r="D65" s="941"/>
      <c r="E65" s="690"/>
      <c r="F65" s="936"/>
      <c r="G65" s="680"/>
      <c r="H65" s="619"/>
      <c r="I65" s="683"/>
      <c r="J65" s="686"/>
      <c r="K65" s="682"/>
    </row>
    <row r="66" spans="1:11" ht="14.25">
      <c r="A66" s="952"/>
      <c r="B66" s="692"/>
      <c r="C66" s="684"/>
      <c r="D66" s="941"/>
      <c r="E66" s="690"/>
      <c r="F66" s="941"/>
      <c r="G66" s="941"/>
      <c r="H66" s="619"/>
      <c r="I66" s="941"/>
      <c r="J66" s="686"/>
      <c r="K66" s="682"/>
    </row>
    <row r="67" spans="1:11" ht="12.75">
      <c r="A67" s="691"/>
      <c r="B67" s="693"/>
      <c r="C67" s="679"/>
      <c r="D67" s="941"/>
      <c r="E67" s="690"/>
      <c r="F67" s="679"/>
      <c r="G67" s="941"/>
      <c r="H67" s="619"/>
      <c r="I67" s="941"/>
      <c r="J67" s="682"/>
      <c r="K67" s="682"/>
    </row>
    <row r="68" spans="1:11" ht="12.75">
      <c r="A68" s="941"/>
      <c r="B68" s="694"/>
      <c r="C68" s="678"/>
      <c r="D68" s="941"/>
      <c r="E68" s="690"/>
      <c r="F68" s="679"/>
      <c r="G68" s="941"/>
      <c r="H68" s="941"/>
      <c r="I68" s="941"/>
      <c r="J68" s="682"/>
      <c r="K68" s="682"/>
    </row>
    <row r="69" spans="1:11" ht="12.75">
      <c r="A69" s="695"/>
      <c r="B69" s="678"/>
      <c r="C69" s="941"/>
      <c r="D69" s="941"/>
      <c r="E69" s="941"/>
      <c r="F69" s="678"/>
      <c r="G69" s="696"/>
      <c r="H69" s="941"/>
      <c r="I69" s="941"/>
      <c r="J69" s="682"/>
      <c r="K69" s="682"/>
    </row>
    <row r="70" spans="1:11" ht="12.75">
      <c r="A70" s="941"/>
      <c r="B70" s="697"/>
      <c r="C70" s="941"/>
      <c r="D70" s="941"/>
      <c r="E70" s="941"/>
      <c r="F70" s="678"/>
      <c r="G70" s="698"/>
      <c r="H70" s="941"/>
      <c r="I70" s="941"/>
      <c r="J70" s="682"/>
      <c r="K70" s="682"/>
    </row>
    <row r="71" spans="1:9" s="682" customFormat="1" ht="12.75">
      <c r="A71" s="619"/>
      <c r="B71" s="937"/>
      <c r="C71" s="673"/>
      <c r="D71" s="674"/>
      <c r="E71" s="937"/>
      <c r="F71" s="674"/>
      <c r="G71" s="619"/>
      <c r="H71" s="619"/>
      <c r="I71" s="619"/>
    </row>
    <row r="72" spans="1:11" ht="12.75">
      <c r="A72" s="699"/>
      <c r="B72" s="697"/>
      <c r="C72" s="941"/>
      <c r="D72" s="941"/>
      <c r="E72" s="941"/>
      <c r="F72" s="678"/>
      <c r="G72" s="698"/>
      <c r="H72" s="941"/>
      <c r="I72" s="941"/>
      <c r="J72" s="682"/>
      <c r="K72" s="682"/>
    </row>
    <row r="73" ht="12.75">
      <c r="A73" s="662"/>
    </row>
  </sheetData>
  <sheetProtection/>
  <mergeCells count="22">
    <mergeCell ref="A1:I1"/>
    <mergeCell ref="A3:I3"/>
    <mergeCell ref="A4:I4"/>
    <mergeCell ref="A2:L2"/>
    <mergeCell ref="D47:E47"/>
    <mergeCell ref="G47:H47"/>
    <mergeCell ref="B6:G6"/>
    <mergeCell ref="B10:G10"/>
    <mergeCell ref="B18:G18"/>
    <mergeCell ref="B26:G26"/>
    <mergeCell ref="A36:K36"/>
    <mergeCell ref="A37:B37"/>
    <mergeCell ref="D37:I37"/>
    <mergeCell ref="A47:B47"/>
    <mergeCell ref="D48:E48"/>
    <mergeCell ref="D46:H46"/>
    <mergeCell ref="D49:E49"/>
    <mergeCell ref="G48:H48"/>
    <mergeCell ref="A56:B56"/>
    <mergeCell ref="G49:H49"/>
    <mergeCell ref="D51:G51"/>
    <mergeCell ref="F52:G52"/>
  </mergeCells>
  <printOptions horizontalCentered="1"/>
  <pageMargins left="0.25" right="0.25" top="0.5" bottom="0.5" header="0.25" footer="0.25"/>
  <pageSetup fitToHeight="0" fitToWidth="0" horizontalDpi="600" verticalDpi="600" orientation="portrait" scale="55" r:id="rId1"/>
  <headerFooter alignWithMargins="0">
    <oddFooter>&amp;R&amp;F
&amp;D  &amp;T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9"/>
  </sheetPr>
  <dimension ref="A1:M64"/>
  <sheetViews>
    <sheetView zoomScalePageLayoutView="0" workbookViewId="0" topLeftCell="A1">
      <selection activeCell="I35" sqref="I35"/>
    </sheetView>
  </sheetViews>
  <sheetFormatPr defaultColWidth="9.140625" defaultRowHeight="12.75"/>
  <cols>
    <col min="1" max="1" width="16.7109375" style="428" customWidth="1"/>
    <col min="2" max="2" width="24.7109375" style="435" customWidth="1"/>
    <col min="3" max="3" width="18.57421875" style="660" bestFit="1" customWidth="1"/>
    <col min="4" max="4" width="14.57421875" style="661" bestFit="1" customWidth="1"/>
    <col min="5" max="5" width="8.8515625" style="435" bestFit="1" customWidth="1"/>
    <col min="6" max="6" width="11.57421875" style="661" bestFit="1" customWidth="1"/>
    <col min="7" max="7" width="15.140625" style="428" bestFit="1" customWidth="1"/>
    <col min="8" max="8" width="8.00390625" style="428" bestFit="1" customWidth="1"/>
    <col min="9" max="9" width="27.7109375" style="428" bestFit="1" customWidth="1"/>
    <col min="10" max="10" width="11.00390625" style="428" bestFit="1" customWidth="1"/>
    <col min="11" max="16384" width="9.140625" style="428" customWidth="1"/>
  </cols>
  <sheetData>
    <row r="1" spans="1:13" ht="15.75">
      <c r="A1" s="1047" t="s">
        <v>530</v>
      </c>
      <c r="B1" s="1047"/>
      <c r="C1" s="1047"/>
      <c r="D1" s="1047"/>
      <c r="E1" s="1047"/>
      <c r="F1" s="1047"/>
      <c r="G1" s="1047"/>
      <c r="H1" s="1047"/>
      <c r="I1" s="1047"/>
      <c r="J1" s="721"/>
      <c r="K1" s="721"/>
      <c r="L1" s="721"/>
      <c r="M1" s="721"/>
    </row>
    <row r="2" spans="1:13" ht="14.25">
      <c r="A2" s="1048" t="s">
        <v>659</v>
      </c>
      <c r="B2" s="1048"/>
      <c r="C2" s="1048"/>
      <c r="D2" s="1048"/>
      <c r="E2" s="1048"/>
      <c r="F2" s="1048"/>
      <c r="G2" s="1048"/>
      <c r="H2" s="1048"/>
      <c r="I2" s="1048"/>
      <c r="J2" s="927"/>
      <c r="K2" s="927"/>
      <c r="L2" s="927"/>
      <c r="M2" s="927"/>
    </row>
    <row r="3" spans="1:13" ht="14.25">
      <c r="A3" s="1048" t="s">
        <v>531</v>
      </c>
      <c r="B3" s="1048"/>
      <c r="C3" s="1048"/>
      <c r="D3" s="1048"/>
      <c r="E3" s="1048"/>
      <c r="F3" s="1048"/>
      <c r="G3" s="1048"/>
      <c r="H3" s="1048"/>
      <c r="I3" s="1048"/>
      <c r="J3" s="927"/>
      <c r="K3" s="927"/>
      <c r="L3" s="927"/>
      <c r="M3" s="927"/>
    </row>
    <row r="4" spans="1:13" ht="15" thickBot="1">
      <c r="A4" s="1049" t="s">
        <v>575</v>
      </c>
      <c r="B4" s="1049"/>
      <c r="C4" s="1049"/>
      <c r="D4" s="1049"/>
      <c r="E4" s="1049"/>
      <c r="F4" s="1049"/>
      <c r="G4" s="1049"/>
      <c r="H4" s="1049"/>
      <c r="I4" s="1049"/>
      <c r="J4" s="487"/>
      <c r="K4" s="487"/>
      <c r="L4" s="487"/>
      <c r="M4" s="487"/>
    </row>
    <row r="5" spans="1:13" ht="14.25">
      <c r="A5" s="904"/>
      <c r="B5" s="904"/>
      <c r="C5" s="904"/>
      <c r="D5" s="904"/>
      <c r="E5" s="904"/>
      <c r="F5" s="904"/>
      <c r="G5" s="904"/>
      <c r="H5" s="904"/>
      <c r="I5" s="904"/>
      <c r="J5" s="904"/>
      <c r="K5" s="904"/>
      <c r="L5" s="904"/>
      <c r="M5" s="904"/>
    </row>
    <row r="6" spans="1:10" ht="15">
      <c r="A6" s="664"/>
      <c r="B6" s="1197" t="s">
        <v>555</v>
      </c>
      <c r="C6" s="1197"/>
      <c r="D6" s="1197"/>
      <c r="E6" s="1197"/>
      <c r="F6" s="1197"/>
      <c r="G6" s="1197"/>
      <c r="H6" s="666"/>
      <c r="I6" s="435"/>
      <c r="J6" s="435"/>
    </row>
    <row r="7" spans="1:9" s="435" customFormat="1" ht="45">
      <c r="A7" s="662"/>
      <c r="B7" s="921" t="s">
        <v>511</v>
      </c>
      <c r="C7" s="700" t="s">
        <v>553</v>
      </c>
      <c r="D7" s="701" t="s">
        <v>75</v>
      </c>
      <c r="E7" s="727" t="s">
        <v>564</v>
      </c>
      <c r="F7" s="477" t="s">
        <v>563</v>
      </c>
      <c r="G7" s="701" t="s">
        <v>554</v>
      </c>
      <c r="H7" s="668"/>
      <c r="I7" s="668"/>
    </row>
    <row r="8" spans="1:9" s="435" customFormat="1" ht="14.25">
      <c r="A8" s="662"/>
      <c r="B8" s="513" t="s">
        <v>251</v>
      </c>
      <c r="C8" s="576" t="s">
        <v>285</v>
      </c>
      <c r="D8" s="702">
        <v>106.1</v>
      </c>
      <c r="E8" s="736">
        <v>4.69</v>
      </c>
      <c r="F8" s="512">
        <v>140.79</v>
      </c>
      <c r="G8" s="702">
        <v>165.01</v>
      </c>
      <c r="H8" s="668"/>
      <c r="I8" s="668"/>
    </row>
    <row r="9" spans="1:9" s="435" customFormat="1" ht="14.25">
      <c r="A9" s="665"/>
      <c r="B9" s="513" t="s">
        <v>251</v>
      </c>
      <c r="C9" s="576" t="s">
        <v>264</v>
      </c>
      <c r="D9" s="702">
        <v>106.1</v>
      </c>
      <c r="E9" s="476">
        <v>5.88</v>
      </c>
      <c r="F9" s="476">
        <v>176.37</v>
      </c>
      <c r="G9" s="702">
        <v>165.01</v>
      </c>
      <c r="H9" s="670"/>
      <c r="I9" s="670"/>
    </row>
    <row r="10" spans="1:9" ht="14.25">
      <c r="A10" s="665"/>
      <c r="B10" s="513" t="s">
        <v>251</v>
      </c>
      <c r="C10" s="703" t="s">
        <v>266</v>
      </c>
      <c r="D10" s="702">
        <v>106.1</v>
      </c>
      <c r="E10" s="476">
        <v>6.21</v>
      </c>
      <c r="F10" s="476">
        <v>189.36</v>
      </c>
      <c r="G10" s="702">
        <v>165.01</v>
      </c>
      <c r="H10" s="619"/>
      <c r="I10" s="619"/>
    </row>
    <row r="11" spans="1:12" s="436" customFormat="1" ht="15">
      <c r="A11" s="547"/>
      <c r="B11" s="548"/>
      <c r="C11" s="548"/>
      <c r="D11" s="548"/>
      <c r="E11" s="548"/>
      <c r="F11" s="548"/>
      <c r="G11" s="548"/>
      <c r="H11" s="548"/>
      <c r="I11" s="545"/>
      <c r="J11" s="428"/>
      <c r="K11" s="428"/>
      <c r="L11" s="428"/>
    </row>
    <row r="12" spans="1:9" ht="15">
      <c r="A12" s="665"/>
      <c r="B12" s="1198" t="s">
        <v>569</v>
      </c>
      <c r="C12" s="1199"/>
      <c r="D12" s="1199"/>
      <c r="E12" s="1199"/>
      <c r="F12" s="1199"/>
      <c r="G12" s="1200"/>
      <c r="H12" s="619"/>
      <c r="I12" s="619"/>
    </row>
    <row r="13" spans="2:9" ht="45">
      <c r="B13" s="921" t="s">
        <v>511</v>
      </c>
      <c r="C13" s="700" t="s">
        <v>553</v>
      </c>
      <c r="D13" s="701" t="s">
        <v>75</v>
      </c>
      <c r="E13" s="727" t="s">
        <v>564</v>
      </c>
      <c r="F13" s="477" t="s">
        <v>563</v>
      </c>
      <c r="G13" s="701" t="s">
        <v>554</v>
      </c>
      <c r="H13" s="619"/>
      <c r="I13" s="619"/>
    </row>
    <row r="14" spans="1:9" ht="14.25">
      <c r="A14" s="675"/>
      <c r="B14" s="513" t="s">
        <v>259</v>
      </c>
      <c r="C14" s="576" t="s">
        <v>261</v>
      </c>
      <c r="D14" s="702">
        <v>92.26</v>
      </c>
      <c r="E14" s="702">
        <v>1.6</v>
      </c>
      <c r="F14" s="476">
        <v>47.76</v>
      </c>
      <c r="G14" s="476">
        <v>143.49</v>
      </c>
      <c r="H14" s="619"/>
      <c r="I14" s="619"/>
    </row>
    <row r="15" spans="1:9" ht="14.25">
      <c r="A15" s="676"/>
      <c r="B15" s="513" t="s">
        <v>259</v>
      </c>
      <c r="C15" s="576" t="s">
        <v>262</v>
      </c>
      <c r="D15" s="702">
        <v>92.26</v>
      </c>
      <c r="E15" s="702">
        <v>1.88</v>
      </c>
      <c r="F15" s="476">
        <v>56.44</v>
      </c>
      <c r="G15" s="476">
        <v>143.49</v>
      </c>
      <c r="H15" s="619"/>
      <c r="I15" s="619"/>
    </row>
    <row r="16" spans="1:9" ht="14.25">
      <c r="A16" s="676"/>
      <c r="B16" s="513" t="s">
        <v>259</v>
      </c>
      <c r="C16" s="576" t="s">
        <v>263</v>
      </c>
      <c r="D16" s="702">
        <v>92.26</v>
      </c>
      <c r="E16" s="702">
        <v>2.25</v>
      </c>
      <c r="F16" s="476">
        <v>67.29</v>
      </c>
      <c r="G16" s="476">
        <v>143.49</v>
      </c>
      <c r="H16" s="619"/>
      <c r="I16" s="619"/>
    </row>
    <row r="17" spans="1:9" ht="14.25">
      <c r="A17" s="676"/>
      <c r="B17" s="513" t="s">
        <v>259</v>
      </c>
      <c r="C17" s="576" t="s">
        <v>264</v>
      </c>
      <c r="D17" s="702">
        <v>92.26</v>
      </c>
      <c r="E17" s="702">
        <v>2.53</v>
      </c>
      <c r="F17" s="476">
        <v>75.98</v>
      </c>
      <c r="G17" s="476">
        <v>143.49</v>
      </c>
      <c r="H17" s="619"/>
      <c r="I17" s="619"/>
    </row>
    <row r="18" spans="1:9" ht="14.25">
      <c r="A18" s="676"/>
      <c r="B18" s="513" t="s">
        <v>259</v>
      </c>
      <c r="C18" s="576" t="s">
        <v>266</v>
      </c>
      <c r="D18" s="702">
        <v>92.26</v>
      </c>
      <c r="E18" s="702">
        <v>3.07</v>
      </c>
      <c r="F18" s="476">
        <v>92.26</v>
      </c>
      <c r="G18" s="476">
        <v>143.49</v>
      </c>
      <c r="H18" s="619"/>
      <c r="I18" s="619"/>
    </row>
    <row r="19" spans="1:12" s="436" customFormat="1" ht="15">
      <c r="A19" s="547"/>
      <c r="B19" s="548"/>
      <c r="C19" s="548"/>
      <c r="D19" s="548"/>
      <c r="E19" s="548"/>
      <c r="F19" s="548"/>
      <c r="G19" s="548"/>
      <c r="H19" s="548"/>
      <c r="I19" s="545"/>
      <c r="J19" s="428"/>
      <c r="K19" s="428"/>
      <c r="L19" s="428"/>
    </row>
    <row r="20" spans="2:9" ht="15">
      <c r="B20" s="1198" t="s">
        <v>558</v>
      </c>
      <c r="C20" s="1199"/>
      <c r="D20" s="1199"/>
      <c r="E20" s="1199"/>
      <c r="F20" s="1199"/>
      <c r="G20" s="1200"/>
      <c r="H20" s="619"/>
      <c r="I20" s="619"/>
    </row>
    <row r="21" spans="2:9" ht="45">
      <c r="B21" s="921" t="s">
        <v>511</v>
      </c>
      <c r="C21" s="700" t="s">
        <v>553</v>
      </c>
      <c r="D21" s="701" t="s">
        <v>75</v>
      </c>
      <c r="E21" s="727" t="s">
        <v>564</v>
      </c>
      <c r="F21" s="477" t="s">
        <v>563</v>
      </c>
      <c r="G21" s="701" t="s">
        <v>554</v>
      </c>
      <c r="H21" s="619"/>
      <c r="I21" s="619"/>
    </row>
    <row r="22" spans="1:9" ht="14.25">
      <c r="A22" s="676"/>
      <c r="B22" s="513" t="s">
        <v>259</v>
      </c>
      <c r="C22" s="576" t="s">
        <v>430</v>
      </c>
      <c r="D22" s="702">
        <v>92.26</v>
      </c>
      <c r="E22" s="702" t="s">
        <v>1</v>
      </c>
      <c r="F22" s="702" t="s">
        <v>1</v>
      </c>
      <c r="G22" s="476">
        <v>172.76</v>
      </c>
      <c r="H22" s="619"/>
      <c r="I22" s="619"/>
    </row>
    <row r="23" spans="1:12" s="436" customFormat="1" ht="15">
      <c r="A23" s="547"/>
      <c r="B23" s="548"/>
      <c r="C23" s="548"/>
      <c r="D23" s="548"/>
      <c r="E23" s="548"/>
      <c r="F23" s="548"/>
      <c r="G23" s="548"/>
      <c r="H23" s="548"/>
      <c r="I23" s="545"/>
      <c r="J23" s="428"/>
      <c r="K23" s="428"/>
      <c r="L23" s="428"/>
    </row>
    <row r="24" spans="1:12" s="436" customFormat="1" ht="21" thickBot="1">
      <c r="A24" s="1046" t="s">
        <v>517</v>
      </c>
      <c r="B24" s="1046"/>
      <c r="C24" s="1046"/>
      <c r="D24" s="1046"/>
      <c r="E24" s="1046"/>
      <c r="F24" s="1046"/>
      <c r="G24" s="1046"/>
      <c r="H24" s="1046"/>
      <c r="I24" s="1046"/>
      <c r="J24" s="1046"/>
      <c r="K24" s="1046"/>
      <c r="L24" s="1046"/>
    </row>
    <row r="25" spans="1:11" ht="15" thickBot="1">
      <c r="A25" s="1231" t="s">
        <v>83</v>
      </c>
      <c r="B25" s="1231"/>
      <c r="C25" s="619"/>
      <c r="D25" s="1190" t="s">
        <v>115</v>
      </c>
      <c r="E25" s="1191"/>
      <c r="F25" s="1191"/>
      <c r="G25" s="1191"/>
      <c r="H25" s="1191"/>
      <c r="I25" s="1192"/>
      <c r="J25" s="436"/>
      <c r="K25" s="436"/>
    </row>
    <row r="26" spans="1:12" ht="15">
      <c r="A26" s="922" t="s">
        <v>559</v>
      </c>
      <c r="B26" s="715" t="s">
        <v>182</v>
      </c>
      <c r="C26" s="678"/>
      <c r="D26" s="923" t="s">
        <v>455</v>
      </c>
      <c r="E26" s="924" t="s">
        <v>495</v>
      </c>
      <c r="F26" s="924" t="s">
        <v>452</v>
      </c>
      <c r="G26" s="924" t="s">
        <v>105</v>
      </c>
      <c r="H26" s="924" t="s">
        <v>503</v>
      </c>
      <c r="I26" s="728"/>
      <c r="J26" s="927"/>
      <c r="K26" s="927"/>
      <c r="L26" s="682"/>
    </row>
    <row r="27" spans="1:12" ht="14.25">
      <c r="A27" s="922" t="s">
        <v>482</v>
      </c>
      <c r="B27" s="716" t="s">
        <v>445</v>
      </c>
      <c r="C27" s="678"/>
      <c r="D27" s="526" t="s">
        <v>132</v>
      </c>
      <c r="E27" s="513" t="s">
        <v>133</v>
      </c>
      <c r="F27" s="513" t="s">
        <v>133</v>
      </c>
      <c r="G27" s="513">
        <v>4</v>
      </c>
      <c r="H27" s="564">
        <v>11.24</v>
      </c>
      <c r="I27" s="725"/>
      <c r="J27" s="927"/>
      <c r="K27" s="927"/>
      <c r="L27" s="682"/>
    </row>
    <row r="28" spans="1:12" ht="14.25">
      <c r="A28" s="922" t="s">
        <v>483</v>
      </c>
      <c r="B28" s="715" t="s">
        <v>97</v>
      </c>
      <c r="C28" s="678"/>
      <c r="D28" s="526" t="s">
        <v>135</v>
      </c>
      <c r="E28" s="513" t="s">
        <v>125</v>
      </c>
      <c r="F28" s="513" t="s">
        <v>125</v>
      </c>
      <c r="G28" s="513">
        <v>4</v>
      </c>
      <c r="H28" s="513" t="s">
        <v>130</v>
      </c>
      <c r="I28" s="725"/>
      <c r="J28" s="927"/>
      <c r="K28" s="927"/>
      <c r="L28" s="682"/>
    </row>
    <row r="29" spans="1:12" ht="14.25">
      <c r="A29" s="922" t="s">
        <v>484</v>
      </c>
      <c r="B29" s="716" t="s">
        <v>271</v>
      </c>
      <c r="C29" s="678"/>
      <c r="D29" s="526" t="s">
        <v>127</v>
      </c>
      <c r="E29" s="513" t="s">
        <v>128</v>
      </c>
      <c r="F29" s="513" t="s">
        <v>128</v>
      </c>
      <c r="G29" s="513">
        <v>6</v>
      </c>
      <c r="H29" s="513" t="s">
        <v>130</v>
      </c>
      <c r="I29" s="725"/>
      <c r="J29" s="927"/>
      <c r="K29" s="927"/>
      <c r="L29" s="682"/>
    </row>
    <row r="30" spans="1:12" ht="14.25">
      <c r="A30" s="922" t="s">
        <v>485</v>
      </c>
      <c r="B30" s="715" t="s">
        <v>103</v>
      </c>
      <c r="C30" s="678"/>
      <c r="D30" s="526" t="s">
        <v>443</v>
      </c>
      <c r="E30" s="513" t="s">
        <v>444</v>
      </c>
      <c r="F30" s="513" t="s">
        <v>444</v>
      </c>
      <c r="G30" s="513">
        <v>4</v>
      </c>
      <c r="H30" s="564">
        <v>120.17</v>
      </c>
      <c r="I30" s="907"/>
      <c r="J30" s="927"/>
      <c r="K30" s="927"/>
      <c r="L30" s="682"/>
    </row>
    <row r="31" spans="1:12" ht="14.25">
      <c r="A31" s="922" t="s">
        <v>486</v>
      </c>
      <c r="B31" s="715" t="s">
        <v>199</v>
      </c>
      <c r="C31" s="678"/>
      <c r="D31" s="526" t="s">
        <v>138</v>
      </c>
      <c r="E31" s="513" t="s">
        <v>125</v>
      </c>
      <c r="F31" s="702" t="s">
        <v>125</v>
      </c>
      <c r="G31" s="513">
        <v>4</v>
      </c>
      <c r="H31" s="729">
        <v>106.1</v>
      </c>
      <c r="I31" s="907" t="s">
        <v>504</v>
      </c>
      <c r="J31" s="927"/>
      <c r="K31" s="927"/>
      <c r="L31" s="682"/>
    </row>
    <row r="32" spans="1:12" ht="15.75" thickBot="1">
      <c r="A32" s="922" t="s">
        <v>487</v>
      </c>
      <c r="B32" s="716" t="s">
        <v>111</v>
      </c>
      <c r="C32" s="926"/>
      <c r="D32" s="526" t="s">
        <v>138</v>
      </c>
      <c r="E32" s="521" t="s">
        <v>125</v>
      </c>
      <c r="F32" s="521" t="s">
        <v>125</v>
      </c>
      <c r="G32" s="521">
        <v>4</v>
      </c>
      <c r="H32" s="730">
        <v>92.26</v>
      </c>
      <c r="I32" s="906" t="s">
        <v>612</v>
      </c>
      <c r="J32" s="483"/>
      <c r="K32" s="927"/>
      <c r="L32" s="682"/>
    </row>
    <row r="33" spans="1:12" ht="13.5" thickBot="1">
      <c r="A33" s="922" t="s">
        <v>488</v>
      </c>
      <c r="B33" s="716"/>
      <c r="C33" s="926"/>
      <c r="D33" s="705"/>
      <c r="E33" s="705"/>
      <c r="F33" s="705"/>
      <c r="G33" s="705"/>
      <c r="H33" s="705"/>
      <c r="I33" s="705"/>
      <c r="J33" s="681"/>
      <c r="K33" s="682"/>
      <c r="L33" s="682"/>
    </row>
    <row r="34" spans="1:12" ht="15.75" thickBot="1">
      <c r="A34" s="705"/>
      <c r="B34" s="706"/>
      <c r="C34" s="926"/>
      <c r="D34" s="1043" t="s">
        <v>151</v>
      </c>
      <c r="E34" s="1044"/>
      <c r="F34" s="1044"/>
      <c r="G34" s="1044"/>
      <c r="H34" s="1045"/>
      <c r="I34" s="681"/>
      <c r="J34" s="681"/>
      <c r="K34" s="682"/>
      <c r="L34" s="682"/>
    </row>
    <row r="35" spans="1:12" ht="14.25">
      <c r="A35" s="1182" t="s">
        <v>114</v>
      </c>
      <c r="B35" s="1182"/>
      <c r="C35" s="926"/>
      <c r="D35" s="1185" t="s">
        <v>3</v>
      </c>
      <c r="E35" s="1075"/>
      <c r="F35" s="580">
        <v>0.2255</v>
      </c>
      <c r="G35" s="1110" t="s">
        <v>529</v>
      </c>
      <c r="H35" s="1112"/>
      <c r="I35" s="949" t="s">
        <v>672</v>
      </c>
      <c r="K35" s="685"/>
      <c r="L35" s="685"/>
    </row>
    <row r="36" spans="1:12" ht="14.25">
      <c r="A36" s="922" t="s">
        <v>117</v>
      </c>
      <c r="B36" s="716" t="s">
        <v>103</v>
      </c>
      <c r="C36" s="926"/>
      <c r="D36" s="1188" t="s">
        <v>157</v>
      </c>
      <c r="E36" s="1073"/>
      <c r="F36" s="579">
        <v>0.036</v>
      </c>
      <c r="G36" s="1034" t="s">
        <v>158</v>
      </c>
      <c r="H36" s="1035"/>
      <c r="K36" s="686"/>
      <c r="L36" s="435"/>
    </row>
    <row r="37" spans="1:12" ht="15" thickBot="1">
      <c r="A37" s="922" t="s">
        <v>489</v>
      </c>
      <c r="B37" s="716">
        <v>999</v>
      </c>
      <c r="C37" s="926"/>
      <c r="D37" s="1189" t="s">
        <v>161</v>
      </c>
      <c r="E37" s="1071"/>
      <c r="F37" s="583">
        <v>0.095</v>
      </c>
      <c r="G37" s="1062" t="s">
        <v>162</v>
      </c>
      <c r="H37" s="1063"/>
      <c r="K37" s="686"/>
      <c r="L37" s="682"/>
    </row>
    <row r="38" spans="1:12" ht="13.5" thickBot="1">
      <c r="A38" s="922" t="s">
        <v>490</v>
      </c>
      <c r="B38" s="715">
        <v>1</v>
      </c>
      <c r="C38" s="926"/>
      <c r="D38" s="428"/>
      <c r="E38" s="428"/>
      <c r="F38" s="428"/>
      <c r="K38" s="686"/>
      <c r="L38" s="682"/>
    </row>
    <row r="39" spans="1:12" ht="15.75" thickBot="1">
      <c r="A39" s="922" t="s">
        <v>131</v>
      </c>
      <c r="B39" s="716" t="s">
        <v>97</v>
      </c>
      <c r="C39" s="678"/>
      <c r="D39" s="1043" t="s">
        <v>510</v>
      </c>
      <c r="E39" s="1044"/>
      <c r="F39" s="1044"/>
      <c r="G39" s="1044"/>
      <c r="H39" s="1044"/>
      <c r="I39" s="1045"/>
      <c r="J39" s="466"/>
      <c r="K39" s="466"/>
      <c r="L39" s="682"/>
    </row>
    <row r="40" spans="1:12" ht="15">
      <c r="A40" s="922" t="s">
        <v>488</v>
      </c>
      <c r="B40" s="716" t="s">
        <v>183</v>
      </c>
      <c r="C40" s="678"/>
      <c r="D40" s="1208" t="s">
        <v>511</v>
      </c>
      <c r="E40" s="1209"/>
      <c r="F40" s="1209"/>
      <c r="G40" s="924" t="s">
        <v>456</v>
      </c>
      <c r="H40" s="1209" t="s">
        <v>498</v>
      </c>
      <c r="I40" s="1212"/>
      <c r="J40" s="466"/>
      <c r="K40" s="686"/>
      <c r="L40" s="682"/>
    </row>
    <row r="41" spans="1:12" ht="14.25">
      <c r="A41" s="922" t="s">
        <v>491</v>
      </c>
      <c r="B41" s="720">
        <v>42</v>
      </c>
      <c r="C41" s="926"/>
      <c r="D41" s="1188" t="s">
        <v>272</v>
      </c>
      <c r="E41" s="1073"/>
      <c r="F41" s="1073"/>
      <c r="G41" s="659">
        <v>2.03</v>
      </c>
      <c r="H41" s="1206" t="s">
        <v>571</v>
      </c>
      <c r="I41" s="1207"/>
      <c r="J41" s="487"/>
      <c r="K41" s="686"/>
      <c r="L41" s="682"/>
    </row>
    <row r="42" spans="1:12" ht="14.25">
      <c r="A42" s="922" t="s">
        <v>560</v>
      </c>
      <c r="B42" s="735" t="s">
        <v>428</v>
      </c>
      <c r="C42" s="926"/>
      <c r="D42" s="1188" t="s">
        <v>7</v>
      </c>
      <c r="E42" s="1073"/>
      <c r="F42" s="1073"/>
      <c r="G42" s="659">
        <v>27.13</v>
      </c>
      <c r="H42" s="1206" t="s">
        <v>572</v>
      </c>
      <c r="I42" s="1207"/>
      <c r="J42" s="487"/>
      <c r="K42" s="686"/>
      <c r="L42" s="682"/>
    </row>
    <row r="43" spans="1:12" ht="14.25">
      <c r="A43" s="705"/>
      <c r="B43" s="706"/>
      <c r="C43" s="926"/>
      <c r="D43" s="1188" t="s">
        <v>431</v>
      </c>
      <c r="E43" s="1073"/>
      <c r="F43" s="1073"/>
      <c r="G43" s="659">
        <v>1.63</v>
      </c>
      <c r="H43" s="1206" t="s">
        <v>573</v>
      </c>
      <c r="I43" s="1207"/>
      <c r="J43" s="487"/>
      <c r="K43" s="686"/>
      <c r="L43" s="682"/>
    </row>
    <row r="44" spans="1:12" ht="14.25">
      <c r="A44" s="1213" t="s">
        <v>181</v>
      </c>
      <c r="B44" s="1214"/>
      <c r="C44" s="926"/>
      <c r="D44" s="1188" t="s">
        <v>432</v>
      </c>
      <c r="E44" s="1073"/>
      <c r="F44" s="1073"/>
      <c r="G44" s="659">
        <v>16.28</v>
      </c>
      <c r="H44" s="1206" t="s">
        <v>572</v>
      </c>
      <c r="I44" s="1207"/>
      <c r="J44" s="487"/>
      <c r="K44" s="686"/>
      <c r="L44" s="682"/>
    </row>
    <row r="45" spans="1:12" ht="14.25">
      <c r="A45" s="717" t="s">
        <v>536</v>
      </c>
      <c r="B45" s="718" t="s">
        <v>305</v>
      </c>
      <c r="C45" s="926"/>
      <c r="D45" s="1188" t="s">
        <v>433</v>
      </c>
      <c r="E45" s="1073"/>
      <c r="F45" s="1073"/>
      <c r="G45" s="659">
        <v>108.54</v>
      </c>
      <c r="H45" s="1206" t="s">
        <v>574</v>
      </c>
      <c r="I45" s="1207"/>
      <c r="J45" s="920"/>
      <c r="K45" s="686"/>
      <c r="L45" s="682"/>
    </row>
    <row r="46" spans="1:12" ht="15" thickBot="1">
      <c r="A46" s="717" t="s">
        <v>475</v>
      </c>
      <c r="B46" s="718" t="s">
        <v>581</v>
      </c>
      <c r="C46" s="673"/>
      <c r="D46" s="1189" t="s">
        <v>425</v>
      </c>
      <c r="E46" s="1071"/>
      <c r="F46" s="1071"/>
      <c r="G46" s="733">
        <v>48.84</v>
      </c>
      <c r="H46" s="1210" t="s">
        <v>574</v>
      </c>
      <c r="I46" s="1211"/>
      <c r="J46" s="487"/>
      <c r="K46" s="689"/>
      <c r="L46" s="685"/>
    </row>
    <row r="47" spans="1:12" ht="12.75">
      <c r="A47" s="717" t="s">
        <v>476</v>
      </c>
      <c r="B47" s="718" t="s">
        <v>270</v>
      </c>
      <c r="C47" s="673"/>
      <c r="D47" s="926"/>
      <c r="E47" s="684"/>
      <c r="F47" s="926"/>
      <c r="G47" s="926"/>
      <c r="H47" s="926"/>
      <c r="I47" s="680"/>
      <c r="J47" s="686"/>
      <c r="K47" s="689"/>
      <c r="L47" s="685"/>
    </row>
    <row r="48" spans="1:12" ht="12.75">
      <c r="A48" s="922" t="s">
        <v>479</v>
      </c>
      <c r="B48" s="716">
        <v>21</v>
      </c>
      <c r="C48" s="673"/>
      <c r="D48" s="926"/>
      <c r="E48" s="684"/>
      <c r="F48" s="926"/>
      <c r="G48" s="926"/>
      <c r="H48" s="926"/>
      <c r="I48" s="680"/>
      <c r="J48" s="686"/>
      <c r="K48" s="689"/>
      <c r="L48" s="685"/>
    </row>
    <row r="49" spans="1:12" ht="12.75">
      <c r="A49" s="717" t="s">
        <v>561</v>
      </c>
      <c r="B49" s="718">
        <v>12</v>
      </c>
      <c r="C49" s="673"/>
      <c r="D49" s="926"/>
      <c r="E49" s="684"/>
      <c r="F49" s="926"/>
      <c r="G49" s="926"/>
      <c r="H49" s="926"/>
      <c r="I49" s="680"/>
      <c r="J49" s="686"/>
      <c r="K49" s="689"/>
      <c r="L49" s="685"/>
    </row>
    <row r="50" spans="1:12" ht="12.75">
      <c r="A50" s="922" t="s">
        <v>562</v>
      </c>
      <c r="B50" s="719" t="s">
        <v>429</v>
      </c>
      <c r="C50" s="673"/>
      <c r="D50" s="926"/>
      <c r="E50" s="684"/>
      <c r="F50" s="926"/>
      <c r="G50" s="926"/>
      <c r="H50" s="926"/>
      <c r="I50" s="680"/>
      <c r="J50" s="686"/>
      <c r="K50" s="689"/>
      <c r="L50" s="685"/>
    </row>
    <row r="51" spans="2:12" ht="12.75">
      <c r="B51" s="428"/>
      <c r="C51" s="673"/>
      <c r="D51" s="926"/>
      <c r="E51" s="684"/>
      <c r="F51" s="926"/>
      <c r="G51" s="926"/>
      <c r="H51" s="926"/>
      <c r="I51" s="680"/>
      <c r="J51" s="686"/>
      <c r="K51" s="689"/>
      <c r="L51" s="685"/>
    </row>
    <row r="52" spans="2:12" ht="12.75">
      <c r="B52" s="428"/>
      <c r="C52" s="673"/>
      <c r="D52" s="926"/>
      <c r="E52" s="684"/>
      <c r="F52" s="926"/>
      <c r="G52" s="926"/>
      <c r="H52" s="926"/>
      <c r="I52" s="680"/>
      <c r="J52" s="686"/>
      <c r="K52" s="689"/>
      <c r="L52" s="685"/>
    </row>
    <row r="53" spans="1:12" ht="14.25">
      <c r="A53" s="436" t="s">
        <v>671</v>
      </c>
      <c r="B53" s="948"/>
      <c r="C53" s="491"/>
      <c r="D53" s="926"/>
      <c r="E53" s="684"/>
      <c r="F53" s="926"/>
      <c r="G53" s="926"/>
      <c r="H53" s="926"/>
      <c r="I53" s="680"/>
      <c r="J53" s="686"/>
      <c r="K53" s="689"/>
      <c r="L53" s="685"/>
    </row>
    <row r="54" spans="1:12" ht="12.75">
      <c r="A54" s="926"/>
      <c r="B54" s="926"/>
      <c r="C54" s="673"/>
      <c r="D54" s="926"/>
      <c r="E54" s="684"/>
      <c r="F54" s="926"/>
      <c r="G54" s="926"/>
      <c r="H54" s="926"/>
      <c r="I54" s="680"/>
      <c r="J54" s="686"/>
      <c r="K54" s="689"/>
      <c r="L54" s="685"/>
    </row>
    <row r="55" spans="1:12" ht="12.75">
      <c r="A55" s="926"/>
      <c r="B55" s="926"/>
      <c r="C55" s="673"/>
      <c r="D55" s="926"/>
      <c r="E55" s="684"/>
      <c r="F55" s="926"/>
      <c r="G55" s="926"/>
      <c r="H55" s="926"/>
      <c r="I55" s="680"/>
      <c r="J55" s="686"/>
      <c r="K55" s="689"/>
      <c r="L55" s="685"/>
    </row>
    <row r="56" spans="1:12" ht="12.75">
      <c r="A56" s="679"/>
      <c r="B56" s="678"/>
      <c r="C56" s="926"/>
      <c r="D56" s="926"/>
      <c r="E56" s="690"/>
      <c r="F56" s="919"/>
      <c r="G56" s="680"/>
      <c r="H56" s="619"/>
      <c r="I56" s="683"/>
      <c r="J56" s="686"/>
      <c r="K56" s="686"/>
      <c r="L56" s="682"/>
    </row>
    <row r="57" spans="1:12" ht="12.75">
      <c r="A57" s="691"/>
      <c r="B57" s="692"/>
      <c r="C57" s="684"/>
      <c r="D57" s="926"/>
      <c r="E57" s="690"/>
      <c r="F57" s="926"/>
      <c r="G57" s="926"/>
      <c r="H57" s="619"/>
      <c r="I57" s="926"/>
      <c r="J57" s="686"/>
      <c r="K57" s="686"/>
      <c r="L57" s="682"/>
    </row>
    <row r="58" spans="1:12" ht="12.75">
      <c r="A58" s="691"/>
      <c r="B58" s="693"/>
      <c r="C58" s="679"/>
      <c r="D58" s="926"/>
      <c r="E58" s="690"/>
      <c r="F58" s="679"/>
      <c r="G58" s="926"/>
      <c r="H58" s="619"/>
      <c r="I58" s="926"/>
      <c r="J58" s="682"/>
      <c r="K58" s="682"/>
      <c r="L58" s="682"/>
    </row>
    <row r="59" spans="1:12" ht="12.75">
      <c r="A59" s="926"/>
      <c r="B59" s="694"/>
      <c r="C59" s="678"/>
      <c r="D59" s="926"/>
      <c r="E59" s="690"/>
      <c r="F59" s="679"/>
      <c r="G59" s="926"/>
      <c r="H59" s="926"/>
      <c r="I59" s="926"/>
      <c r="J59" s="682"/>
      <c r="K59" s="682"/>
      <c r="L59" s="682"/>
    </row>
    <row r="60" spans="1:12" ht="12.75">
      <c r="A60" s="695"/>
      <c r="B60" s="678"/>
      <c r="C60" s="926"/>
      <c r="D60" s="926"/>
      <c r="E60" s="926"/>
      <c r="F60" s="678"/>
      <c r="G60" s="696"/>
      <c r="H60" s="926"/>
      <c r="I60" s="926"/>
      <c r="J60" s="682"/>
      <c r="K60" s="682"/>
      <c r="L60" s="682"/>
    </row>
    <row r="61" spans="1:12" ht="12.75">
      <c r="A61" s="926"/>
      <c r="B61" s="697"/>
      <c r="C61" s="926"/>
      <c r="D61" s="926"/>
      <c r="E61" s="926"/>
      <c r="F61" s="678"/>
      <c r="G61" s="698"/>
      <c r="H61" s="926"/>
      <c r="I61" s="926"/>
      <c r="J61" s="682"/>
      <c r="K61" s="682"/>
      <c r="L61" s="682"/>
    </row>
    <row r="62" spans="1:10" s="682" customFormat="1" ht="12.75">
      <c r="A62" s="619"/>
      <c r="B62" s="920"/>
      <c r="C62" s="673"/>
      <c r="D62" s="674"/>
      <c r="E62" s="920"/>
      <c r="F62" s="674"/>
      <c r="G62" s="619"/>
      <c r="H62" s="619"/>
      <c r="I62" s="619"/>
      <c r="J62" s="428"/>
    </row>
    <row r="63" spans="1:12" ht="12.75">
      <c r="A63" s="699"/>
      <c r="B63" s="697"/>
      <c r="C63" s="926"/>
      <c r="D63" s="926"/>
      <c r="E63" s="926"/>
      <c r="F63" s="678"/>
      <c r="G63" s="698"/>
      <c r="H63" s="926"/>
      <c r="I63" s="926"/>
      <c r="J63" s="682"/>
      <c r="K63" s="682"/>
      <c r="L63" s="682"/>
    </row>
    <row r="64" ht="12.75">
      <c r="A64" s="662"/>
    </row>
  </sheetData>
  <sheetProtection/>
  <mergeCells count="34">
    <mergeCell ref="A1:I1"/>
    <mergeCell ref="A2:I2"/>
    <mergeCell ref="A3:I3"/>
    <mergeCell ref="A4:I4"/>
    <mergeCell ref="B6:G6"/>
    <mergeCell ref="B12:G12"/>
    <mergeCell ref="B20:G20"/>
    <mergeCell ref="A24:L24"/>
    <mergeCell ref="A25:B25"/>
    <mergeCell ref="D25:I25"/>
    <mergeCell ref="D34:H34"/>
    <mergeCell ref="A35:B35"/>
    <mergeCell ref="D35:E35"/>
    <mergeCell ref="G35:H35"/>
    <mergeCell ref="D36:E36"/>
    <mergeCell ref="G36:H36"/>
    <mergeCell ref="D37:E37"/>
    <mergeCell ref="G37:H37"/>
    <mergeCell ref="D39:I39"/>
    <mergeCell ref="D40:F40"/>
    <mergeCell ref="H40:I40"/>
    <mergeCell ref="D41:F41"/>
    <mergeCell ref="H41:I41"/>
    <mergeCell ref="D42:F42"/>
    <mergeCell ref="H42:I42"/>
    <mergeCell ref="D43:F43"/>
    <mergeCell ref="H43:I43"/>
    <mergeCell ref="A44:B44"/>
    <mergeCell ref="D44:F44"/>
    <mergeCell ref="H44:I44"/>
    <mergeCell ref="D45:F45"/>
    <mergeCell ref="H45:I45"/>
    <mergeCell ref="D46:F46"/>
    <mergeCell ref="H46:I46"/>
  </mergeCells>
  <printOptions horizontalCentered="1"/>
  <pageMargins left="0.25" right="0.25" top="0.5" bottom="0.5" header="0.25" footer="0.25"/>
  <pageSetup fitToHeight="0" fitToWidth="0" horizontalDpi="600" verticalDpi="600" orientation="portrait" scale="70" r:id="rId3"/>
  <headerFooter alignWithMargins="0">
    <oddFooter>&amp;R&amp;F
&amp;D  &amp;T</oddFooter>
  </headerFooter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7"/>
  </sheetPr>
  <dimension ref="B7:B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428" customWidth="1"/>
  </cols>
  <sheetData>
    <row r="7" ht="30.75">
      <c r="B7" s="829" t="s">
        <v>294</v>
      </c>
    </row>
    <row r="8" ht="30.75">
      <c r="B8" s="829"/>
    </row>
    <row r="9" ht="30.75">
      <c r="B9" s="829" t="s">
        <v>582</v>
      </c>
    </row>
  </sheetData>
  <sheetProtection/>
  <printOptions horizontalCentered="1"/>
  <pageMargins left="0.25" right="0.25" top="0.5" bottom="0.5" header="0.25" footer="0.25"/>
  <pageSetup fitToHeight="0" fitToWidth="0" horizontalDpi="600" verticalDpi="600" orientation="portrait" r:id="rId1"/>
  <headerFooter alignWithMargins="0">
    <oddFooter>&amp;R&amp;F
&amp;D  &amp;T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7"/>
  </sheetPr>
  <dimension ref="A1:Z70"/>
  <sheetViews>
    <sheetView zoomScalePageLayoutView="0" workbookViewId="0" topLeftCell="A1">
      <selection activeCell="B50" sqref="B50"/>
    </sheetView>
  </sheetViews>
  <sheetFormatPr defaultColWidth="9.140625" defaultRowHeight="12.75"/>
  <cols>
    <col min="1" max="1" width="26.140625" style="699" customWidth="1"/>
    <col min="2" max="2" width="8.140625" style="619" customWidth="1"/>
    <col min="3" max="3" width="10.8515625" style="619" customWidth="1"/>
    <col min="4" max="4" width="9.421875" style="619" customWidth="1"/>
    <col min="5" max="5" width="8.00390625" style="619" customWidth="1"/>
    <col min="6" max="6" width="9.421875" style="619" customWidth="1"/>
    <col min="7" max="7" width="8.7109375" style="619" bestFit="1" customWidth="1"/>
    <col min="8" max="8" width="10.421875" style="619" bestFit="1" customWidth="1"/>
    <col min="9" max="9" width="8.57421875" style="619" customWidth="1"/>
    <col min="10" max="10" width="10.421875" style="699" bestFit="1" customWidth="1"/>
    <col min="11" max="11" width="8.7109375" style="619" bestFit="1" customWidth="1"/>
    <col min="12" max="12" width="7.421875" style="619" customWidth="1"/>
    <col min="13" max="13" width="8.140625" style="619" customWidth="1"/>
    <col min="14" max="14" width="7.8515625" style="619" customWidth="1"/>
    <col min="15" max="15" width="7.28125" style="619" customWidth="1"/>
    <col min="16" max="16" width="6.7109375" style="619" customWidth="1"/>
    <col min="17" max="16384" width="9.140625" style="619" customWidth="1"/>
  </cols>
  <sheetData>
    <row r="1" spans="1:16" s="430" customFormat="1" ht="19.5">
      <c r="A1" s="749" t="s">
        <v>583</v>
      </c>
      <c r="B1" s="750"/>
      <c r="C1" s="749"/>
      <c r="D1" s="749" t="s">
        <v>653</v>
      </c>
      <c r="E1" s="749"/>
      <c r="F1" s="751"/>
      <c r="G1" s="664"/>
      <c r="J1" s="664"/>
      <c r="M1" s="752"/>
      <c r="N1" s="664"/>
      <c r="O1" s="753"/>
      <c r="P1" s="753"/>
    </row>
    <row r="2" spans="1:16" s="430" customFormat="1" ht="12.75">
      <c r="A2" s="664"/>
      <c r="G2" s="754"/>
      <c r="H2" s="754"/>
      <c r="I2" s="664"/>
      <c r="J2" s="664"/>
      <c r="N2" s="754"/>
      <c r="O2" s="753"/>
      <c r="P2" s="753"/>
    </row>
    <row r="3" spans="1:16" s="437" customFormat="1" ht="15.75" thickBot="1">
      <c r="A3" s="755" t="s">
        <v>329</v>
      </c>
      <c r="B3" s="756"/>
      <c r="C3" s="756"/>
      <c r="D3" s="756"/>
      <c r="E3" s="756"/>
      <c r="F3" s="756"/>
      <c r="G3" s="756"/>
      <c r="H3" s="756"/>
      <c r="I3" s="756"/>
      <c r="J3" s="757"/>
      <c r="K3" s="758"/>
      <c r="N3" s="759"/>
      <c r="O3" s="760"/>
      <c r="P3" s="760"/>
    </row>
    <row r="4" spans="1:16" s="437" customFormat="1" ht="15.75" thickBot="1">
      <c r="A4" s="928" t="s">
        <v>657</v>
      </c>
      <c r="B4" s="929"/>
      <c r="C4" s="930"/>
      <c r="D4" s="523"/>
      <c r="J4" s="761"/>
      <c r="N4" s="759"/>
      <c r="O4" s="760"/>
      <c r="P4" s="760"/>
    </row>
    <row r="5" spans="1:16" s="437" customFormat="1" ht="15">
      <c r="A5" s="486" t="s">
        <v>317</v>
      </c>
      <c r="B5" s="437" t="s">
        <v>318</v>
      </c>
      <c r="J5" s="762"/>
      <c r="K5" s="486"/>
      <c r="N5" s="759"/>
      <c r="O5" s="760"/>
      <c r="P5" s="760"/>
    </row>
    <row r="6" spans="1:16" s="437" customFormat="1" ht="15">
      <c r="A6" s="762"/>
      <c r="B6" s="437" t="s">
        <v>335</v>
      </c>
      <c r="J6" s="762"/>
      <c r="K6" s="486"/>
      <c r="N6" s="759"/>
      <c r="O6" s="760"/>
      <c r="P6" s="760"/>
    </row>
    <row r="7" spans="1:16" s="437" customFormat="1" ht="15">
      <c r="A7" s="762"/>
      <c r="J7" s="762"/>
      <c r="K7" s="486"/>
      <c r="N7" s="759"/>
      <c r="O7" s="760"/>
      <c r="P7" s="760"/>
    </row>
    <row r="8" spans="1:16" s="437" customFormat="1" ht="15">
      <c r="A8" s="486" t="s">
        <v>330</v>
      </c>
      <c r="B8" s="437" t="s">
        <v>331</v>
      </c>
      <c r="J8" s="762"/>
      <c r="K8" s="486"/>
      <c r="N8" s="759"/>
      <c r="O8" s="760"/>
      <c r="P8" s="760"/>
    </row>
    <row r="9" spans="1:16" s="437" customFormat="1" ht="15">
      <c r="A9" s="762"/>
      <c r="J9" s="762"/>
      <c r="K9" s="486"/>
      <c r="N9" s="759"/>
      <c r="O9" s="760"/>
      <c r="P9" s="760"/>
    </row>
    <row r="10" spans="1:16" s="437" customFormat="1" ht="15.75" thickBot="1">
      <c r="A10" s="762"/>
      <c r="J10" s="762"/>
      <c r="K10" s="486"/>
      <c r="N10" s="759"/>
      <c r="O10" s="760"/>
      <c r="P10" s="760"/>
    </row>
    <row r="11" spans="1:16" s="437" customFormat="1" ht="15">
      <c r="A11" s="1036" t="s">
        <v>587</v>
      </c>
      <c r="B11" s="1037"/>
      <c r="C11" s="1037"/>
      <c r="D11" s="1037"/>
      <c r="E11" s="1037"/>
      <c r="F11" s="1037"/>
      <c r="G11" s="1037"/>
      <c r="H11" s="1037"/>
      <c r="I11" s="1037"/>
      <c r="J11" s="1037"/>
      <c r="K11" s="1038"/>
      <c r="N11" s="759"/>
      <c r="O11" s="760"/>
      <c r="P11" s="760"/>
    </row>
    <row r="12" spans="1:12" s="436" customFormat="1" ht="15.75" thickBot="1">
      <c r="A12" s="1167" t="s">
        <v>586</v>
      </c>
      <c r="B12" s="1168"/>
      <c r="C12" s="1168"/>
      <c r="D12" s="1168"/>
      <c r="E12" s="1168"/>
      <c r="F12" s="1168"/>
      <c r="G12" s="1168"/>
      <c r="H12" s="1168"/>
      <c r="I12" s="1168"/>
      <c r="J12" s="1168"/>
      <c r="K12" s="1169"/>
      <c r="L12" s="437"/>
    </row>
    <row r="13" spans="1:10" s="438" customFormat="1" ht="14.25">
      <c r="A13" s="460"/>
      <c r="B13" s="513" t="s">
        <v>39</v>
      </c>
      <c r="C13" s="768" t="s">
        <v>295</v>
      </c>
      <c r="D13" s="513" t="s">
        <v>40</v>
      </c>
      <c r="E13" s="768" t="s">
        <v>295</v>
      </c>
      <c r="F13" s="513" t="s">
        <v>41</v>
      </c>
      <c r="G13" s="768" t="s">
        <v>295</v>
      </c>
      <c r="H13" s="513" t="s">
        <v>42</v>
      </c>
      <c r="I13" s="768" t="s">
        <v>295</v>
      </c>
      <c r="J13" s="460"/>
    </row>
    <row r="14" spans="1:10" s="438" customFormat="1" ht="14.25">
      <c r="A14" s="460"/>
      <c r="B14" s="514"/>
      <c r="C14" s="768" t="s">
        <v>296</v>
      </c>
      <c r="D14" s="514"/>
      <c r="E14" s="768" t="s">
        <v>296</v>
      </c>
      <c r="F14" s="514"/>
      <c r="G14" s="768" t="s">
        <v>296</v>
      </c>
      <c r="H14" s="514"/>
      <c r="I14" s="768" t="s">
        <v>296</v>
      </c>
      <c r="J14" s="460"/>
    </row>
    <row r="15" spans="1:10" s="436" customFormat="1" ht="14.25">
      <c r="A15" s="460"/>
      <c r="B15" s="514"/>
      <c r="C15" s="769">
        <v>0.2031</v>
      </c>
      <c r="D15" s="514"/>
      <c r="E15" s="769">
        <v>0.2031</v>
      </c>
      <c r="F15" s="514"/>
      <c r="G15" s="769">
        <v>0.2031</v>
      </c>
      <c r="H15" s="514"/>
      <c r="I15" s="769">
        <v>0.2031</v>
      </c>
      <c r="J15" s="460"/>
    </row>
    <row r="16" spans="1:10" s="436" customFormat="1" ht="14.25">
      <c r="A16" s="644" t="s">
        <v>450</v>
      </c>
      <c r="B16" s="564">
        <v>3.66</v>
      </c>
      <c r="C16" s="564">
        <v>0</v>
      </c>
      <c r="D16" s="564">
        <v>4.76</v>
      </c>
      <c r="E16" s="564">
        <v>0</v>
      </c>
      <c r="F16" s="564">
        <v>11.17</v>
      </c>
      <c r="G16" s="564">
        <v>0</v>
      </c>
      <c r="H16" s="564">
        <v>14.19</v>
      </c>
      <c r="I16" s="564">
        <v>0</v>
      </c>
      <c r="J16" s="450"/>
    </row>
    <row r="17" spans="1:10" s="436" customFormat="1" ht="14.25">
      <c r="A17" s="450"/>
      <c r="B17" s="459"/>
      <c r="C17" s="459"/>
      <c r="D17" s="459"/>
      <c r="E17" s="459"/>
      <c r="F17" s="459"/>
      <c r="G17" s="459"/>
      <c r="H17" s="459"/>
      <c r="I17" s="511"/>
      <c r="J17" s="450"/>
    </row>
    <row r="18" spans="1:10" s="436" customFormat="1" ht="14.25">
      <c r="A18" s="575" t="s">
        <v>297</v>
      </c>
      <c r="B18" s="555">
        <v>8.64</v>
      </c>
      <c r="C18" s="555">
        <f>B18*C15</f>
        <v>1.7547840000000001</v>
      </c>
      <c r="D18" s="555">
        <v>10.16</v>
      </c>
      <c r="E18" s="555">
        <f>D18*E15</f>
        <v>2.063496</v>
      </c>
      <c r="F18" s="555">
        <v>23.73</v>
      </c>
      <c r="G18" s="555">
        <f>F18*G15</f>
        <v>4.8195630000000005</v>
      </c>
      <c r="H18" s="770">
        <v>30.11</v>
      </c>
      <c r="I18" s="555">
        <f>H18*I15</f>
        <v>6.115341</v>
      </c>
      <c r="J18" s="450"/>
    </row>
    <row r="19" spans="1:10" s="436" customFormat="1" ht="14.25">
      <c r="A19" s="575" t="s">
        <v>81</v>
      </c>
      <c r="B19" s="555">
        <v>8.64</v>
      </c>
      <c r="C19" s="555">
        <f>B19*C15</f>
        <v>1.7547840000000001</v>
      </c>
      <c r="D19" s="555">
        <v>10.16</v>
      </c>
      <c r="E19" s="555">
        <f>D19*E15</f>
        <v>2.063496</v>
      </c>
      <c r="F19" s="555">
        <v>23.73</v>
      </c>
      <c r="G19" s="555">
        <f>F19*G15</f>
        <v>4.8195630000000005</v>
      </c>
      <c r="H19" s="770">
        <v>30.11</v>
      </c>
      <c r="I19" s="555">
        <f>H19*I15</f>
        <v>6.115341</v>
      </c>
      <c r="J19" s="450"/>
    </row>
    <row r="20" spans="1:10" s="436" customFormat="1" ht="14.25">
      <c r="A20" s="575" t="s">
        <v>454</v>
      </c>
      <c r="B20" s="555">
        <v>18.17</v>
      </c>
      <c r="C20" s="555">
        <f>B20*C15</f>
        <v>3.6903270000000004</v>
      </c>
      <c r="D20" s="555">
        <v>21.36</v>
      </c>
      <c r="E20" s="555">
        <f>D20*E15</f>
        <v>4.338216</v>
      </c>
      <c r="F20" s="555">
        <v>45.3</v>
      </c>
      <c r="G20" s="555">
        <f>F20*G15</f>
        <v>9.200429999999999</v>
      </c>
      <c r="H20" s="770">
        <v>63.22</v>
      </c>
      <c r="I20" s="555">
        <f>H20*I15</f>
        <v>12.839982</v>
      </c>
      <c r="J20" s="450"/>
    </row>
    <row r="21" spans="1:10" s="436" customFormat="1" ht="14.25">
      <c r="A21" s="575" t="s">
        <v>54</v>
      </c>
      <c r="B21" s="555">
        <v>25.92</v>
      </c>
      <c r="C21" s="555">
        <f>B21*C15</f>
        <v>5.264352000000001</v>
      </c>
      <c r="D21" s="555">
        <v>30.5</v>
      </c>
      <c r="E21" s="555">
        <f>D21*E15</f>
        <v>6.1945500000000004</v>
      </c>
      <c r="F21" s="555">
        <v>71.18</v>
      </c>
      <c r="G21" s="555">
        <f>F21*G15</f>
        <v>14.456658000000001</v>
      </c>
      <c r="H21" s="770">
        <v>90.31</v>
      </c>
      <c r="I21" s="555">
        <f>H21*I15</f>
        <v>18.341961</v>
      </c>
      <c r="J21" s="450"/>
    </row>
    <row r="22" spans="1:10" s="436" customFormat="1" ht="14.25">
      <c r="A22" s="575" t="s">
        <v>55</v>
      </c>
      <c r="B22" s="555">
        <f>B21*2</f>
        <v>51.84</v>
      </c>
      <c r="C22" s="555">
        <f>B22*C15</f>
        <v>10.528704000000001</v>
      </c>
      <c r="D22" s="555">
        <f>D21*2</f>
        <v>61</v>
      </c>
      <c r="E22" s="555">
        <f>D22*E15</f>
        <v>12.389100000000001</v>
      </c>
      <c r="F22" s="555">
        <f>F21*2</f>
        <v>142.36</v>
      </c>
      <c r="G22" s="555">
        <f>F22*G15</f>
        <v>28.913316000000002</v>
      </c>
      <c r="H22" s="770">
        <f>H21*2</f>
        <v>180.62</v>
      </c>
      <c r="I22" s="555">
        <f>H22*I15</f>
        <v>36.683922</v>
      </c>
      <c r="J22" s="450"/>
    </row>
    <row r="23" spans="1:10" s="436" customFormat="1" ht="14.25">
      <c r="A23" s="575" t="s">
        <v>56</v>
      </c>
      <c r="B23" s="555">
        <f>B21*3</f>
        <v>77.76</v>
      </c>
      <c r="C23" s="555">
        <f>B23*C15</f>
        <v>15.793056000000002</v>
      </c>
      <c r="D23" s="555">
        <f>D21*3</f>
        <v>91.5</v>
      </c>
      <c r="E23" s="555">
        <f>D23*E15</f>
        <v>18.58365</v>
      </c>
      <c r="F23" s="555">
        <f>F21*3</f>
        <v>213.54000000000002</v>
      </c>
      <c r="G23" s="555">
        <f>F23*G15</f>
        <v>43.369974000000006</v>
      </c>
      <c r="H23" s="770">
        <f>H21*3</f>
        <v>270.93</v>
      </c>
      <c r="I23" s="555">
        <f>H23*I15</f>
        <v>55.025883</v>
      </c>
      <c r="J23" s="450"/>
    </row>
    <row r="24" spans="1:10" s="436" customFormat="1" ht="14.25">
      <c r="A24" s="575" t="s">
        <v>57</v>
      </c>
      <c r="B24" s="555">
        <f>B21*4</f>
        <v>103.68</v>
      </c>
      <c r="C24" s="555">
        <f>B24*C15</f>
        <v>21.057408000000002</v>
      </c>
      <c r="D24" s="555">
        <f>D21*4</f>
        <v>122</v>
      </c>
      <c r="E24" s="555">
        <f>D24*E15</f>
        <v>24.778200000000002</v>
      </c>
      <c r="F24" s="555">
        <f>F21*4</f>
        <v>284.72</v>
      </c>
      <c r="G24" s="555">
        <f>F24*G15</f>
        <v>57.826632000000004</v>
      </c>
      <c r="H24" s="770">
        <f>H21*4</f>
        <v>361.24</v>
      </c>
      <c r="I24" s="555">
        <f>H24*I15</f>
        <v>73.367844</v>
      </c>
      <c r="J24" s="450"/>
    </row>
    <row r="25" spans="1:10" s="436" customFormat="1" ht="14.25">
      <c r="A25" s="575" t="s">
        <v>58</v>
      </c>
      <c r="B25" s="555">
        <f>B21*5</f>
        <v>129.60000000000002</v>
      </c>
      <c r="C25" s="555">
        <f>B25*C15</f>
        <v>26.321760000000005</v>
      </c>
      <c r="D25" s="555">
        <f>D21*5</f>
        <v>152.5</v>
      </c>
      <c r="E25" s="555">
        <f>D25*E15</f>
        <v>30.97275</v>
      </c>
      <c r="F25" s="555">
        <f>F21*5</f>
        <v>355.90000000000003</v>
      </c>
      <c r="G25" s="555">
        <f>F25*G15</f>
        <v>72.28329000000001</v>
      </c>
      <c r="H25" s="770">
        <f>H21*5</f>
        <v>451.55</v>
      </c>
      <c r="I25" s="555">
        <f>H25*I15</f>
        <v>91.709805</v>
      </c>
      <c r="J25" s="450"/>
    </row>
    <row r="26" spans="1:10" s="436" customFormat="1" ht="14.25">
      <c r="A26" s="575" t="s">
        <v>59</v>
      </c>
      <c r="B26" s="555">
        <f>B21*6</f>
        <v>155.52</v>
      </c>
      <c r="C26" s="555">
        <f>B26*C15</f>
        <v>31.586112000000004</v>
      </c>
      <c r="D26" s="555">
        <f>D21*6</f>
        <v>183</v>
      </c>
      <c r="E26" s="555">
        <f>D26*E15</f>
        <v>37.1673</v>
      </c>
      <c r="F26" s="555">
        <f>F21*6</f>
        <v>427.08000000000004</v>
      </c>
      <c r="G26" s="555">
        <f>F26*G15</f>
        <v>86.73994800000001</v>
      </c>
      <c r="H26" s="770">
        <f>H21*6</f>
        <v>541.86</v>
      </c>
      <c r="I26" s="555">
        <f>H26*I15</f>
        <v>110.051766</v>
      </c>
      <c r="J26" s="450"/>
    </row>
    <row r="27" spans="1:10" s="436" customFormat="1" ht="14.25">
      <c r="A27" s="450"/>
      <c r="B27" s="493"/>
      <c r="C27" s="493"/>
      <c r="D27" s="493"/>
      <c r="E27" s="493"/>
      <c r="F27" s="493"/>
      <c r="G27" s="493"/>
      <c r="H27" s="493"/>
      <c r="I27" s="493"/>
      <c r="J27" s="450"/>
    </row>
    <row r="28" spans="1:26" s="436" customFormat="1" ht="14.25">
      <c r="A28" s="575"/>
      <c r="B28" s="513" t="s">
        <v>43</v>
      </c>
      <c r="C28" s="768" t="s">
        <v>295</v>
      </c>
      <c r="D28" s="513" t="s">
        <v>44</v>
      </c>
      <c r="E28" s="768" t="s">
        <v>295</v>
      </c>
      <c r="F28" s="513" t="s">
        <v>45</v>
      </c>
      <c r="G28" s="768" t="s">
        <v>295</v>
      </c>
      <c r="H28" s="513" t="s">
        <v>46</v>
      </c>
      <c r="I28" s="768" t="s">
        <v>295</v>
      </c>
      <c r="J28" s="513" t="s">
        <v>47</v>
      </c>
      <c r="K28" s="768" t="s">
        <v>295</v>
      </c>
      <c r="L28" s="459"/>
      <c r="M28" s="459"/>
      <c r="N28" s="459"/>
      <c r="O28" s="459"/>
      <c r="P28" s="450"/>
      <c r="Q28" s="459"/>
      <c r="R28" s="459"/>
      <c r="S28" s="459"/>
      <c r="T28" s="459"/>
      <c r="U28" s="459"/>
      <c r="V28" s="459"/>
      <c r="W28" s="459"/>
      <c r="X28" s="459"/>
      <c r="Y28" s="459"/>
      <c r="Z28" s="459"/>
    </row>
    <row r="29" spans="1:26" s="436" customFormat="1" ht="15">
      <c r="A29" s="575"/>
      <c r="B29" s="514"/>
      <c r="C29" s="768" t="s">
        <v>296</v>
      </c>
      <c r="D29" s="514"/>
      <c r="E29" s="768" t="s">
        <v>296</v>
      </c>
      <c r="F29" s="514"/>
      <c r="G29" s="768" t="s">
        <v>296</v>
      </c>
      <c r="H29" s="514"/>
      <c r="I29" s="768" t="s">
        <v>296</v>
      </c>
      <c r="J29" s="514"/>
      <c r="K29" s="768" t="s">
        <v>296</v>
      </c>
      <c r="L29" s="469"/>
      <c r="M29" s="461"/>
      <c r="N29" s="461"/>
      <c r="O29" s="461"/>
      <c r="R29" s="461"/>
      <c r="S29" s="461"/>
      <c r="T29" s="461"/>
      <c r="U29" s="461"/>
      <c r="V29" s="461"/>
      <c r="W29" s="461"/>
      <c r="X29" s="461"/>
      <c r="Y29" s="461"/>
      <c r="Z29" s="461"/>
    </row>
    <row r="30" spans="1:26" s="436" customFormat="1" ht="15">
      <c r="A30" s="575"/>
      <c r="B30" s="514"/>
      <c r="C30" s="769">
        <v>0.2031</v>
      </c>
      <c r="D30" s="514"/>
      <c r="E30" s="769">
        <v>0.2031</v>
      </c>
      <c r="F30" s="514"/>
      <c r="G30" s="769">
        <v>0.2031</v>
      </c>
      <c r="H30" s="514"/>
      <c r="I30" s="769">
        <v>0.2031</v>
      </c>
      <c r="J30" s="514"/>
      <c r="K30" s="769">
        <v>0.2031</v>
      </c>
      <c r="L30" s="469"/>
      <c r="M30" s="461"/>
      <c r="N30" s="461"/>
      <c r="O30" s="461"/>
      <c r="R30" s="461"/>
      <c r="S30" s="461"/>
      <c r="T30" s="461"/>
      <c r="U30" s="461"/>
      <c r="V30" s="461"/>
      <c r="W30" s="461"/>
      <c r="X30" s="461"/>
      <c r="Y30" s="461"/>
      <c r="Z30" s="461"/>
    </row>
    <row r="31" spans="1:26" s="436" customFormat="1" ht="15">
      <c r="A31" s="644" t="s">
        <v>450</v>
      </c>
      <c r="B31" s="555">
        <v>17.2</v>
      </c>
      <c r="C31" s="555">
        <v>0</v>
      </c>
      <c r="D31" s="555">
        <v>21.74</v>
      </c>
      <c r="E31" s="555">
        <v>0</v>
      </c>
      <c r="F31" s="555">
        <v>24.67</v>
      </c>
      <c r="G31" s="555">
        <v>0</v>
      </c>
      <c r="H31" s="555">
        <v>31.54</v>
      </c>
      <c r="I31" s="555">
        <v>0</v>
      </c>
      <c r="J31" s="555">
        <v>37.55</v>
      </c>
      <c r="K31" s="555">
        <v>0</v>
      </c>
      <c r="L31" s="493"/>
      <c r="M31" s="493"/>
      <c r="N31" s="493"/>
      <c r="O31" s="493"/>
      <c r="P31" s="450"/>
      <c r="Q31" s="486"/>
      <c r="R31" s="493"/>
      <c r="S31" s="493"/>
      <c r="T31" s="493"/>
      <c r="U31" s="493"/>
      <c r="V31" s="493"/>
      <c r="W31" s="493"/>
      <c r="X31" s="493"/>
      <c r="Y31" s="461"/>
      <c r="Z31" s="461"/>
    </row>
    <row r="32" spans="1:16" s="436" customFormat="1" ht="15">
      <c r="A32" s="450"/>
      <c r="B32" s="459"/>
      <c r="C32" s="459"/>
      <c r="D32" s="459"/>
      <c r="E32" s="459"/>
      <c r="F32" s="459"/>
      <c r="G32" s="459"/>
      <c r="H32" s="459"/>
      <c r="I32" s="459"/>
      <c r="J32" s="459"/>
      <c r="P32" s="486"/>
    </row>
    <row r="33" spans="1:24" s="438" customFormat="1" ht="15">
      <c r="A33" s="575" t="s">
        <v>297</v>
      </c>
      <c r="B33" s="555">
        <v>33.67</v>
      </c>
      <c r="C33" s="555">
        <f>B33*C30</f>
        <v>6.838377</v>
      </c>
      <c r="D33" s="555">
        <v>42.86</v>
      </c>
      <c r="E33" s="555">
        <f>D33*E30</f>
        <v>8.704866</v>
      </c>
      <c r="F33" s="555">
        <v>51.02</v>
      </c>
      <c r="G33" s="555">
        <f>F33*G30</f>
        <v>10.362162000000001</v>
      </c>
      <c r="H33" s="555">
        <v>63.78</v>
      </c>
      <c r="I33" s="555">
        <f>H33*I30</f>
        <v>12.953718</v>
      </c>
      <c r="J33" s="555">
        <v>75.77</v>
      </c>
      <c r="K33" s="555">
        <f>J33*K30</f>
        <v>15.388886999999999</v>
      </c>
      <c r="L33" s="486"/>
      <c r="M33" s="437"/>
      <c r="N33" s="437"/>
      <c r="O33" s="436"/>
      <c r="W33" s="436"/>
      <c r="X33" s="436"/>
    </row>
    <row r="34" spans="1:15" s="436" customFormat="1" ht="15">
      <c r="A34" s="575" t="s">
        <v>81</v>
      </c>
      <c r="B34" s="555">
        <v>33.67</v>
      </c>
      <c r="C34" s="555">
        <f>B34*C30</f>
        <v>6.838377</v>
      </c>
      <c r="D34" s="555">
        <v>42.86</v>
      </c>
      <c r="E34" s="555">
        <f>D34*E30</f>
        <v>8.704866</v>
      </c>
      <c r="F34" s="555">
        <v>51.02</v>
      </c>
      <c r="G34" s="555">
        <f>F34*G30</f>
        <v>10.362162000000001</v>
      </c>
      <c r="H34" s="555">
        <v>63.78</v>
      </c>
      <c r="I34" s="555">
        <f>H34*I30</f>
        <v>12.953718</v>
      </c>
      <c r="J34" s="555">
        <v>75.77</v>
      </c>
      <c r="K34" s="555">
        <f>J34*K30</f>
        <v>15.388886999999999</v>
      </c>
      <c r="O34" s="688"/>
    </row>
    <row r="35" spans="1:15" s="436" customFormat="1" ht="14.25">
      <c r="A35" s="575" t="s">
        <v>454</v>
      </c>
      <c r="B35" s="555">
        <v>70.72</v>
      </c>
      <c r="C35" s="555">
        <f>B35*C30</f>
        <v>14.363232</v>
      </c>
      <c r="D35" s="555">
        <v>90</v>
      </c>
      <c r="E35" s="555">
        <f>D35*E30</f>
        <v>18.279</v>
      </c>
      <c r="F35" s="555">
        <v>107.15</v>
      </c>
      <c r="G35" s="555">
        <f>F35*G30</f>
        <v>21.762165000000003</v>
      </c>
      <c r="H35" s="555">
        <v>133.94</v>
      </c>
      <c r="I35" s="555">
        <f>H35*I30</f>
        <v>27.203214</v>
      </c>
      <c r="J35" s="555">
        <v>159.13</v>
      </c>
      <c r="K35" s="555">
        <f>J35*K30</f>
        <v>32.319303</v>
      </c>
      <c r="O35" s="438"/>
    </row>
    <row r="36" spans="1:11" s="436" customFormat="1" ht="14.25">
      <c r="A36" s="575" t="s">
        <v>54</v>
      </c>
      <c r="B36" s="555">
        <v>101.02</v>
      </c>
      <c r="C36" s="555">
        <f>B36*C30</f>
        <v>20.517162</v>
      </c>
      <c r="D36" s="555">
        <v>128.58</v>
      </c>
      <c r="E36" s="555">
        <f>D36*E30</f>
        <v>26.114598000000004</v>
      </c>
      <c r="F36" s="555">
        <v>153.07</v>
      </c>
      <c r="G36" s="555">
        <f>F36*G30</f>
        <v>31.088517</v>
      </c>
      <c r="H36" s="555">
        <v>191.33</v>
      </c>
      <c r="I36" s="555">
        <f>H36*I30</f>
        <v>38.859123000000004</v>
      </c>
      <c r="J36" s="555">
        <v>227.3</v>
      </c>
      <c r="K36" s="555">
        <f>J36*K30</f>
        <v>46.16463</v>
      </c>
    </row>
    <row r="37" spans="1:11" s="436" customFormat="1" ht="14.25">
      <c r="A37" s="575" t="s">
        <v>55</v>
      </c>
      <c r="B37" s="555">
        <f>B36*2</f>
        <v>202.04</v>
      </c>
      <c r="C37" s="555">
        <f>B37*C30</f>
        <v>41.034324</v>
      </c>
      <c r="D37" s="555">
        <f>D36*2</f>
        <v>257.16</v>
      </c>
      <c r="E37" s="555">
        <f>D37*E30</f>
        <v>52.22919600000001</v>
      </c>
      <c r="F37" s="555">
        <f>F36*2</f>
        <v>306.14</v>
      </c>
      <c r="G37" s="555">
        <f>F37*G30</f>
        <v>62.177034</v>
      </c>
      <c r="H37" s="555">
        <f>H36*2</f>
        <v>382.66</v>
      </c>
      <c r="I37" s="555">
        <f>H37*I30</f>
        <v>77.71824600000001</v>
      </c>
      <c r="J37" s="555">
        <f>J36*2</f>
        <v>454.6</v>
      </c>
      <c r="K37" s="555">
        <f>J37*K30</f>
        <v>92.32926</v>
      </c>
    </row>
    <row r="38" spans="1:11" s="436" customFormat="1" ht="14.25">
      <c r="A38" s="575" t="s">
        <v>56</v>
      </c>
      <c r="B38" s="555">
        <f>B36*3</f>
        <v>303.06</v>
      </c>
      <c r="C38" s="555">
        <f>B38*C30</f>
        <v>61.551486000000004</v>
      </c>
      <c r="D38" s="555">
        <f>D36*3</f>
        <v>385.74</v>
      </c>
      <c r="E38" s="555">
        <f>D38*E30</f>
        <v>78.343794</v>
      </c>
      <c r="F38" s="555">
        <f>F36*3</f>
        <v>459.21</v>
      </c>
      <c r="G38" s="555">
        <f>F38*G30</f>
        <v>93.265551</v>
      </c>
      <c r="H38" s="555">
        <f>H36*3</f>
        <v>573.99</v>
      </c>
      <c r="I38" s="555">
        <f>H38*I30</f>
        <v>116.577369</v>
      </c>
      <c r="J38" s="555">
        <f>J36*3</f>
        <v>681.9000000000001</v>
      </c>
      <c r="K38" s="555">
        <f>J38*K30</f>
        <v>138.49389000000002</v>
      </c>
    </row>
    <row r="39" spans="1:11" s="436" customFormat="1" ht="14.25">
      <c r="A39" s="575" t="s">
        <v>57</v>
      </c>
      <c r="B39" s="555">
        <f>B36*4</f>
        <v>404.08</v>
      </c>
      <c r="C39" s="555">
        <f>B39*C30</f>
        <v>82.068648</v>
      </c>
      <c r="D39" s="555">
        <f>D36*4</f>
        <v>514.32</v>
      </c>
      <c r="E39" s="555">
        <f>D39*E30</f>
        <v>104.45839200000002</v>
      </c>
      <c r="F39" s="555">
        <f>F36*4</f>
        <v>612.28</v>
      </c>
      <c r="G39" s="555">
        <f>F39*G30</f>
        <v>124.354068</v>
      </c>
      <c r="H39" s="555">
        <f>H36*4</f>
        <v>765.32</v>
      </c>
      <c r="I39" s="555">
        <f>H39*I30</f>
        <v>155.43649200000002</v>
      </c>
      <c r="J39" s="555">
        <f>J36*4</f>
        <v>909.2</v>
      </c>
      <c r="K39" s="555">
        <f>J39*K30</f>
        <v>184.65852</v>
      </c>
    </row>
    <row r="40" spans="1:11" s="436" customFormat="1" ht="14.25">
      <c r="A40" s="575" t="s">
        <v>58</v>
      </c>
      <c r="B40" s="555">
        <f>B36*5</f>
        <v>505.09999999999997</v>
      </c>
      <c r="C40" s="555">
        <f>B40*C30</f>
        <v>102.58581</v>
      </c>
      <c r="D40" s="555">
        <f>D36*5</f>
        <v>642.9000000000001</v>
      </c>
      <c r="E40" s="555">
        <f>D40*E30</f>
        <v>130.57299000000003</v>
      </c>
      <c r="F40" s="555">
        <f>F36*5</f>
        <v>765.3499999999999</v>
      </c>
      <c r="G40" s="555">
        <f>F40*G30</f>
        <v>155.44258499999998</v>
      </c>
      <c r="H40" s="555">
        <f>H36*5</f>
        <v>956.6500000000001</v>
      </c>
      <c r="I40" s="555">
        <f>H40*I30</f>
        <v>194.29561500000003</v>
      </c>
      <c r="J40" s="555">
        <f>J36*5</f>
        <v>1136.5</v>
      </c>
      <c r="K40" s="555">
        <f>J40*K30</f>
        <v>230.82315</v>
      </c>
    </row>
    <row r="41" spans="1:16" s="436" customFormat="1" ht="14.25">
      <c r="A41" s="575" t="s">
        <v>59</v>
      </c>
      <c r="B41" s="555">
        <f>B36*6</f>
        <v>606.12</v>
      </c>
      <c r="C41" s="555">
        <f>B41*C30</f>
        <v>123.10297200000001</v>
      </c>
      <c r="D41" s="555">
        <f>D36*6</f>
        <v>771.48</v>
      </c>
      <c r="E41" s="555">
        <f>D41*E30</f>
        <v>156.687588</v>
      </c>
      <c r="F41" s="555">
        <f>F36*6</f>
        <v>918.42</v>
      </c>
      <c r="G41" s="555">
        <f>F41*G30</f>
        <v>186.531102</v>
      </c>
      <c r="H41" s="555">
        <f>H36*6</f>
        <v>1147.98</v>
      </c>
      <c r="I41" s="555">
        <f>H41*I30</f>
        <v>233.154738</v>
      </c>
      <c r="J41" s="555">
        <f>J36*6</f>
        <v>1363.8000000000002</v>
      </c>
      <c r="K41" s="555">
        <f>J41*K30</f>
        <v>276.98778000000004</v>
      </c>
      <c r="P41" s="460"/>
    </row>
    <row r="42" spans="1:16" s="436" customFormat="1" ht="14.25">
      <c r="A42" s="450"/>
      <c r="B42" s="771"/>
      <c r="C42" s="771"/>
      <c r="D42" s="771"/>
      <c r="E42" s="771"/>
      <c r="F42" s="771"/>
      <c r="G42" s="771"/>
      <c r="H42" s="771"/>
      <c r="I42" s="771"/>
      <c r="J42" s="771"/>
      <c r="K42" s="771"/>
      <c r="P42" s="460"/>
    </row>
    <row r="43" spans="1:16" s="436" customFormat="1" ht="15" thickBot="1">
      <c r="A43" s="450"/>
      <c r="B43" s="771"/>
      <c r="C43" s="771"/>
      <c r="D43" s="771"/>
      <c r="E43" s="771"/>
      <c r="F43" s="771"/>
      <c r="G43" s="771"/>
      <c r="H43" s="771"/>
      <c r="I43" s="771"/>
      <c r="J43" s="771"/>
      <c r="K43" s="771"/>
      <c r="P43" s="460"/>
    </row>
    <row r="44" spans="1:16" s="436" customFormat="1" ht="15.75" thickBot="1">
      <c r="A44" s="1043" t="s">
        <v>510</v>
      </c>
      <c r="B44" s="1044"/>
      <c r="C44" s="1045"/>
      <c r="D44" s="469"/>
      <c r="E44" s="469"/>
      <c r="F44" s="1031" t="s">
        <v>588</v>
      </c>
      <c r="G44" s="1033"/>
      <c r="H44" s="1033"/>
      <c r="I44" s="1033"/>
      <c r="J44" s="1032"/>
      <c r="K44" s="573"/>
      <c r="P44" s="460"/>
    </row>
    <row r="45" spans="1:14" s="436" customFormat="1" ht="30">
      <c r="A45" s="772" t="s">
        <v>77</v>
      </c>
      <c r="B45" s="775">
        <v>4.59</v>
      </c>
      <c r="C45" s="581" t="s">
        <v>166</v>
      </c>
      <c r="D45" s="490"/>
      <c r="E45" s="490"/>
      <c r="F45" s="777" t="s">
        <v>591</v>
      </c>
      <c r="G45" s="776" t="s">
        <v>589</v>
      </c>
      <c r="H45" s="776" t="s">
        <v>590</v>
      </c>
      <c r="I45" s="1236" t="s">
        <v>105</v>
      </c>
      <c r="J45" s="1237"/>
      <c r="L45" s="466"/>
      <c r="M45" s="469"/>
      <c r="N45" s="490"/>
    </row>
    <row r="46" spans="1:14" s="436" customFormat="1" ht="15">
      <c r="A46" s="773" t="s">
        <v>584</v>
      </c>
      <c r="B46" s="592">
        <v>27.5</v>
      </c>
      <c r="C46" s="582" t="s">
        <v>166</v>
      </c>
      <c r="D46" s="490"/>
      <c r="E46" s="523"/>
      <c r="F46" s="778" t="s">
        <v>306</v>
      </c>
      <c r="G46" s="513" t="s">
        <v>233</v>
      </c>
      <c r="H46" s="513" t="s">
        <v>305</v>
      </c>
      <c r="I46" s="578" t="s">
        <v>319</v>
      </c>
      <c r="J46" s="446"/>
      <c r="L46" s="466"/>
      <c r="M46" s="489"/>
      <c r="N46" s="490"/>
    </row>
    <row r="47" spans="1:14" s="436" customFormat="1" ht="15">
      <c r="A47" s="773" t="s">
        <v>585</v>
      </c>
      <c r="B47" s="592">
        <v>55</v>
      </c>
      <c r="C47" s="582" t="s">
        <v>166</v>
      </c>
      <c r="D47" s="490"/>
      <c r="E47" s="490"/>
      <c r="F47" s="778" t="s">
        <v>302</v>
      </c>
      <c r="G47" s="513" t="s">
        <v>304</v>
      </c>
      <c r="H47" s="513" t="s">
        <v>305</v>
      </c>
      <c r="I47" s="578" t="s">
        <v>319</v>
      </c>
      <c r="J47" s="446"/>
      <c r="L47" s="466"/>
      <c r="M47" s="489"/>
      <c r="N47" s="490"/>
    </row>
    <row r="48" spans="1:14" s="436" customFormat="1" ht="15">
      <c r="A48" s="732" t="s">
        <v>306</v>
      </c>
      <c r="B48" s="617">
        <v>12.64</v>
      </c>
      <c r="C48" s="582" t="s">
        <v>25</v>
      </c>
      <c r="D48" s="763">
        <v>41061</v>
      </c>
      <c r="E48" s="490"/>
      <c r="F48" s="778" t="s">
        <v>135</v>
      </c>
      <c r="G48" s="513" t="s">
        <v>304</v>
      </c>
      <c r="H48" s="513" t="s">
        <v>305</v>
      </c>
      <c r="I48" s="578" t="s">
        <v>319</v>
      </c>
      <c r="J48" s="446"/>
      <c r="L48" s="466"/>
      <c r="M48" s="489"/>
      <c r="N48" s="490"/>
    </row>
    <row r="49" spans="1:14" s="436" customFormat="1" ht="15">
      <c r="A49" s="773" t="s">
        <v>85</v>
      </c>
      <c r="B49" s="617">
        <v>12.63</v>
      </c>
      <c r="C49" s="582" t="s">
        <v>187</v>
      </c>
      <c r="D49" s="490"/>
      <c r="E49" s="490"/>
      <c r="F49" s="778" t="s">
        <v>302</v>
      </c>
      <c r="G49" s="513" t="s">
        <v>309</v>
      </c>
      <c r="H49" s="513" t="s">
        <v>308</v>
      </c>
      <c r="I49" s="578" t="s">
        <v>319</v>
      </c>
      <c r="J49" s="446"/>
      <c r="L49" s="466"/>
      <c r="M49" s="469"/>
      <c r="N49" s="490"/>
    </row>
    <row r="50" spans="1:14" s="436" customFormat="1" ht="15.75" thickBot="1">
      <c r="A50" s="773" t="s">
        <v>302</v>
      </c>
      <c r="B50" s="769">
        <v>0.2031</v>
      </c>
      <c r="C50" s="582" t="s">
        <v>303</v>
      </c>
      <c r="D50" s="490"/>
      <c r="E50" s="490"/>
      <c r="F50" s="779" t="s">
        <v>135</v>
      </c>
      <c r="G50" s="521" t="s">
        <v>307</v>
      </c>
      <c r="H50" s="521" t="s">
        <v>308</v>
      </c>
      <c r="I50" s="1062" t="s">
        <v>319</v>
      </c>
      <c r="J50" s="1063"/>
      <c r="L50" s="466"/>
      <c r="M50" s="469"/>
      <c r="N50" s="490"/>
    </row>
    <row r="51" spans="1:14" s="436" customFormat="1" ht="15.75" thickBot="1">
      <c r="A51" s="774" t="s">
        <v>321</v>
      </c>
      <c r="B51" s="593">
        <v>12.95</v>
      </c>
      <c r="C51" s="522" t="s">
        <v>401</v>
      </c>
      <c r="D51" s="490"/>
      <c r="E51" s="490"/>
      <c r="L51" s="466"/>
      <c r="M51" s="764"/>
      <c r="N51" s="490"/>
    </row>
    <row r="52" spans="1:14" s="436" customFormat="1" ht="15.75" thickBot="1">
      <c r="A52" s="466"/>
      <c r="B52" s="765"/>
      <c r="C52" s="487"/>
      <c r="D52" s="490"/>
      <c r="E52" s="490"/>
      <c r="F52" s="490"/>
      <c r="G52" s="523"/>
      <c r="H52" s="490"/>
      <c r="I52" s="490"/>
      <c r="J52" s="450"/>
      <c r="L52" s="466"/>
      <c r="M52" s="764"/>
      <c r="N52" s="490"/>
    </row>
    <row r="53" spans="1:14" s="436" customFormat="1" ht="15">
      <c r="A53" s="1232" t="s">
        <v>332</v>
      </c>
      <c r="B53" s="1233"/>
      <c r="C53" s="1233"/>
      <c r="D53" s="1233"/>
      <c r="E53" s="1233"/>
      <c r="F53" s="1233"/>
      <c r="G53" s="1233"/>
      <c r="H53" s="1184"/>
      <c r="K53" s="490"/>
      <c r="L53" s="466"/>
      <c r="M53" s="764"/>
      <c r="N53" s="490"/>
    </row>
    <row r="54" spans="1:14" s="436" customFormat="1" ht="15">
      <c r="A54" s="495" t="s">
        <v>333</v>
      </c>
      <c r="B54" s="585">
        <v>0</v>
      </c>
      <c r="C54" s="1034" t="s">
        <v>334</v>
      </c>
      <c r="D54" s="1106"/>
      <c r="E54" s="1106"/>
      <c r="F54" s="1106"/>
      <c r="G54" s="1106"/>
      <c r="H54" s="1224"/>
      <c r="L54" s="466"/>
      <c r="M54" s="489"/>
      <c r="N54" s="490"/>
    </row>
    <row r="55" spans="1:14" s="436" customFormat="1" ht="15">
      <c r="A55" s="495" t="s">
        <v>333</v>
      </c>
      <c r="B55" s="585">
        <v>8.44</v>
      </c>
      <c r="C55" s="1034" t="s">
        <v>393</v>
      </c>
      <c r="D55" s="1106"/>
      <c r="E55" s="1106"/>
      <c r="F55" s="1106"/>
      <c r="G55" s="1106"/>
      <c r="H55" s="1224"/>
      <c r="J55" s="460"/>
      <c r="L55" s="466"/>
      <c r="M55" s="489"/>
      <c r="N55" s="490"/>
    </row>
    <row r="56" spans="1:14" s="436" customFormat="1" ht="15">
      <c r="A56" s="495" t="s">
        <v>144</v>
      </c>
      <c r="B56" s="575">
        <v>15.31</v>
      </c>
      <c r="C56" s="1034" t="s">
        <v>166</v>
      </c>
      <c r="D56" s="1106"/>
      <c r="E56" s="1106"/>
      <c r="F56" s="1106"/>
      <c r="G56" s="1106"/>
      <c r="H56" s="1224"/>
      <c r="J56" s="460"/>
      <c r="L56" s="466"/>
      <c r="M56" s="483"/>
      <c r="N56" s="490"/>
    </row>
    <row r="57" spans="1:14" s="436" customFormat="1" ht="15">
      <c r="A57" s="495" t="s">
        <v>144</v>
      </c>
      <c r="B57" s="618">
        <v>19.19</v>
      </c>
      <c r="C57" s="1034" t="s">
        <v>322</v>
      </c>
      <c r="D57" s="1106"/>
      <c r="E57" s="1106"/>
      <c r="F57" s="1106"/>
      <c r="G57" s="1106"/>
      <c r="H57" s="1224"/>
      <c r="J57" s="460"/>
      <c r="L57" s="466"/>
      <c r="M57" s="469"/>
      <c r="N57" s="523"/>
    </row>
    <row r="58" spans="1:14" s="436" customFormat="1" ht="15">
      <c r="A58" s="466"/>
      <c r="B58" s="766"/>
      <c r="C58" s="523"/>
      <c r="D58" s="490"/>
      <c r="E58" s="490"/>
      <c r="J58" s="460"/>
      <c r="L58" s="466"/>
      <c r="M58" s="469"/>
      <c r="N58" s="523"/>
    </row>
    <row r="59" spans="1:10" s="436" customFormat="1" ht="15">
      <c r="A59" s="437"/>
      <c r="B59" s="1238"/>
      <c r="C59" s="1238"/>
      <c r="D59" s="1238"/>
      <c r="E59" s="1238"/>
      <c r="J59" s="460"/>
    </row>
    <row r="60" spans="1:10" s="436" customFormat="1" ht="15">
      <c r="A60" s="1234" t="s">
        <v>658</v>
      </c>
      <c r="B60" s="1235"/>
      <c r="C60" s="1235"/>
      <c r="D60" s="1235"/>
      <c r="E60" s="1235"/>
      <c r="J60" s="460"/>
    </row>
    <row r="61" spans="4:10" s="436" customFormat="1" ht="14.25">
      <c r="D61" s="480"/>
      <c r="E61" s="480"/>
      <c r="J61" s="460"/>
    </row>
    <row r="62" spans="1:10" s="436" customFormat="1" ht="14.25">
      <c r="A62" s="767"/>
      <c r="D62" s="460"/>
      <c r="J62" s="460"/>
    </row>
    <row r="63" s="436" customFormat="1" ht="14.25">
      <c r="D63" s="460"/>
    </row>
    <row r="64" s="436" customFormat="1" ht="14.25">
      <c r="A64" s="767"/>
    </row>
    <row r="65" spans="1:10" s="436" customFormat="1" ht="14.25">
      <c r="A65" s="460"/>
      <c r="D65" s="1238"/>
      <c r="E65" s="1238"/>
      <c r="F65" s="1238"/>
      <c r="G65" s="1238"/>
      <c r="H65" s="1238"/>
      <c r="J65" s="460"/>
    </row>
    <row r="66" spans="1:10" s="436" customFormat="1" ht="14.25">
      <c r="A66" s="460"/>
      <c r="D66" s="1238"/>
      <c r="E66" s="1238"/>
      <c r="F66" s="1238"/>
      <c r="G66" s="1238"/>
      <c r="H66" s="1238"/>
      <c r="I66" s="1238"/>
      <c r="J66" s="1238"/>
    </row>
    <row r="67" spans="1:10" s="436" customFormat="1" ht="15">
      <c r="A67" s="460"/>
      <c r="F67" s="437"/>
      <c r="J67" s="460"/>
    </row>
    <row r="68" spans="1:10" s="436" customFormat="1" ht="15">
      <c r="A68" s="486"/>
      <c r="B68" s="437"/>
      <c r="C68" s="437"/>
      <c r="D68" s="437"/>
      <c r="E68" s="437"/>
      <c r="F68" s="437"/>
      <c r="J68" s="460"/>
    </row>
    <row r="69" spans="1:10" s="436" customFormat="1" ht="15">
      <c r="A69" s="486"/>
      <c r="B69" s="437"/>
      <c r="C69" s="437"/>
      <c r="D69" s="437"/>
      <c r="E69" s="437"/>
      <c r="F69" s="437"/>
      <c r="G69" s="437"/>
      <c r="H69" s="437"/>
      <c r="I69" s="437"/>
      <c r="J69" s="486"/>
    </row>
    <row r="70" spans="1:10" ht="12.75">
      <c r="A70" s="664"/>
      <c r="B70" s="430"/>
      <c r="C70" s="430"/>
      <c r="D70" s="430"/>
      <c r="E70" s="430"/>
      <c r="F70" s="430"/>
      <c r="G70" s="430"/>
      <c r="H70" s="430"/>
      <c r="I70" s="430"/>
      <c r="J70" s="664"/>
    </row>
  </sheetData>
  <sheetProtection/>
  <mergeCells count="15">
    <mergeCell ref="A60:E60"/>
    <mergeCell ref="F44:J44"/>
    <mergeCell ref="I45:J45"/>
    <mergeCell ref="B59:E59"/>
    <mergeCell ref="D65:H65"/>
    <mergeCell ref="D66:J66"/>
    <mergeCell ref="C56:H56"/>
    <mergeCell ref="C57:H57"/>
    <mergeCell ref="A11:K11"/>
    <mergeCell ref="A12:K12"/>
    <mergeCell ref="I50:J50"/>
    <mergeCell ref="A53:H53"/>
    <mergeCell ref="C55:H55"/>
    <mergeCell ref="C54:H54"/>
    <mergeCell ref="A44:C44"/>
  </mergeCells>
  <printOptions horizontalCentered="1"/>
  <pageMargins left="0.25" right="0.25" top="0.5" bottom="0.5" header="0.25" footer="0.25"/>
  <pageSetup fitToHeight="0" fitToWidth="0" horizontalDpi="600" verticalDpi="600" orientation="portrait" scale="85" r:id="rId1"/>
  <headerFooter alignWithMargins="0">
    <oddFooter>&amp;R&amp;F
&amp;D  &amp;T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7"/>
  </sheetPr>
  <dimension ref="A1:Z51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26.57421875" style="699" customWidth="1"/>
    <col min="2" max="2" width="10.140625" style="619" bestFit="1" customWidth="1"/>
    <col min="3" max="3" width="12.57421875" style="619" customWidth="1"/>
    <col min="4" max="4" width="10.7109375" style="619" customWidth="1"/>
    <col min="5" max="5" width="9.00390625" style="619" customWidth="1"/>
    <col min="6" max="6" width="10.140625" style="619" bestFit="1" customWidth="1"/>
    <col min="7" max="7" width="9.140625" style="619" bestFit="1" customWidth="1"/>
    <col min="8" max="8" width="11.8515625" style="619" customWidth="1"/>
    <col min="9" max="9" width="9.140625" style="619" customWidth="1"/>
    <col min="10" max="10" width="10.7109375" style="699" customWidth="1"/>
    <col min="11" max="11" width="6.57421875" style="619" customWidth="1"/>
    <col min="12" max="12" width="7.421875" style="619" customWidth="1"/>
    <col min="13" max="13" width="8.140625" style="619" customWidth="1"/>
    <col min="14" max="14" width="6.00390625" style="619" customWidth="1"/>
    <col min="15" max="15" width="7.28125" style="619" customWidth="1"/>
    <col min="16" max="16" width="9.28125" style="619" customWidth="1"/>
    <col min="17" max="16384" width="9.140625" style="619" customWidth="1"/>
  </cols>
  <sheetData>
    <row r="1" spans="1:16" s="430" customFormat="1" ht="19.5">
      <c r="A1" s="749" t="s">
        <v>583</v>
      </c>
      <c r="B1" s="750"/>
      <c r="C1" s="749"/>
      <c r="D1" s="749" t="s">
        <v>654</v>
      </c>
      <c r="E1" s="749"/>
      <c r="F1" s="751"/>
      <c r="G1" s="664"/>
      <c r="J1" s="664"/>
      <c r="M1" s="752"/>
      <c r="N1" s="664"/>
      <c r="O1" s="753"/>
      <c r="P1" s="753"/>
    </row>
    <row r="2" spans="1:16" s="430" customFormat="1" ht="12.75">
      <c r="A2" s="664"/>
      <c r="G2" s="754"/>
      <c r="H2" s="754"/>
      <c r="I2" s="664"/>
      <c r="J2" s="664"/>
      <c r="N2" s="754"/>
      <c r="O2" s="753"/>
      <c r="P2" s="753"/>
    </row>
    <row r="3" spans="1:26" s="430" customFormat="1" ht="16.5" thickBot="1">
      <c r="A3" s="790" t="s">
        <v>329</v>
      </c>
      <c r="B3" s="791"/>
      <c r="C3" s="791"/>
      <c r="D3" s="791"/>
      <c r="E3" s="791"/>
      <c r="F3" s="791"/>
      <c r="G3" s="791"/>
      <c r="H3" s="791"/>
      <c r="I3" s="791"/>
      <c r="J3" s="792"/>
      <c r="N3" s="754"/>
      <c r="O3" s="780"/>
      <c r="P3" s="781"/>
      <c r="Q3" s="428"/>
      <c r="R3" s="428"/>
      <c r="S3" s="428"/>
      <c r="T3" s="428"/>
      <c r="U3" s="428"/>
      <c r="V3" s="428"/>
      <c r="W3" s="782"/>
      <c r="X3" s="428"/>
      <c r="Y3" s="428"/>
      <c r="Z3" s="428"/>
    </row>
    <row r="4" spans="1:26" s="430" customFormat="1" ht="16.5" thickBot="1">
      <c r="A4" s="928" t="s">
        <v>657</v>
      </c>
      <c r="B4" s="929"/>
      <c r="C4" s="930"/>
      <c r="D4" s="663"/>
      <c r="E4" s="793"/>
      <c r="F4" s="793"/>
      <c r="G4" s="793"/>
      <c r="H4" s="793"/>
      <c r="I4" s="793"/>
      <c r="J4" s="794"/>
      <c r="K4" s="793"/>
      <c r="N4" s="754"/>
      <c r="O4" s="780"/>
      <c r="P4" s="781"/>
      <c r="Q4" s="428"/>
      <c r="R4" s="428"/>
      <c r="S4" s="428"/>
      <c r="T4" s="428"/>
      <c r="U4" s="428"/>
      <c r="V4" s="428"/>
      <c r="W4" s="782"/>
      <c r="X4" s="428"/>
      <c r="Y4" s="428"/>
      <c r="Z4" s="428"/>
    </row>
    <row r="5" spans="1:26" s="430" customFormat="1" ht="15.75">
      <c r="A5" s="795"/>
      <c r="B5" s="793"/>
      <c r="C5" s="793"/>
      <c r="D5" s="793"/>
      <c r="E5" s="793"/>
      <c r="F5" s="793"/>
      <c r="G5" s="793"/>
      <c r="H5" s="793"/>
      <c r="I5" s="793"/>
      <c r="J5" s="795"/>
      <c r="K5" s="796"/>
      <c r="N5" s="754"/>
      <c r="X5" s="428"/>
      <c r="Y5" s="428"/>
      <c r="Z5" s="428"/>
    </row>
    <row r="6" spans="1:26" ht="15.75">
      <c r="A6" s="1254" t="s">
        <v>592</v>
      </c>
      <c r="B6" s="1254"/>
      <c r="C6" s="1254"/>
      <c r="D6" s="1254"/>
      <c r="E6" s="1254"/>
      <c r="F6" s="1254"/>
      <c r="G6" s="1254"/>
      <c r="H6" s="1254"/>
      <c r="I6" s="1254"/>
      <c r="J6" s="1254"/>
      <c r="K6" s="1254"/>
      <c r="X6" s="428"/>
      <c r="Y6" s="428"/>
      <c r="Z6" s="428"/>
    </row>
    <row r="7" spans="1:26" s="509" customFormat="1" ht="15.75">
      <c r="A7" s="1254" t="s">
        <v>399</v>
      </c>
      <c r="B7" s="1254"/>
      <c r="C7" s="1254"/>
      <c r="D7" s="1254"/>
      <c r="E7" s="1254"/>
      <c r="F7" s="1254"/>
      <c r="G7" s="1254"/>
      <c r="H7" s="1254"/>
      <c r="I7" s="1254"/>
      <c r="J7" s="1254"/>
      <c r="K7" s="1254"/>
      <c r="X7" s="428"/>
      <c r="Y7" s="428"/>
      <c r="Z7" s="428"/>
    </row>
    <row r="8" spans="1:26" s="509" customFormat="1" ht="15.75">
      <c r="A8" s="1254" t="s">
        <v>400</v>
      </c>
      <c r="B8" s="1254"/>
      <c r="C8" s="1254"/>
      <c r="D8" s="1254"/>
      <c r="E8" s="1254"/>
      <c r="F8" s="1254"/>
      <c r="G8" s="1254"/>
      <c r="H8" s="1254"/>
      <c r="I8" s="1254"/>
      <c r="J8" s="1254"/>
      <c r="K8" s="1254"/>
      <c r="X8" s="428"/>
      <c r="Y8" s="428"/>
      <c r="Z8" s="428"/>
    </row>
    <row r="9" spans="1:26" s="509" customFormat="1" ht="15.75">
      <c r="A9" s="796"/>
      <c r="B9" s="669" t="s">
        <v>43</v>
      </c>
      <c r="C9" s="818" t="s">
        <v>295</v>
      </c>
      <c r="D9" s="669" t="s">
        <v>44</v>
      </c>
      <c r="E9" s="818" t="s">
        <v>295</v>
      </c>
      <c r="F9" s="669" t="s">
        <v>45</v>
      </c>
      <c r="G9" s="818" t="s">
        <v>295</v>
      </c>
      <c r="H9" s="669" t="s">
        <v>46</v>
      </c>
      <c r="I9" s="818" t="s">
        <v>295</v>
      </c>
      <c r="J9" s="797"/>
      <c r="K9" s="797"/>
      <c r="X9" s="428"/>
      <c r="Y9" s="428"/>
      <c r="Z9" s="428"/>
    </row>
    <row r="10" spans="1:26" ht="15.75">
      <c r="A10" s="796"/>
      <c r="B10" s="798"/>
      <c r="C10" s="818" t="s">
        <v>296</v>
      </c>
      <c r="D10" s="798"/>
      <c r="E10" s="818" t="s">
        <v>296</v>
      </c>
      <c r="F10" s="798"/>
      <c r="G10" s="818" t="s">
        <v>296</v>
      </c>
      <c r="H10" s="798"/>
      <c r="I10" s="818" t="s">
        <v>296</v>
      </c>
      <c r="J10" s="799"/>
      <c r="K10" s="797"/>
      <c r="X10" s="428"/>
      <c r="Y10" s="428"/>
      <c r="Z10" s="428"/>
    </row>
    <row r="11" spans="1:26" ht="15.75">
      <c r="A11" s="796"/>
      <c r="B11" s="798"/>
      <c r="C11" s="769">
        <v>0.2031</v>
      </c>
      <c r="D11" s="798"/>
      <c r="E11" s="769">
        <v>0.2031</v>
      </c>
      <c r="F11" s="798"/>
      <c r="G11" s="769">
        <v>0.2031</v>
      </c>
      <c r="H11" s="798"/>
      <c r="I11" s="769">
        <v>0.2031</v>
      </c>
      <c r="J11" s="799"/>
      <c r="K11" s="800"/>
      <c r="X11" s="428"/>
      <c r="Y11" s="428"/>
      <c r="Z11" s="428"/>
    </row>
    <row r="12" spans="1:26" ht="15.75">
      <c r="A12" s="644" t="s">
        <v>450</v>
      </c>
      <c r="B12" s="819">
        <v>15</v>
      </c>
      <c r="C12" s="819">
        <v>0</v>
      </c>
      <c r="D12" s="819">
        <v>15</v>
      </c>
      <c r="E12" s="819">
        <v>0</v>
      </c>
      <c r="F12" s="819">
        <v>25</v>
      </c>
      <c r="G12" s="819">
        <v>0</v>
      </c>
      <c r="H12" s="819">
        <v>25</v>
      </c>
      <c r="I12" s="819">
        <v>0</v>
      </c>
      <c r="J12" s="803"/>
      <c r="K12" s="803"/>
      <c r="X12" s="428"/>
      <c r="Y12" s="428"/>
      <c r="Z12" s="428"/>
    </row>
    <row r="13" spans="1:26" ht="15.75">
      <c r="A13" s="804"/>
      <c r="B13" s="820"/>
      <c r="C13" s="820"/>
      <c r="D13" s="820"/>
      <c r="E13" s="820"/>
      <c r="F13" s="820"/>
      <c r="G13" s="820"/>
      <c r="H13" s="820"/>
      <c r="I13" s="820"/>
      <c r="J13" s="805"/>
      <c r="K13" s="799"/>
      <c r="X13" s="428"/>
      <c r="Y13" s="428"/>
      <c r="Z13" s="428"/>
    </row>
    <row r="14" spans="1:26" ht="15.75">
      <c r="A14" s="801" t="s">
        <v>297</v>
      </c>
      <c r="B14" s="819">
        <v>80</v>
      </c>
      <c r="C14" s="819">
        <f>B14*C11</f>
        <v>16.248</v>
      </c>
      <c r="D14" s="819">
        <v>100</v>
      </c>
      <c r="E14" s="819">
        <f>D14*E11</f>
        <v>20.31</v>
      </c>
      <c r="F14" s="819">
        <v>120</v>
      </c>
      <c r="G14" s="819">
        <f>F14*G11</f>
        <v>24.372</v>
      </c>
      <c r="H14" s="819">
        <v>140</v>
      </c>
      <c r="I14" s="819">
        <f>H14*I11</f>
        <v>28.434</v>
      </c>
      <c r="J14" s="803"/>
      <c r="K14" s="806"/>
      <c r="X14" s="428"/>
      <c r="Y14" s="428"/>
      <c r="Z14" s="428"/>
    </row>
    <row r="15" spans="1:26" ht="15.75">
      <c r="A15" s="801" t="s">
        <v>81</v>
      </c>
      <c r="B15" s="819">
        <v>80</v>
      </c>
      <c r="C15" s="819">
        <f>B15*C11</f>
        <v>16.248</v>
      </c>
      <c r="D15" s="819">
        <v>100</v>
      </c>
      <c r="E15" s="819">
        <f>D15*E11</f>
        <v>20.31</v>
      </c>
      <c r="F15" s="819">
        <v>120</v>
      </c>
      <c r="G15" s="819">
        <f>F15*G11</f>
        <v>24.372</v>
      </c>
      <c r="H15" s="819">
        <v>140</v>
      </c>
      <c r="I15" s="819">
        <f>H15*I11</f>
        <v>28.434</v>
      </c>
      <c r="J15" s="803"/>
      <c r="K15" s="806"/>
      <c r="X15" s="428"/>
      <c r="Y15" s="428"/>
      <c r="Z15" s="428"/>
    </row>
    <row r="16" spans="1:26" ht="15.75">
      <c r="A16" s="575" t="s">
        <v>454</v>
      </c>
      <c r="B16" s="819">
        <v>164.69</v>
      </c>
      <c r="C16" s="819">
        <f>B16*C11</f>
        <v>33.448539</v>
      </c>
      <c r="D16" s="819">
        <v>205.87</v>
      </c>
      <c r="E16" s="819">
        <f>D16*E11</f>
        <v>41.812197000000005</v>
      </c>
      <c r="F16" s="819">
        <v>247.04</v>
      </c>
      <c r="G16" s="819">
        <f>F16*G11</f>
        <v>50.173823999999996</v>
      </c>
      <c r="H16" s="819">
        <v>288.21</v>
      </c>
      <c r="I16" s="819">
        <f>H16*I11</f>
        <v>58.535450999999995</v>
      </c>
      <c r="J16" s="803"/>
      <c r="K16" s="806"/>
      <c r="X16" s="428"/>
      <c r="Y16" s="428"/>
      <c r="Z16" s="428"/>
    </row>
    <row r="17" spans="1:26" ht="15.75">
      <c r="A17" s="801" t="s">
        <v>54</v>
      </c>
      <c r="B17" s="819">
        <v>329.08</v>
      </c>
      <c r="C17" s="819">
        <f>B17*C11</f>
        <v>66.836148</v>
      </c>
      <c r="D17" s="819">
        <v>411.35</v>
      </c>
      <c r="E17" s="819">
        <f>D17*E11</f>
        <v>83.545185</v>
      </c>
      <c r="F17" s="819">
        <v>493.62</v>
      </c>
      <c r="G17" s="819">
        <f>F17*G11</f>
        <v>100.254222</v>
      </c>
      <c r="H17" s="819">
        <v>575.89</v>
      </c>
      <c r="I17" s="819">
        <f>H17*I11</f>
        <v>116.963259</v>
      </c>
      <c r="J17" s="803"/>
      <c r="K17" s="806"/>
      <c r="X17" s="428"/>
      <c r="Y17" s="428"/>
      <c r="Z17" s="428"/>
    </row>
    <row r="18" spans="1:26" ht="15.75">
      <c r="A18" s="801" t="s">
        <v>55</v>
      </c>
      <c r="B18" s="819">
        <v>658.16</v>
      </c>
      <c r="C18" s="819">
        <f>B18*C11</f>
        <v>133.672296</v>
      </c>
      <c r="D18" s="819">
        <f>D17*2</f>
        <v>822.7</v>
      </c>
      <c r="E18" s="819">
        <f>D18*E11</f>
        <v>167.09037</v>
      </c>
      <c r="F18" s="819">
        <f>F17*2</f>
        <v>987.24</v>
      </c>
      <c r="G18" s="819">
        <f>F18*G11</f>
        <v>200.508444</v>
      </c>
      <c r="H18" s="819">
        <f>H17*2</f>
        <v>1151.78</v>
      </c>
      <c r="I18" s="819">
        <f>H18*I11</f>
        <v>233.926518</v>
      </c>
      <c r="J18" s="803"/>
      <c r="K18" s="806"/>
      <c r="X18" s="428"/>
      <c r="Y18" s="428"/>
      <c r="Z18" s="428"/>
    </row>
    <row r="19" spans="1:26" ht="15.75">
      <c r="A19" s="801" t="s">
        <v>56</v>
      </c>
      <c r="B19" s="819">
        <f>B17*3</f>
        <v>987.24</v>
      </c>
      <c r="C19" s="819">
        <f>B19*C11</f>
        <v>200.508444</v>
      </c>
      <c r="D19" s="819">
        <f>D17*3</f>
        <v>1234.0500000000002</v>
      </c>
      <c r="E19" s="819">
        <f>D19*E11</f>
        <v>250.63555500000004</v>
      </c>
      <c r="F19" s="819">
        <f>F17*3</f>
        <v>1480.8600000000001</v>
      </c>
      <c r="G19" s="819">
        <f>F19*G11</f>
        <v>300.762666</v>
      </c>
      <c r="H19" s="819">
        <f>H17*3</f>
        <v>1727.67</v>
      </c>
      <c r="I19" s="819">
        <f>H19*I11</f>
        <v>350.88977700000004</v>
      </c>
      <c r="J19" s="803"/>
      <c r="K19" s="806"/>
      <c r="X19" s="428"/>
      <c r="Y19" s="428"/>
      <c r="Z19" s="428"/>
    </row>
    <row r="20" spans="1:26" ht="15.75">
      <c r="A20" s="801" t="s">
        <v>57</v>
      </c>
      <c r="B20" s="819">
        <f>B17*4</f>
        <v>1316.32</v>
      </c>
      <c r="C20" s="819">
        <f>B20*C11</f>
        <v>267.344592</v>
      </c>
      <c r="D20" s="819">
        <f>D17*4</f>
        <v>1645.4</v>
      </c>
      <c r="E20" s="819">
        <f>D20*E11</f>
        <v>334.18074</v>
      </c>
      <c r="F20" s="819">
        <f>F17*4</f>
        <v>1974.48</v>
      </c>
      <c r="G20" s="819">
        <f>F20*G11</f>
        <v>401.016888</v>
      </c>
      <c r="H20" s="819">
        <f>H17*4</f>
        <v>2303.56</v>
      </c>
      <c r="I20" s="819">
        <f>H20*I11</f>
        <v>467.853036</v>
      </c>
      <c r="J20" s="803"/>
      <c r="K20" s="806"/>
      <c r="X20" s="428"/>
      <c r="Y20" s="428"/>
      <c r="Z20" s="428"/>
    </row>
    <row r="21" spans="1:26" ht="15.75">
      <c r="A21" s="801" t="s">
        <v>58</v>
      </c>
      <c r="B21" s="819">
        <f>B17*5</f>
        <v>1645.3999999999999</v>
      </c>
      <c r="C21" s="819">
        <f>B21*C11</f>
        <v>334.18073999999996</v>
      </c>
      <c r="D21" s="819">
        <f>D17*5</f>
        <v>2056.75</v>
      </c>
      <c r="E21" s="819">
        <f>D21*E11</f>
        <v>417.725925</v>
      </c>
      <c r="F21" s="819">
        <f>F17*5</f>
        <v>2468.1</v>
      </c>
      <c r="G21" s="819">
        <f>F21*G11</f>
        <v>501.27110999999996</v>
      </c>
      <c r="H21" s="819">
        <f>H17*5</f>
        <v>2879.45</v>
      </c>
      <c r="I21" s="819">
        <f>H21*I11</f>
        <v>584.816295</v>
      </c>
      <c r="J21" s="803"/>
      <c r="K21" s="806"/>
      <c r="X21" s="428"/>
      <c r="Y21" s="428"/>
      <c r="Z21" s="428"/>
    </row>
    <row r="22" spans="1:26" ht="15.75">
      <c r="A22" s="801"/>
      <c r="B22" s="802"/>
      <c r="C22" s="802"/>
      <c r="D22" s="802"/>
      <c r="E22" s="802"/>
      <c r="F22" s="802"/>
      <c r="G22" s="802"/>
      <c r="H22" s="802"/>
      <c r="I22" s="802"/>
      <c r="J22" s="803"/>
      <c r="K22" s="806"/>
      <c r="X22" s="428"/>
      <c r="Y22" s="428"/>
      <c r="Z22" s="428"/>
    </row>
    <row r="23" spans="1:26" ht="15.75">
      <c r="A23" s="804"/>
      <c r="B23" s="803"/>
      <c r="C23" s="803"/>
      <c r="D23" s="803"/>
      <c r="E23" s="803"/>
      <c r="F23" s="803"/>
      <c r="G23" s="803"/>
      <c r="H23" s="803"/>
      <c r="I23" s="803"/>
      <c r="J23" s="803"/>
      <c r="K23" s="806"/>
      <c r="L23" s="783"/>
      <c r="M23" s="783"/>
      <c r="N23" s="783"/>
      <c r="X23" s="428"/>
      <c r="Y23" s="428"/>
      <c r="Z23" s="428"/>
    </row>
    <row r="24" spans="1:26" ht="16.5" thickBot="1">
      <c r="A24" s="804"/>
      <c r="B24" s="803"/>
      <c r="C24" s="803"/>
      <c r="D24" s="803"/>
      <c r="E24" s="803"/>
      <c r="F24" s="803"/>
      <c r="G24" s="803"/>
      <c r="H24" s="803"/>
      <c r="I24" s="803"/>
      <c r="J24" s="803"/>
      <c r="K24" s="806"/>
      <c r="L24" s="783"/>
      <c r="M24" s="783"/>
      <c r="N24" s="783"/>
      <c r="X24" s="428"/>
      <c r="Y24" s="428"/>
      <c r="Z24" s="428"/>
    </row>
    <row r="25" spans="1:26" ht="16.5" thickBot="1">
      <c r="A25" s="1043" t="s">
        <v>510</v>
      </c>
      <c r="B25" s="1044"/>
      <c r="C25" s="1045"/>
      <c r="D25" s="803"/>
      <c r="E25" s="803"/>
      <c r="F25" s="1031" t="s">
        <v>588</v>
      </c>
      <c r="G25" s="1033"/>
      <c r="H25" s="1033"/>
      <c r="I25" s="1033"/>
      <c r="J25" s="1032"/>
      <c r="K25" s="806"/>
      <c r="L25" s="783"/>
      <c r="M25" s="783"/>
      <c r="N25" s="783"/>
      <c r="X25" s="428"/>
      <c r="Y25" s="428"/>
      <c r="Z25" s="428"/>
    </row>
    <row r="26" spans="1:26" ht="47.25">
      <c r="A26" s="810" t="s">
        <v>585</v>
      </c>
      <c r="B26" s="811">
        <v>45</v>
      </c>
      <c r="C26" s="812" t="s">
        <v>166</v>
      </c>
      <c r="D26" s="799"/>
      <c r="E26" s="799"/>
      <c r="F26" s="823" t="s">
        <v>591</v>
      </c>
      <c r="G26" s="824" t="s">
        <v>589</v>
      </c>
      <c r="H26" s="824" t="s">
        <v>593</v>
      </c>
      <c r="I26" s="1252" t="s">
        <v>105</v>
      </c>
      <c r="J26" s="1241"/>
      <c r="K26" s="722"/>
      <c r="L26" s="687"/>
      <c r="M26" s="784"/>
      <c r="N26" s="784"/>
      <c r="X26" s="428"/>
      <c r="Y26" s="428"/>
      <c r="Z26" s="428"/>
    </row>
    <row r="27" spans="1:26" ht="15.75">
      <c r="A27" s="810" t="s">
        <v>306</v>
      </c>
      <c r="B27" s="811">
        <v>12.64</v>
      </c>
      <c r="C27" s="812" t="s">
        <v>25</v>
      </c>
      <c r="D27" s="813">
        <v>41061</v>
      </c>
      <c r="E27" s="663"/>
      <c r="F27" s="821" t="s">
        <v>306</v>
      </c>
      <c r="G27" s="669" t="s">
        <v>233</v>
      </c>
      <c r="H27" s="669" t="s">
        <v>305</v>
      </c>
      <c r="I27" s="1250" t="s">
        <v>319</v>
      </c>
      <c r="J27" s="1251"/>
      <c r="K27" s="722"/>
      <c r="L27" s="687"/>
      <c r="M27" s="784"/>
      <c r="N27" s="784"/>
      <c r="X27" s="428"/>
      <c r="Y27" s="428"/>
      <c r="Z27" s="428"/>
    </row>
    <row r="28" spans="1:26" ht="15.75">
      <c r="A28" s="810" t="s">
        <v>85</v>
      </c>
      <c r="B28" s="811">
        <v>15</v>
      </c>
      <c r="C28" s="812" t="s">
        <v>187</v>
      </c>
      <c r="D28" s="799"/>
      <c r="E28" s="799"/>
      <c r="F28" s="821" t="s">
        <v>302</v>
      </c>
      <c r="G28" s="669" t="s">
        <v>304</v>
      </c>
      <c r="H28" s="669" t="s">
        <v>305</v>
      </c>
      <c r="I28" s="1250" t="s">
        <v>319</v>
      </c>
      <c r="J28" s="1251"/>
      <c r="K28" s="722"/>
      <c r="L28" s="672"/>
      <c r="M28" s="672"/>
      <c r="N28" s="672"/>
      <c r="X28" s="428"/>
      <c r="Y28" s="428"/>
      <c r="Z28" s="428"/>
    </row>
    <row r="29" spans="1:26" ht="15.75">
      <c r="A29" s="810" t="s">
        <v>302</v>
      </c>
      <c r="B29" s="769">
        <v>0.2031</v>
      </c>
      <c r="C29" s="812" t="s">
        <v>303</v>
      </c>
      <c r="D29" s="799"/>
      <c r="E29" s="799"/>
      <c r="F29" s="821" t="s">
        <v>135</v>
      </c>
      <c r="G29" s="669" t="s">
        <v>304</v>
      </c>
      <c r="H29" s="669" t="s">
        <v>305</v>
      </c>
      <c r="I29" s="1250" t="s">
        <v>319</v>
      </c>
      <c r="J29" s="1251"/>
      <c r="K29" s="722"/>
      <c r="O29" s="435"/>
      <c r="P29" s="428"/>
      <c r="Q29" s="428"/>
      <c r="R29" s="428"/>
      <c r="S29" s="428"/>
      <c r="T29" s="428"/>
      <c r="U29" s="428"/>
      <c r="V29" s="428"/>
      <c r="W29" s="428"/>
      <c r="X29" s="428"/>
      <c r="Y29" s="428"/>
      <c r="Z29" s="428"/>
    </row>
    <row r="30" spans="5:24" s="509" customFormat="1" ht="15">
      <c r="E30" s="799"/>
      <c r="F30" s="821" t="s">
        <v>302</v>
      </c>
      <c r="G30" s="669" t="s">
        <v>309</v>
      </c>
      <c r="H30" s="669" t="s">
        <v>308</v>
      </c>
      <c r="I30" s="1250" t="s">
        <v>319</v>
      </c>
      <c r="J30" s="1251"/>
      <c r="K30" s="722"/>
      <c r="L30" s="785"/>
      <c r="M30" s="786"/>
      <c r="N30" s="786"/>
      <c r="O30" s="787"/>
      <c r="W30" s="787"/>
      <c r="X30" s="787"/>
    </row>
    <row r="31" spans="1:15" ht="15">
      <c r="A31" s="509"/>
      <c r="B31" s="509"/>
      <c r="C31" s="509"/>
      <c r="D31" s="799"/>
      <c r="E31" s="799"/>
      <c r="F31" s="821" t="s">
        <v>135</v>
      </c>
      <c r="G31" s="669" t="s">
        <v>307</v>
      </c>
      <c r="H31" s="669" t="s">
        <v>308</v>
      </c>
      <c r="I31" s="1250" t="s">
        <v>319</v>
      </c>
      <c r="J31" s="1251"/>
      <c r="K31" s="722"/>
      <c r="O31" s="667"/>
    </row>
    <row r="32" spans="1:15" ht="16.5" thickBot="1">
      <c r="A32" s="807"/>
      <c r="B32" s="814"/>
      <c r="C32" s="799"/>
      <c r="D32" s="799"/>
      <c r="E32" s="799"/>
      <c r="F32" s="822" t="s">
        <v>398</v>
      </c>
      <c r="G32" s="724" t="s">
        <v>307</v>
      </c>
      <c r="H32" s="724" t="s">
        <v>308</v>
      </c>
      <c r="I32" s="1248" t="s">
        <v>319</v>
      </c>
      <c r="J32" s="1249"/>
      <c r="K32" s="722"/>
      <c r="O32" s="509"/>
    </row>
    <row r="33" spans="1:11" ht="16.5" thickBot="1">
      <c r="A33" s="807"/>
      <c r="B33" s="815"/>
      <c r="C33" s="809"/>
      <c r="D33" s="799"/>
      <c r="E33" s="799"/>
      <c r="J33" s="619"/>
      <c r="K33" s="722"/>
    </row>
    <row r="34" spans="1:11" ht="15.75">
      <c r="A34" s="1239" t="s">
        <v>594</v>
      </c>
      <c r="B34" s="1240"/>
      <c r="C34" s="1240"/>
      <c r="D34" s="1240"/>
      <c r="E34" s="1241"/>
      <c r="F34" s="799"/>
      <c r="G34" s="663"/>
      <c r="H34" s="799"/>
      <c r="I34" s="799"/>
      <c r="J34" s="804"/>
      <c r="K34" s="799"/>
    </row>
    <row r="35" spans="1:11" ht="15.75">
      <c r="A35" s="825" t="s">
        <v>144</v>
      </c>
      <c r="B35" s="826">
        <v>25</v>
      </c>
      <c r="C35" s="1242" t="s">
        <v>166</v>
      </c>
      <c r="D35" s="1243"/>
      <c r="E35" s="1244"/>
      <c r="F35" s="663"/>
      <c r="G35" s="799"/>
      <c r="H35" s="799"/>
      <c r="I35" s="722"/>
      <c r="J35" s="816"/>
      <c r="K35" s="722"/>
    </row>
    <row r="36" spans="1:16" ht="15.75" thickBot="1">
      <c r="A36" s="827" t="s">
        <v>144</v>
      </c>
      <c r="B36" s="828">
        <v>19.19</v>
      </c>
      <c r="C36" s="1245" t="s">
        <v>322</v>
      </c>
      <c r="D36" s="1246"/>
      <c r="E36" s="1247"/>
      <c r="F36" s="799"/>
      <c r="G36" s="799"/>
      <c r="H36" s="799"/>
      <c r="I36" s="722"/>
      <c r="J36" s="816"/>
      <c r="K36" s="722"/>
      <c r="P36" s="699"/>
    </row>
    <row r="37" spans="1:16" ht="15.75">
      <c r="A37" s="807"/>
      <c r="B37" s="808"/>
      <c r="C37" s="663"/>
      <c r="D37" s="799"/>
      <c r="E37" s="799"/>
      <c r="F37" s="799"/>
      <c r="G37" s="722"/>
      <c r="H37" s="722"/>
      <c r="I37" s="722"/>
      <c r="J37" s="816"/>
      <c r="K37" s="722"/>
      <c r="P37" s="699"/>
    </row>
    <row r="38" spans="1:10" s="436" customFormat="1" ht="15">
      <c r="A38" s="1234" t="s">
        <v>658</v>
      </c>
      <c r="B38" s="1235"/>
      <c r="C38" s="1235"/>
      <c r="D38" s="1235"/>
      <c r="E38" s="1235"/>
      <c r="J38" s="460"/>
    </row>
    <row r="39" spans="1:14" ht="15">
      <c r="A39" s="817"/>
      <c r="B39" s="722"/>
      <c r="C39" s="722"/>
      <c r="D39" s="722"/>
      <c r="E39" s="722"/>
      <c r="F39" s="722"/>
      <c r="G39" s="722"/>
      <c r="H39" s="722"/>
      <c r="I39" s="722"/>
      <c r="J39" s="816"/>
      <c r="K39" s="722"/>
      <c r="L39" s="684"/>
      <c r="M39" s="789"/>
      <c r="N39" s="670"/>
    </row>
    <row r="40" spans="1:14" ht="15">
      <c r="A40" s="816"/>
      <c r="B40" s="723"/>
      <c r="C40" s="723"/>
      <c r="D40" s="723"/>
      <c r="E40" s="722"/>
      <c r="F40" s="722"/>
      <c r="G40" s="722"/>
      <c r="H40" s="722"/>
      <c r="I40" s="722"/>
      <c r="J40" s="816"/>
      <c r="K40" s="722"/>
      <c r="L40" s="684"/>
      <c r="M40" s="789"/>
      <c r="N40" s="670"/>
    </row>
    <row r="41" spans="1:14" ht="15">
      <c r="A41" s="817"/>
      <c r="B41" s="722"/>
      <c r="C41" s="722"/>
      <c r="D41" s="723"/>
      <c r="E41" s="722"/>
      <c r="F41" s="722"/>
      <c r="G41" s="722"/>
      <c r="H41" s="722"/>
      <c r="I41" s="722"/>
      <c r="J41" s="816"/>
      <c r="K41" s="722"/>
      <c r="L41" s="684"/>
      <c r="M41" s="789"/>
      <c r="N41" s="670"/>
    </row>
    <row r="42" spans="1:14" ht="15">
      <c r="A42" s="722"/>
      <c r="B42" s="722"/>
      <c r="C42" s="722"/>
      <c r="D42" s="723"/>
      <c r="E42" s="722"/>
      <c r="F42" s="722"/>
      <c r="G42" s="722"/>
      <c r="H42" s="722"/>
      <c r="I42" s="722"/>
      <c r="J42" s="816"/>
      <c r="K42" s="722"/>
      <c r="L42" s="684"/>
      <c r="M42" s="789"/>
      <c r="N42" s="670"/>
    </row>
    <row r="43" spans="1:14" ht="15">
      <c r="A43" s="817"/>
      <c r="B43" s="722"/>
      <c r="C43" s="722"/>
      <c r="D43" s="816"/>
      <c r="E43" s="722"/>
      <c r="F43" s="722"/>
      <c r="G43" s="722"/>
      <c r="H43" s="722"/>
      <c r="I43" s="722"/>
      <c r="J43" s="816"/>
      <c r="K43" s="722"/>
      <c r="L43" s="684"/>
      <c r="M43" s="789"/>
      <c r="N43" s="670"/>
    </row>
    <row r="44" spans="1:11" ht="15">
      <c r="A44" s="722"/>
      <c r="B44" s="722"/>
      <c r="C44" s="722"/>
      <c r="D44" s="816"/>
      <c r="E44" s="722"/>
      <c r="F44" s="722"/>
      <c r="G44" s="722"/>
      <c r="H44" s="722"/>
      <c r="I44" s="722"/>
      <c r="J44" s="722"/>
      <c r="K44" s="722"/>
    </row>
    <row r="45" spans="1:11" ht="15">
      <c r="A45" s="817"/>
      <c r="B45" s="722"/>
      <c r="C45" s="722"/>
      <c r="D45" s="722"/>
      <c r="E45" s="722"/>
      <c r="F45" s="722"/>
      <c r="G45" s="722"/>
      <c r="H45" s="722"/>
      <c r="I45" s="722"/>
      <c r="J45" s="722"/>
      <c r="K45" s="722"/>
    </row>
    <row r="46" spans="1:11" ht="15">
      <c r="A46" s="816"/>
      <c r="B46" s="722"/>
      <c r="C46" s="722"/>
      <c r="D46" s="1253"/>
      <c r="E46" s="1253"/>
      <c r="F46" s="1253"/>
      <c r="G46" s="1253"/>
      <c r="H46" s="1253"/>
      <c r="I46" s="722"/>
      <c r="J46" s="816"/>
      <c r="K46" s="722"/>
    </row>
    <row r="47" spans="1:11" ht="15">
      <c r="A47" s="816"/>
      <c r="B47" s="722"/>
      <c r="C47" s="722"/>
      <c r="D47" s="1253"/>
      <c r="E47" s="1253"/>
      <c r="F47" s="1253"/>
      <c r="G47" s="1253"/>
      <c r="H47" s="1253"/>
      <c r="I47" s="1253"/>
      <c r="J47" s="1253"/>
      <c r="K47" s="722"/>
    </row>
    <row r="50" spans="1:4" ht="12.75">
      <c r="A50" s="788"/>
      <c r="D50" s="699"/>
    </row>
    <row r="51" spans="1:4" ht="12.75">
      <c r="A51" s="619"/>
      <c r="D51" s="699"/>
    </row>
  </sheetData>
  <sheetProtection/>
  <mergeCells count="18">
    <mergeCell ref="D46:H46"/>
    <mergeCell ref="D47:J47"/>
    <mergeCell ref="A7:K7"/>
    <mergeCell ref="A6:K6"/>
    <mergeCell ref="A8:K8"/>
    <mergeCell ref="I28:J28"/>
    <mergeCell ref="I29:J29"/>
    <mergeCell ref="I30:J30"/>
    <mergeCell ref="I31:J31"/>
    <mergeCell ref="A38:E38"/>
    <mergeCell ref="A34:E34"/>
    <mergeCell ref="C35:E35"/>
    <mergeCell ref="C36:E36"/>
    <mergeCell ref="I32:J32"/>
    <mergeCell ref="F25:J25"/>
    <mergeCell ref="I27:J27"/>
    <mergeCell ref="I26:J26"/>
    <mergeCell ref="A25:C25"/>
  </mergeCells>
  <printOptions horizontalCentered="1"/>
  <pageMargins left="0.25" right="0.25" top="0.5" bottom="0.5" header="0.25" footer="0.25"/>
  <pageSetup fitToHeight="0" fitToWidth="0" horizontalDpi="600" verticalDpi="600" orientation="portrait" scale="85" r:id="rId1"/>
  <headerFooter alignWithMargins="0">
    <oddFooter>&amp;R&amp;F
&amp;D  &amp;T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7"/>
  </sheetPr>
  <dimension ref="A1:F16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17.28125" style="799" bestFit="1" customWidth="1"/>
    <col min="2" max="2" width="19.28125" style="799" customWidth="1"/>
    <col min="3" max="3" width="10.7109375" style="799" bestFit="1" customWidth="1"/>
    <col min="4" max="4" width="11.140625" style="799" bestFit="1" customWidth="1"/>
    <col min="5" max="6" width="10.28125" style="799" bestFit="1" customWidth="1"/>
    <col min="7" max="16384" width="9.140625" style="799" customWidth="1"/>
  </cols>
  <sheetData>
    <row r="1" spans="2:6" ht="15.75">
      <c r="B1" s="807" t="s">
        <v>325</v>
      </c>
      <c r="D1" s="807"/>
      <c r="E1" s="797"/>
      <c r="F1" s="797"/>
    </row>
    <row r="2" spans="1:6" ht="15">
      <c r="A2" s="809"/>
      <c r="B2" s="809"/>
      <c r="C2" s="797"/>
      <c r="D2" s="797"/>
      <c r="E2" s="797"/>
      <c r="F2" s="797"/>
    </row>
    <row r="3" spans="1:6" ht="15.75" thickBot="1">
      <c r="A3" s="809"/>
      <c r="B3" s="809"/>
      <c r="C3" s="797"/>
      <c r="D3" s="797"/>
      <c r="E3" s="797"/>
      <c r="F3" s="797"/>
    </row>
    <row r="4" spans="1:6" ht="16.5" thickBot="1">
      <c r="A4" s="1255" t="s">
        <v>598</v>
      </c>
      <c r="B4" s="1256"/>
      <c r="C4" s="1256"/>
      <c r="D4" s="1256"/>
      <c r="E4" s="1256"/>
      <c r="F4" s="1257"/>
    </row>
    <row r="5" spans="1:6" ht="31.5">
      <c r="A5" s="830" t="s">
        <v>11</v>
      </c>
      <c r="B5" s="831" t="s">
        <v>298</v>
      </c>
      <c r="C5" s="824" t="s">
        <v>597</v>
      </c>
      <c r="D5" s="824" t="s">
        <v>477</v>
      </c>
      <c r="E5" s="824" t="s">
        <v>595</v>
      </c>
      <c r="F5" s="832" t="s">
        <v>596</v>
      </c>
    </row>
    <row r="6" spans="1:6" ht="15">
      <c r="A6" s="833">
        <v>70029</v>
      </c>
      <c r="B6" s="812" t="s">
        <v>175</v>
      </c>
      <c r="C6" s="669" t="s">
        <v>676</v>
      </c>
      <c r="D6" s="669">
        <v>1</v>
      </c>
      <c r="E6" s="669">
        <v>1</v>
      </c>
      <c r="F6" s="834">
        <v>6</v>
      </c>
    </row>
    <row r="7" spans="1:6" ht="15">
      <c r="A7" s="833">
        <v>70045</v>
      </c>
      <c r="B7" s="812" t="s">
        <v>188</v>
      </c>
      <c r="C7" s="669" t="s">
        <v>676</v>
      </c>
      <c r="D7" s="669">
        <v>1</v>
      </c>
      <c r="E7" s="669">
        <v>1</v>
      </c>
      <c r="F7" s="834">
        <v>6</v>
      </c>
    </row>
    <row r="8" spans="1:6" ht="15">
      <c r="A8" s="833">
        <v>7000000</v>
      </c>
      <c r="B8" s="812" t="s">
        <v>326</v>
      </c>
      <c r="C8" s="669" t="s">
        <v>676</v>
      </c>
      <c r="D8" s="669">
        <v>1</v>
      </c>
      <c r="E8" s="669">
        <v>1</v>
      </c>
      <c r="F8" s="834">
        <v>6</v>
      </c>
    </row>
    <row r="9" spans="1:6" ht="15">
      <c r="A9" s="833" t="s">
        <v>327</v>
      </c>
      <c r="B9" s="812" t="s">
        <v>300</v>
      </c>
      <c r="C9" s="669" t="s">
        <v>299</v>
      </c>
      <c r="D9" s="669">
        <v>0</v>
      </c>
      <c r="E9" s="669">
        <v>0</v>
      </c>
      <c r="F9" s="834">
        <v>3</v>
      </c>
    </row>
    <row r="10" spans="1:6" ht="15">
      <c r="A10" s="833" t="s">
        <v>327</v>
      </c>
      <c r="B10" s="812" t="s">
        <v>300</v>
      </c>
      <c r="C10" s="669" t="s">
        <v>301</v>
      </c>
      <c r="D10" s="669">
        <v>0</v>
      </c>
      <c r="E10" s="669">
        <v>0</v>
      </c>
      <c r="F10" s="834">
        <v>3</v>
      </c>
    </row>
    <row r="11" spans="1:6" ht="15">
      <c r="A11" s="833" t="s">
        <v>328</v>
      </c>
      <c r="B11" s="812" t="s">
        <v>20</v>
      </c>
      <c r="C11" s="669" t="s">
        <v>676</v>
      </c>
      <c r="D11" s="669">
        <v>1</v>
      </c>
      <c r="E11" s="669">
        <v>1</v>
      </c>
      <c r="F11" s="834">
        <v>6</v>
      </c>
    </row>
    <row r="13" spans="1:2" ht="15.75">
      <c r="A13" s="1258" t="s">
        <v>501</v>
      </c>
      <c r="B13" s="1258"/>
    </row>
    <row r="14" spans="1:2" ht="15">
      <c r="A14" s="669" t="s">
        <v>394</v>
      </c>
      <c r="B14" s="669" t="s">
        <v>395</v>
      </c>
    </row>
    <row r="15" spans="1:2" ht="15">
      <c r="A15" s="798" t="s">
        <v>396</v>
      </c>
      <c r="B15" s="669" t="s">
        <v>675</v>
      </c>
    </row>
    <row r="16" spans="1:2" ht="15">
      <c r="A16" s="798" t="s">
        <v>397</v>
      </c>
      <c r="B16" s="669" t="s">
        <v>299</v>
      </c>
    </row>
  </sheetData>
  <sheetProtection/>
  <mergeCells count="2">
    <mergeCell ref="A4:F4"/>
    <mergeCell ref="A13:B13"/>
  </mergeCells>
  <printOptions horizontalCentered="1"/>
  <pageMargins left="0.25" right="0.25" top="0.5" bottom="0.5" header="0.25" footer="0.25"/>
  <pageSetup fitToHeight="0" fitToWidth="0" horizontalDpi="600" verticalDpi="600" orientation="portrait" r:id="rId1"/>
  <headerFooter alignWithMargins="0">
    <oddFooter>&amp;R&amp;F
&amp;D  &amp;T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AM67"/>
  <sheetViews>
    <sheetView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22.00390625" style="51" customWidth="1"/>
    <col min="2" max="2" width="10.8515625" style="51" bestFit="1" customWidth="1"/>
    <col min="3" max="3" width="8.7109375" style="9" customWidth="1"/>
    <col min="4" max="4" width="8.00390625" style="9" bestFit="1" customWidth="1"/>
    <col min="5" max="7" width="8.00390625" style="51" bestFit="1" customWidth="1"/>
    <col min="8" max="8" width="7.140625" style="9" customWidth="1"/>
    <col min="9" max="9" width="2.8515625" style="9" customWidth="1"/>
    <col min="10" max="10" width="15.421875" style="51" customWidth="1"/>
    <col min="11" max="11" width="6.7109375" style="51" customWidth="1"/>
    <col min="12" max="12" width="13.8515625" style="51" customWidth="1"/>
    <col min="13" max="13" width="6.8515625" style="9" bestFit="1" customWidth="1"/>
    <col min="14" max="14" width="8.00390625" style="9" bestFit="1" customWidth="1"/>
    <col min="15" max="18" width="8.00390625" style="51" bestFit="1" customWidth="1"/>
    <col min="19" max="19" width="6.8515625" style="9" bestFit="1" customWidth="1"/>
    <col min="20" max="21" width="8.00390625" style="9" bestFit="1" customWidth="1"/>
    <col min="22" max="24" width="8.00390625" style="51" bestFit="1" customWidth="1"/>
    <col min="25" max="25" width="6.8515625" style="51" bestFit="1" customWidth="1"/>
    <col min="26" max="26" width="8.00390625" style="51" customWidth="1"/>
    <col min="27" max="30" width="8.00390625" style="51" bestFit="1" customWidth="1"/>
    <col min="31" max="31" width="6.8515625" style="51" bestFit="1" customWidth="1"/>
    <col min="32" max="16384" width="9.140625" style="51" customWidth="1"/>
  </cols>
  <sheetData>
    <row r="1" spans="1:2" ht="30">
      <c r="A1" s="1260" t="s">
        <v>336</v>
      </c>
      <c r="B1" s="1260"/>
    </row>
    <row r="2" spans="1:23" ht="12.75">
      <c r="A2" s="64" t="s">
        <v>337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58"/>
      <c r="V2" s="9"/>
      <c r="W2" s="9"/>
    </row>
    <row r="3" spans="1:21" ht="12.75">
      <c r="A3" s="82" t="s">
        <v>338</v>
      </c>
      <c r="B3" s="49"/>
      <c r="C3" s="31"/>
      <c r="D3" s="1259" t="s">
        <v>339</v>
      </c>
      <c r="E3" s="1259"/>
      <c r="F3" s="1259"/>
      <c r="G3" s="31"/>
      <c r="H3" s="31" t="s">
        <v>340</v>
      </c>
      <c r="I3" s="51"/>
      <c r="M3" s="51"/>
      <c r="N3" s="51"/>
      <c r="S3" s="51"/>
      <c r="T3" s="51"/>
      <c r="U3" s="51"/>
    </row>
    <row r="4" spans="1:21" ht="13.5" thickBot="1">
      <c r="A4" s="31" t="s">
        <v>9</v>
      </c>
      <c r="B4" s="31" t="s">
        <v>341</v>
      </c>
      <c r="C4" s="31"/>
      <c r="D4" s="1259"/>
      <c r="E4" s="1259"/>
      <c r="F4" s="1259"/>
      <c r="G4" s="31"/>
      <c r="H4" s="31" t="s">
        <v>342</v>
      </c>
      <c r="I4" s="51"/>
      <c r="M4" s="51"/>
      <c r="N4" s="51"/>
      <c r="S4" s="51"/>
      <c r="T4" s="51"/>
      <c r="U4" s="51"/>
    </row>
    <row r="5" spans="1:8" s="9" customFormat="1" ht="20.25" customHeight="1">
      <c r="A5" s="1261"/>
      <c r="B5" s="1262"/>
      <c r="C5" s="415" t="s">
        <v>343</v>
      </c>
      <c r="D5" s="416" t="s">
        <v>344</v>
      </c>
      <c r="E5" s="416" t="s">
        <v>345</v>
      </c>
      <c r="F5" s="416" t="s">
        <v>346</v>
      </c>
      <c r="G5" s="416"/>
      <c r="H5" s="427"/>
    </row>
    <row r="6" spans="1:21" ht="12.75">
      <c r="A6" s="418" t="s">
        <v>310</v>
      </c>
      <c r="B6" s="414">
        <v>98001</v>
      </c>
      <c r="C6" s="95">
        <v>176.55</v>
      </c>
      <c r="D6" s="95">
        <v>192.5</v>
      </c>
      <c r="E6" s="95">
        <v>221.375</v>
      </c>
      <c r="F6" s="95">
        <v>240.625</v>
      </c>
      <c r="G6" s="95">
        <v>276.71875</v>
      </c>
      <c r="H6" s="96"/>
      <c r="I6" s="51"/>
      <c r="M6" s="51"/>
      <c r="N6" s="51"/>
      <c r="S6" s="51"/>
      <c r="T6" s="51"/>
      <c r="U6" s="51"/>
    </row>
    <row r="7" spans="1:21" ht="12.75">
      <c r="A7" s="418" t="s">
        <v>310</v>
      </c>
      <c r="B7" s="414">
        <v>98002</v>
      </c>
      <c r="C7" s="95">
        <v>188.32</v>
      </c>
      <c r="D7" s="95">
        <v>203.5</v>
      </c>
      <c r="E7" s="95">
        <v>234.025</v>
      </c>
      <c r="F7" s="95">
        <v>254.375</v>
      </c>
      <c r="G7" s="95">
        <v>292.53125</v>
      </c>
      <c r="H7" s="96"/>
      <c r="I7" s="51"/>
      <c r="M7" s="51"/>
      <c r="N7" s="51"/>
      <c r="S7" s="51"/>
      <c r="T7" s="51"/>
      <c r="U7" s="51"/>
    </row>
    <row r="8" spans="1:21" ht="12.75">
      <c r="A8" s="418" t="s">
        <v>310</v>
      </c>
      <c r="B8" s="414">
        <v>98003</v>
      </c>
      <c r="C8" s="95">
        <v>176.55</v>
      </c>
      <c r="D8" s="95">
        <v>193.6</v>
      </c>
      <c r="E8" s="95">
        <v>222.64</v>
      </c>
      <c r="F8" s="95">
        <v>242</v>
      </c>
      <c r="G8" s="95">
        <v>278.3</v>
      </c>
      <c r="H8" s="96"/>
      <c r="I8" s="51"/>
      <c r="M8" s="51"/>
      <c r="N8" s="51"/>
      <c r="S8" s="51"/>
      <c r="T8" s="51"/>
      <c r="U8" s="51"/>
    </row>
    <row r="9" spans="1:21" ht="12.75">
      <c r="A9" s="418" t="s">
        <v>310</v>
      </c>
      <c r="B9" s="414">
        <v>98005</v>
      </c>
      <c r="C9" s="95">
        <v>177.727</v>
      </c>
      <c r="D9" s="95">
        <v>194.7</v>
      </c>
      <c r="E9" s="95">
        <v>223.905</v>
      </c>
      <c r="F9" s="95">
        <v>243.375</v>
      </c>
      <c r="G9" s="95">
        <v>279.88125</v>
      </c>
      <c r="H9" s="96"/>
      <c r="I9" s="51"/>
      <c r="M9" s="51"/>
      <c r="N9" s="51"/>
      <c r="S9" s="51"/>
      <c r="T9" s="51"/>
      <c r="U9" s="51"/>
    </row>
    <row r="10" spans="1:21" ht="12.75">
      <c r="A10" s="418" t="s">
        <v>310</v>
      </c>
      <c r="B10" s="414">
        <v>98023</v>
      </c>
      <c r="C10" s="95">
        <v>170.665</v>
      </c>
      <c r="D10" s="95">
        <v>187</v>
      </c>
      <c r="E10" s="95">
        <v>215.05</v>
      </c>
      <c r="F10" s="95">
        <v>233.75</v>
      </c>
      <c r="G10" s="95">
        <v>268.8125</v>
      </c>
      <c r="H10" s="96"/>
      <c r="I10" s="51"/>
      <c r="J10" s="51" t="s">
        <v>347</v>
      </c>
      <c r="M10" s="51"/>
      <c r="N10" s="51"/>
      <c r="S10" s="51"/>
      <c r="T10" s="51"/>
      <c r="U10" s="51"/>
    </row>
    <row r="11" spans="1:21" ht="12.75">
      <c r="A11" s="418" t="s">
        <v>310</v>
      </c>
      <c r="B11" s="414">
        <v>98042</v>
      </c>
      <c r="C11" s="95">
        <v>164.78</v>
      </c>
      <c r="D11" s="95">
        <v>181.5</v>
      </c>
      <c r="E11" s="95">
        <v>208.725</v>
      </c>
      <c r="F11" s="95">
        <v>226.875</v>
      </c>
      <c r="G11" s="95">
        <v>260.90625</v>
      </c>
      <c r="H11" s="96"/>
      <c r="I11" s="51"/>
      <c r="J11" s="51" t="s">
        <v>348</v>
      </c>
      <c r="M11" s="51"/>
      <c r="N11" s="51"/>
      <c r="S11" s="51"/>
      <c r="T11" s="51"/>
      <c r="U11" s="51"/>
    </row>
    <row r="12" spans="1:21" ht="12.75">
      <c r="A12" s="418" t="s">
        <v>310</v>
      </c>
      <c r="B12" s="414">
        <v>98047</v>
      </c>
      <c r="C12" s="95">
        <v>164.78</v>
      </c>
      <c r="D12" s="95">
        <v>181.5</v>
      </c>
      <c r="E12" s="95">
        <v>208.725</v>
      </c>
      <c r="F12" s="95">
        <v>226.875</v>
      </c>
      <c r="G12" s="95">
        <v>260.90625</v>
      </c>
      <c r="H12" s="96"/>
      <c r="I12" s="51"/>
      <c r="J12" s="51" t="s">
        <v>349</v>
      </c>
      <c r="M12" s="51"/>
      <c r="N12" s="51"/>
      <c r="S12" s="51"/>
      <c r="T12" s="51"/>
      <c r="U12" s="51"/>
    </row>
    <row r="13" spans="1:21" ht="12.75">
      <c r="A13" s="418" t="s">
        <v>310</v>
      </c>
      <c r="B13" s="414">
        <v>98063</v>
      </c>
      <c r="C13" s="95">
        <v>170.665</v>
      </c>
      <c r="D13" s="95">
        <v>187</v>
      </c>
      <c r="E13" s="95">
        <v>215.05</v>
      </c>
      <c r="F13" s="95">
        <v>233.75</v>
      </c>
      <c r="G13" s="95">
        <v>268.8125</v>
      </c>
      <c r="H13" s="96"/>
      <c r="I13" s="51"/>
      <c r="J13" s="51" t="s">
        <v>350</v>
      </c>
      <c r="M13" s="51"/>
      <c r="N13" s="51"/>
      <c r="S13" s="51"/>
      <c r="T13" s="51"/>
      <c r="U13" s="51"/>
    </row>
    <row r="14" spans="1:21" ht="12.75">
      <c r="A14" s="418" t="s">
        <v>310</v>
      </c>
      <c r="B14" s="414">
        <v>98071</v>
      </c>
      <c r="C14" s="95">
        <v>170.665</v>
      </c>
      <c r="D14" s="95">
        <v>187</v>
      </c>
      <c r="E14" s="95">
        <v>215.05</v>
      </c>
      <c r="F14" s="95">
        <v>233.75</v>
      </c>
      <c r="G14" s="95">
        <v>268.8125</v>
      </c>
      <c r="H14" s="96"/>
      <c r="I14" s="51"/>
      <c r="M14" s="51"/>
      <c r="N14" s="51"/>
      <c r="S14" s="51"/>
      <c r="T14" s="51"/>
      <c r="U14" s="51"/>
    </row>
    <row r="15" spans="1:21" ht="12.75">
      <c r="A15" s="418" t="s">
        <v>310</v>
      </c>
      <c r="B15" s="414">
        <v>98092</v>
      </c>
      <c r="C15" s="95">
        <v>170.665</v>
      </c>
      <c r="D15" s="95">
        <v>187</v>
      </c>
      <c r="E15" s="95">
        <v>215.05</v>
      </c>
      <c r="F15" s="95">
        <v>233.75</v>
      </c>
      <c r="G15" s="95">
        <v>268.8125</v>
      </c>
      <c r="H15" s="96"/>
      <c r="I15" s="51"/>
      <c r="M15" s="51"/>
      <c r="N15" s="51"/>
      <c r="S15" s="51"/>
      <c r="T15" s="51"/>
      <c r="U15" s="51"/>
    </row>
    <row r="16" spans="1:21" ht="12.75">
      <c r="A16" s="418" t="s">
        <v>310</v>
      </c>
      <c r="B16" s="414">
        <v>98093</v>
      </c>
      <c r="C16" s="95">
        <v>170.665</v>
      </c>
      <c r="D16" s="95">
        <v>187</v>
      </c>
      <c r="E16" s="95">
        <v>215.05</v>
      </c>
      <c r="F16" s="95">
        <v>233.75</v>
      </c>
      <c r="G16" s="95">
        <v>268.8125</v>
      </c>
      <c r="H16" s="96"/>
      <c r="I16" s="51"/>
      <c r="M16" s="51"/>
      <c r="N16" s="51"/>
      <c r="S16" s="51"/>
      <c r="T16" s="51"/>
      <c r="U16" s="51"/>
    </row>
    <row r="17" spans="1:21" ht="12.75">
      <c r="A17" s="420" t="s">
        <v>16</v>
      </c>
      <c r="B17" s="74">
        <v>98010</v>
      </c>
      <c r="C17" s="95">
        <v>235.4</v>
      </c>
      <c r="D17" s="95">
        <v>247.5</v>
      </c>
      <c r="E17" s="95">
        <v>284.625</v>
      </c>
      <c r="F17" s="95">
        <v>309.375</v>
      </c>
      <c r="G17" s="95">
        <v>355.78125</v>
      </c>
      <c r="H17" s="96"/>
      <c r="I17" s="51"/>
      <c r="M17" s="51"/>
      <c r="N17" s="51"/>
      <c r="S17" s="51"/>
      <c r="T17" s="51"/>
      <c r="U17" s="51"/>
    </row>
    <row r="18" spans="1:21" ht="12.75">
      <c r="A18" s="418" t="s">
        <v>351</v>
      </c>
      <c r="B18" s="414">
        <v>98146</v>
      </c>
      <c r="C18" s="95">
        <v>153.01</v>
      </c>
      <c r="D18" s="95">
        <v>170.5</v>
      </c>
      <c r="E18" s="95">
        <v>196.075</v>
      </c>
      <c r="F18" s="95">
        <v>213.125</v>
      </c>
      <c r="G18" s="95">
        <v>245.09375</v>
      </c>
      <c r="H18" s="96"/>
      <c r="I18" s="51"/>
      <c r="M18" s="51"/>
      <c r="N18" s="51"/>
      <c r="S18" s="51"/>
      <c r="T18" s="51"/>
      <c r="U18" s="51"/>
    </row>
    <row r="19" spans="1:21" ht="12.75">
      <c r="A19" s="418" t="s">
        <v>351</v>
      </c>
      <c r="B19" s="414">
        <v>98148</v>
      </c>
      <c r="C19" s="95">
        <v>153.01</v>
      </c>
      <c r="D19" s="95">
        <v>170.5</v>
      </c>
      <c r="E19" s="95">
        <v>196.075</v>
      </c>
      <c r="F19" s="95">
        <v>213.125</v>
      </c>
      <c r="G19" s="95">
        <v>245.09375</v>
      </c>
      <c r="H19" s="96"/>
      <c r="I19" s="51"/>
      <c r="J19" s="64" t="s">
        <v>115</v>
      </c>
      <c r="N19" s="51"/>
      <c r="S19" s="51"/>
      <c r="T19" s="51"/>
      <c r="U19" s="51"/>
    </row>
    <row r="20" spans="1:21" ht="12.75">
      <c r="A20" s="418" t="s">
        <v>351</v>
      </c>
      <c r="B20" s="414">
        <v>98166</v>
      </c>
      <c r="C20" s="95">
        <v>153.01</v>
      </c>
      <c r="D20" s="95">
        <v>170.5</v>
      </c>
      <c r="E20" s="95">
        <v>196.075</v>
      </c>
      <c r="F20" s="95">
        <v>213.125</v>
      </c>
      <c r="G20" s="95">
        <v>245.09375</v>
      </c>
      <c r="H20" s="96"/>
      <c r="I20" s="51"/>
      <c r="J20" s="87" t="s">
        <v>77</v>
      </c>
      <c r="K20" s="89">
        <v>4.59</v>
      </c>
      <c r="L20" s="92" t="s">
        <v>166</v>
      </c>
      <c r="N20" s="51"/>
      <c r="S20" s="51"/>
      <c r="T20" s="51"/>
      <c r="U20" s="51"/>
    </row>
    <row r="21" spans="1:21" ht="12.75">
      <c r="A21" s="418" t="s">
        <v>351</v>
      </c>
      <c r="B21" s="414">
        <v>98168</v>
      </c>
      <c r="C21" s="95">
        <v>153.01</v>
      </c>
      <c r="D21" s="95">
        <v>170.5</v>
      </c>
      <c r="E21" s="95">
        <v>196.075</v>
      </c>
      <c r="F21" s="95">
        <v>213.125</v>
      </c>
      <c r="G21" s="95">
        <v>245.09375</v>
      </c>
      <c r="H21" s="96"/>
      <c r="I21" s="51"/>
      <c r="J21" s="87" t="s">
        <v>323</v>
      </c>
      <c r="K21" s="90">
        <v>27.5</v>
      </c>
      <c r="L21" s="92" t="s">
        <v>166</v>
      </c>
      <c r="N21" s="51"/>
      <c r="S21" s="51"/>
      <c r="T21" s="51"/>
      <c r="U21" s="51"/>
    </row>
    <row r="22" spans="1:21" ht="12.75">
      <c r="A22" s="418" t="s">
        <v>311</v>
      </c>
      <c r="B22" s="74">
        <v>98042</v>
      </c>
      <c r="C22" s="95">
        <v>182.435</v>
      </c>
      <c r="D22" s="95">
        <v>198</v>
      </c>
      <c r="E22" s="95">
        <v>227.7</v>
      </c>
      <c r="F22" s="95">
        <v>247.5</v>
      </c>
      <c r="G22" s="95">
        <v>284.625</v>
      </c>
      <c r="H22" s="96"/>
      <c r="I22" s="51"/>
      <c r="J22" s="87" t="s">
        <v>324</v>
      </c>
      <c r="K22" s="90">
        <v>55</v>
      </c>
      <c r="L22" s="92" t="s">
        <v>166</v>
      </c>
      <c r="N22" s="51"/>
      <c r="S22" s="51"/>
      <c r="T22" s="51"/>
      <c r="U22" s="51"/>
    </row>
    <row r="23" spans="1:21" ht="12.75">
      <c r="A23" s="418" t="s">
        <v>352</v>
      </c>
      <c r="B23" s="414">
        <v>98148</v>
      </c>
      <c r="C23" s="95">
        <v>153.01</v>
      </c>
      <c r="D23" s="95">
        <v>170.5</v>
      </c>
      <c r="E23" s="95">
        <v>196.075</v>
      </c>
      <c r="F23" s="95">
        <v>213.125</v>
      </c>
      <c r="G23" s="95">
        <v>245.09375</v>
      </c>
      <c r="H23" s="96"/>
      <c r="I23" s="51"/>
      <c r="J23" s="87" t="s">
        <v>306</v>
      </c>
      <c r="K23" s="89">
        <v>9.59</v>
      </c>
      <c r="L23" s="92" t="s">
        <v>25</v>
      </c>
      <c r="N23" s="51"/>
      <c r="S23" s="51"/>
      <c r="T23" s="51"/>
      <c r="U23" s="51"/>
    </row>
    <row r="24" spans="1:21" ht="12.75">
      <c r="A24" s="418" t="s">
        <v>352</v>
      </c>
      <c r="B24" s="414">
        <v>98198</v>
      </c>
      <c r="C24" s="95">
        <v>153.01</v>
      </c>
      <c r="D24" s="95">
        <v>170.5</v>
      </c>
      <c r="E24" s="95">
        <v>196.075</v>
      </c>
      <c r="F24" s="95">
        <v>213.125</v>
      </c>
      <c r="G24" s="95">
        <v>245.09375</v>
      </c>
      <c r="H24" s="96"/>
      <c r="I24" s="51"/>
      <c r="J24" s="87" t="s">
        <v>85</v>
      </c>
      <c r="K24" s="89">
        <v>12.63</v>
      </c>
      <c r="L24" s="92" t="s">
        <v>187</v>
      </c>
      <c r="N24" s="51"/>
      <c r="S24" s="51"/>
      <c r="T24" s="51"/>
      <c r="U24" s="51"/>
    </row>
    <row r="25" spans="1:21" ht="12.75">
      <c r="A25" s="418" t="s">
        <v>353</v>
      </c>
      <c r="B25" s="74">
        <v>98024</v>
      </c>
      <c r="C25" s="95">
        <v>235.4</v>
      </c>
      <c r="D25" s="95">
        <v>247.5</v>
      </c>
      <c r="E25" s="95">
        <v>284.625</v>
      </c>
      <c r="F25" s="95">
        <v>309.375</v>
      </c>
      <c r="G25" s="95">
        <v>355.78125</v>
      </c>
      <c r="H25" s="96"/>
      <c r="I25" s="51"/>
      <c r="J25" s="87" t="s">
        <v>302</v>
      </c>
      <c r="K25" s="91">
        <v>0.106</v>
      </c>
      <c r="L25" s="92" t="s">
        <v>303</v>
      </c>
      <c r="N25" s="51"/>
      <c r="S25" s="51"/>
      <c r="T25" s="51"/>
      <c r="U25" s="51"/>
    </row>
    <row r="26" spans="1:21" ht="12.75">
      <c r="A26" s="418" t="s">
        <v>354</v>
      </c>
      <c r="B26" s="74">
        <v>98001</v>
      </c>
      <c r="C26" s="95">
        <v>176.55</v>
      </c>
      <c r="D26" s="95">
        <v>192.5</v>
      </c>
      <c r="E26" s="95">
        <v>221.375</v>
      </c>
      <c r="F26" s="95">
        <v>240.625</v>
      </c>
      <c r="G26" s="95">
        <v>276.71875</v>
      </c>
      <c r="H26" s="96"/>
      <c r="I26" s="51"/>
      <c r="J26" s="87" t="s">
        <v>321</v>
      </c>
      <c r="K26" s="90">
        <v>12.95</v>
      </c>
      <c r="L26" s="86" t="s">
        <v>320</v>
      </c>
      <c r="N26" s="51"/>
      <c r="S26" s="51"/>
      <c r="T26" s="51"/>
      <c r="U26" s="51"/>
    </row>
    <row r="27" spans="1:21" ht="12.75">
      <c r="A27" s="418" t="s">
        <v>354</v>
      </c>
      <c r="B27" s="74">
        <v>98003</v>
      </c>
      <c r="C27" s="95">
        <v>176.55</v>
      </c>
      <c r="D27" s="95">
        <v>192.5</v>
      </c>
      <c r="E27" s="95">
        <v>221.375</v>
      </c>
      <c r="F27" s="95">
        <v>240.625</v>
      </c>
      <c r="G27" s="95">
        <v>276.71875</v>
      </c>
      <c r="H27" s="96"/>
      <c r="I27" s="51"/>
      <c r="J27" s="97" t="s">
        <v>355</v>
      </c>
      <c r="K27" s="98">
        <v>100</v>
      </c>
      <c r="L27" s="99" t="s">
        <v>356</v>
      </c>
      <c r="N27" s="51"/>
      <c r="S27" s="51"/>
      <c r="T27" s="51"/>
      <c r="U27" s="51"/>
    </row>
    <row r="28" spans="1:21" ht="12.75">
      <c r="A28" s="418" t="s">
        <v>312</v>
      </c>
      <c r="B28" s="414">
        <v>98030</v>
      </c>
      <c r="C28" s="95">
        <v>141.24</v>
      </c>
      <c r="D28" s="95">
        <v>159.5</v>
      </c>
      <c r="E28" s="95">
        <v>183.425</v>
      </c>
      <c r="F28" s="95">
        <v>199.375</v>
      </c>
      <c r="G28" s="95">
        <v>229.28125</v>
      </c>
      <c r="H28" s="96"/>
      <c r="I28" s="51"/>
      <c r="J28" s="97" t="s">
        <v>357</v>
      </c>
      <c r="K28" s="100"/>
      <c r="L28" s="99"/>
      <c r="N28" s="51"/>
      <c r="S28" s="51"/>
      <c r="T28" s="51"/>
      <c r="U28" s="51"/>
    </row>
    <row r="29" spans="1:21" ht="12.75">
      <c r="A29" s="418" t="s">
        <v>312</v>
      </c>
      <c r="B29" s="414">
        <v>98031</v>
      </c>
      <c r="C29" s="95">
        <v>141.24</v>
      </c>
      <c r="D29" s="95">
        <v>159.5</v>
      </c>
      <c r="E29" s="95">
        <v>183.425</v>
      </c>
      <c r="F29" s="95">
        <v>199.375</v>
      </c>
      <c r="G29" s="95">
        <v>229.28125</v>
      </c>
      <c r="H29" s="96"/>
      <c r="I29" s="51"/>
      <c r="M29" s="51"/>
      <c r="N29" s="51"/>
      <c r="S29" s="51"/>
      <c r="T29" s="51"/>
      <c r="U29" s="51"/>
    </row>
    <row r="30" spans="1:21" ht="12.75">
      <c r="A30" s="418" t="s">
        <v>312</v>
      </c>
      <c r="B30" s="414">
        <v>98032</v>
      </c>
      <c r="C30" s="95">
        <v>141.24</v>
      </c>
      <c r="D30" s="95">
        <v>159.5</v>
      </c>
      <c r="E30" s="95">
        <v>183.425</v>
      </c>
      <c r="F30" s="95">
        <v>199.375</v>
      </c>
      <c r="G30" s="95">
        <v>229.28125</v>
      </c>
      <c r="H30" s="96"/>
      <c r="I30" s="51"/>
      <c r="J30" s="35" t="s">
        <v>358</v>
      </c>
      <c r="M30" s="51"/>
      <c r="N30" s="51"/>
      <c r="S30" s="51"/>
      <c r="T30" s="51"/>
      <c r="U30" s="51"/>
    </row>
    <row r="31" spans="1:21" ht="12.75">
      <c r="A31" s="418" t="s">
        <v>312</v>
      </c>
      <c r="B31" s="414">
        <v>98035</v>
      </c>
      <c r="C31" s="95">
        <v>141.24</v>
      </c>
      <c r="D31" s="95">
        <v>159.5</v>
      </c>
      <c r="E31" s="95">
        <v>183.425</v>
      </c>
      <c r="F31" s="95">
        <v>199.375</v>
      </c>
      <c r="G31" s="95">
        <v>229.28125</v>
      </c>
      <c r="H31" s="96"/>
      <c r="I31" s="51"/>
      <c r="M31" s="51"/>
      <c r="N31" s="51"/>
      <c r="S31" s="51"/>
      <c r="T31" s="51"/>
      <c r="U31" s="51"/>
    </row>
    <row r="32" spans="1:21" ht="12.75">
      <c r="A32" s="418" t="s">
        <v>312</v>
      </c>
      <c r="B32" s="414">
        <v>98042</v>
      </c>
      <c r="C32" s="95">
        <v>147.125</v>
      </c>
      <c r="D32" s="95">
        <v>165</v>
      </c>
      <c r="E32" s="95">
        <v>189.75</v>
      </c>
      <c r="F32" s="95">
        <v>206.25</v>
      </c>
      <c r="G32" s="95">
        <v>237.1875</v>
      </c>
      <c r="H32" s="96"/>
      <c r="I32" s="51"/>
      <c r="M32" s="51"/>
      <c r="N32" s="51"/>
      <c r="S32" s="51"/>
      <c r="T32" s="51"/>
      <c r="U32" s="51"/>
    </row>
    <row r="33" spans="1:21" ht="12.75">
      <c r="A33" s="418" t="s">
        <v>312</v>
      </c>
      <c r="B33" s="414">
        <v>98064</v>
      </c>
      <c r="C33" s="95">
        <v>147.125</v>
      </c>
      <c r="D33" s="95">
        <v>165</v>
      </c>
      <c r="E33" s="95">
        <v>189.75</v>
      </c>
      <c r="F33" s="95">
        <v>206.25</v>
      </c>
      <c r="G33" s="95">
        <v>237.1875</v>
      </c>
      <c r="H33" s="96"/>
      <c r="I33" s="51"/>
      <c r="M33" s="51"/>
      <c r="N33" s="51"/>
      <c r="S33" s="51"/>
      <c r="T33" s="51"/>
      <c r="U33" s="51"/>
    </row>
    <row r="34" spans="1:21" ht="12.75">
      <c r="A34" s="418" t="s">
        <v>312</v>
      </c>
      <c r="B34" s="414">
        <v>98089</v>
      </c>
      <c r="C34" s="95">
        <v>147.125</v>
      </c>
      <c r="D34" s="95">
        <v>165</v>
      </c>
      <c r="E34" s="95">
        <v>189.75</v>
      </c>
      <c r="F34" s="95">
        <v>206.25</v>
      </c>
      <c r="G34" s="95">
        <v>237.1875</v>
      </c>
      <c r="H34" s="96"/>
      <c r="I34" s="51"/>
      <c r="M34" s="51"/>
      <c r="N34" s="51"/>
      <c r="S34" s="51"/>
      <c r="T34" s="51"/>
      <c r="U34" s="51"/>
    </row>
    <row r="35" spans="1:21" ht="12.75">
      <c r="A35" s="418" t="s">
        <v>359</v>
      </c>
      <c r="B35" s="74">
        <v>98038</v>
      </c>
      <c r="C35" s="95">
        <v>205.975</v>
      </c>
      <c r="D35" s="95">
        <v>220</v>
      </c>
      <c r="E35" s="95">
        <v>253</v>
      </c>
      <c r="F35" s="95">
        <v>275</v>
      </c>
      <c r="G35" s="95">
        <v>316.25</v>
      </c>
      <c r="H35" s="96"/>
      <c r="I35" s="51"/>
      <c r="M35" s="51"/>
      <c r="N35" s="51"/>
      <c r="S35" s="51"/>
      <c r="T35" s="51"/>
      <c r="U35" s="51"/>
    </row>
    <row r="36" spans="1:21" ht="12.75">
      <c r="A36" s="418" t="s">
        <v>8</v>
      </c>
      <c r="B36" s="74">
        <v>98045</v>
      </c>
      <c r="C36" s="95">
        <v>234.81150000000002</v>
      </c>
      <c r="D36" s="95">
        <v>247.5</v>
      </c>
      <c r="E36" s="95">
        <v>284.625</v>
      </c>
      <c r="F36" s="95">
        <v>309.375</v>
      </c>
      <c r="G36" s="95">
        <v>355.78125</v>
      </c>
      <c r="H36" s="96"/>
      <c r="I36" s="51"/>
      <c r="M36" s="51"/>
      <c r="N36" s="51"/>
      <c r="S36" s="51"/>
      <c r="T36" s="51"/>
      <c r="U36" s="51"/>
    </row>
    <row r="37" spans="1:21" ht="12.75">
      <c r="A37" s="418" t="s">
        <v>360</v>
      </c>
      <c r="B37" s="74">
        <v>98027</v>
      </c>
      <c r="C37" s="95">
        <v>235.4</v>
      </c>
      <c r="D37" s="95">
        <v>247.5</v>
      </c>
      <c r="E37" s="95">
        <v>284.625</v>
      </c>
      <c r="F37" s="95">
        <v>309.375</v>
      </c>
      <c r="G37" s="95">
        <v>355.78125</v>
      </c>
      <c r="H37" s="96"/>
      <c r="I37" s="51"/>
      <c r="M37" s="51"/>
      <c r="N37" s="51"/>
      <c r="S37" s="51"/>
      <c r="T37" s="51"/>
      <c r="U37" s="51"/>
    </row>
    <row r="38" spans="1:21" ht="12.75">
      <c r="A38" s="418" t="s">
        <v>360</v>
      </c>
      <c r="B38" s="74">
        <v>98050</v>
      </c>
      <c r="C38" s="95">
        <v>236.577</v>
      </c>
      <c r="D38" s="95">
        <v>247.5</v>
      </c>
      <c r="E38" s="95">
        <v>284.625</v>
      </c>
      <c r="F38" s="95">
        <v>309.375</v>
      </c>
      <c r="G38" s="95">
        <v>355.78125</v>
      </c>
      <c r="H38" s="96"/>
      <c r="I38" s="51"/>
      <c r="M38" s="51"/>
      <c r="N38" s="51"/>
      <c r="S38" s="51"/>
      <c r="T38" s="51"/>
      <c r="U38" s="51"/>
    </row>
    <row r="39" spans="1:21" ht="12.75">
      <c r="A39" s="418" t="s">
        <v>361</v>
      </c>
      <c r="B39" s="74">
        <v>98051</v>
      </c>
      <c r="C39" s="95">
        <v>220.6875</v>
      </c>
      <c r="D39" s="95">
        <v>236.5</v>
      </c>
      <c r="E39" s="95">
        <v>271.975</v>
      </c>
      <c r="F39" s="95">
        <v>295.625</v>
      </c>
      <c r="G39" s="95">
        <v>339.96875</v>
      </c>
      <c r="H39" s="96"/>
      <c r="I39" s="51"/>
      <c r="M39" s="51"/>
      <c r="N39" s="51"/>
      <c r="S39" s="51"/>
      <c r="T39" s="51"/>
      <c r="U39" s="51"/>
    </row>
    <row r="40" spans="1:21" ht="12.75">
      <c r="A40" s="418" t="s">
        <v>362</v>
      </c>
      <c r="B40" s="414">
        <v>98055</v>
      </c>
      <c r="C40" s="95">
        <v>147.125</v>
      </c>
      <c r="D40" s="95">
        <v>165</v>
      </c>
      <c r="E40" s="95">
        <v>189.75</v>
      </c>
      <c r="F40" s="95">
        <v>206.25</v>
      </c>
      <c r="G40" s="95">
        <v>237.1875</v>
      </c>
      <c r="H40" s="96"/>
      <c r="I40" s="51"/>
      <c r="M40" s="51"/>
      <c r="N40" s="51"/>
      <c r="S40" s="51"/>
      <c r="T40" s="51"/>
      <c r="U40" s="51"/>
    </row>
    <row r="41" spans="1:21" ht="12.75">
      <c r="A41" s="418" t="s">
        <v>362</v>
      </c>
      <c r="B41" s="414">
        <v>98056</v>
      </c>
      <c r="C41" s="95">
        <v>147.125</v>
      </c>
      <c r="D41" s="95">
        <v>165</v>
      </c>
      <c r="E41" s="95">
        <v>189.75</v>
      </c>
      <c r="F41" s="95">
        <v>206.25</v>
      </c>
      <c r="G41" s="95">
        <v>237.1875</v>
      </c>
      <c r="H41" s="96"/>
      <c r="I41" s="51"/>
      <c r="M41" s="51"/>
      <c r="N41" s="51"/>
      <c r="S41" s="51"/>
      <c r="T41" s="51"/>
      <c r="U41" s="51"/>
    </row>
    <row r="42" spans="1:21" ht="12.75">
      <c r="A42" s="418" t="s">
        <v>362</v>
      </c>
      <c r="B42" s="414">
        <v>98057</v>
      </c>
      <c r="C42" s="95">
        <v>147.125</v>
      </c>
      <c r="D42" s="95">
        <v>165</v>
      </c>
      <c r="E42" s="95">
        <v>189.75</v>
      </c>
      <c r="F42" s="95">
        <v>206.25</v>
      </c>
      <c r="G42" s="95">
        <v>237.1875</v>
      </c>
      <c r="H42" s="96"/>
      <c r="I42" s="51"/>
      <c r="M42" s="51"/>
      <c r="N42" s="51"/>
      <c r="S42" s="51"/>
      <c r="T42" s="51"/>
      <c r="U42" s="51"/>
    </row>
    <row r="43" spans="1:21" ht="12.75">
      <c r="A43" s="418" t="s">
        <v>362</v>
      </c>
      <c r="B43" s="414">
        <v>98058</v>
      </c>
      <c r="C43" s="95">
        <v>147.125</v>
      </c>
      <c r="D43" s="95">
        <v>165</v>
      </c>
      <c r="E43" s="95">
        <v>189.75</v>
      </c>
      <c r="F43" s="95">
        <v>206.25</v>
      </c>
      <c r="G43" s="95">
        <v>237.1875</v>
      </c>
      <c r="H43" s="96"/>
      <c r="I43" s="51"/>
      <c r="M43" s="51"/>
      <c r="N43" s="51"/>
      <c r="S43" s="51"/>
      <c r="T43" s="51"/>
      <c r="U43" s="51"/>
    </row>
    <row r="44" spans="1:21" ht="12.75">
      <c r="A44" s="418" t="s">
        <v>362</v>
      </c>
      <c r="B44" s="414">
        <v>98059</v>
      </c>
      <c r="C44" s="95">
        <v>147.125</v>
      </c>
      <c r="D44" s="95">
        <v>165</v>
      </c>
      <c r="E44" s="95">
        <v>189.75</v>
      </c>
      <c r="F44" s="95">
        <v>206.25</v>
      </c>
      <c r="G44" s="95">
        <v>237.1875</v>
      </c>
      <c r="H44" s="96"/>
      <c r="I44" s="51"/>
      <c r="M44" s="51"/>
      <c r="N44" s="51"/>
      <c r="S44" s="51"/>
      <c r="T44" s="51"/>
      <c r="U44" s="51"/>
    </row>
    <row r="45" spans="1:21" ht="12.75">
      <c r="A45" s="418" t="s">
        <v>363</v>
      </c>
      <c r="B45" s="414">
        <v>98148</v>
      </c>
      <c r="C45" s="95">
        <v>147.125</v>
      </c>
      <c r="D45" s="95">
        <v>165</v>
      </c>
      <c r="E45" s="95">
        <v>189.75</v>
      </c>
      <c r="F45" s="95">
        <v>206.25</v>
      </c>
      <c r="G45" s="95">
        <v>237.1875</v>
      </c>
      <c r="H45" s="96"/>
      <c r="I45" s="51"/>
      <c r="M45" s="51"/>
      <c r="N45" s="51"/>
      <c r="S45" s="51"/>
      <c r="T45" s="51"/>
      <c r="U45" s="51"/>
    </row>
    <row r="46" spans="1:21" ht="12.75">
      <c r="A46" s="418" t="s">
        <v>363</v>
      </c>
      <c r="B46" s="414">
        <v>98158</v>
      </c>
      <c r="C46" s="95">
        <v>147.125</v>
      </c>
      <c r="D46" s="95">
        <v>165</v>
      </c>
      <c r="E46" s="95">
        <v>189.75</v>
      </c>
      <c r="F46" s="95">
        <v>206.25</v>
      </c>
      <c r="G46" s="95">
        <v>237.1875</v>
      </c>
      <c r="H46" s="96"/>
      <c r="I46" s="51"/>
      <c r="M46" s="51"/>
      <c r="N46" s="51"/>
      <c r="S46" s="51"/>
      <c r="T46" s="51"/>
      <c r="U46" s="51"/>
    </row>
    <row r="47" spans="1:21" ht="12.75">
      <c r="A47" s="418" t="s">
        <v>363</v>
      </c>
      <c r="B47" s="414">
        <v>98168</v>
      </c>
      <c r="C47" s="95">
        <v>147.125</v>
      </c>
      <c r="D47" s="95">
        <v>165</v>
      </c>
      <c r="E47" s="95">
        <v>189.75</v>
      </c>
      <c r="F47" s="95">
        <v>206.25</v>
      </c>
      <c r="G47" s="95">
        <v>237.1875</v>
      </c>
      <c r="H47" s="96"/>
      <c r="I47" s="51"/>
      <c r="M47" s="51"/>
      <c r="N47" s="51"/>
      <c r="S47" s="51"/>
      <c r="T47" s="51"/>
      <c r="U47" s="51"/>
    </row>
    <row r="48" spans="1:21" ht="12.75">
      <c r="A48" s="418" t="s">
        <v>363</v>
      </c>
      <c r="B48" s="414">
        <v>98188</v>
      </c>
      <c r="C48" s="95">
        <v>147.125</v>
      </c>
      <c r="D48" s="95">
        <v>165</v>
      </c>
      <c r="E48" s="95">
        <v>189.75</v>
      </c>
      <c r="F48" s="95">
        <v>206.25</v>
      </c>
      <c r="G48" s="95">
        <v>237.1875</v>
      </c>
      <c r="H48" s="96"/>
      <c r="I48" s="51"/>
      <c r="M48" s="51"/>
      <c r="N48" s="51"/>
      <c r="S48" s="51"/>
      <c r="T48" s="51"/>
      <c r="U48" s="51"/>
    </row>
    <row r="49" spans="1:21" ht="12.75">
      <c r="A49" s="418" t="s">
        <v>363</v>
      </c>
      <c r="B49" s="414">
        <v>98198</v>
      </c>
      <c r="C49" s="95">
        <v>147.125</v>
      </c>
      <c r="D49" s="95">
        <v>165</v>
      </c>
      <c r="E49" s="95">
        <v>189.75</v>
      </c>
      <c r="F49" s="95">
        <v>206.25</v>
      </c>
      <c r="G49" s="95">
        <v>237.1875</v>
      </c>
      <c r="H49" s="96"/>
      <c r="I49" s="51"/>
      <c r="M49" s="51"/>
      <c r="N49" s="51"/>
      <c r="S49" s="51"/>
      <c r="T49" s="51"/>
      <c r="U49" s="51"/>
    </row>
    <row r="50" spans="1:21" ht="12.75">
      <c r="A50" s="418" t="s">
        <v>364</v>
      </c>
      <c r="B50" s="74">
        <v>98065</v>
      </c>
      <c r="C50" s="95">
        <v>235.4</v>
      </c>
      <c r="D50" s="95">
        <v>247.5</v>
      </c>
      <c r="E50" s="95">
        <v>284.625</v>
      </c>
      <c r="F50" s="95">
        <v>309.375</v>
      </c>
      <c r="G50" s="95">
        <v>355.78125</v>
      </c>
      <c r="H50" s="96"/>
      <c r="I50" s="51"/>
      <c r="M50" s="51"/>
      <c r="N50" s="51"/>
      <c r="S50" s="51"/>
      <c r="T50" s="51"/>
      <c r="U50" s="51"/>
    </row>
    <row r="51" spans="1:21" ht="12.75">
      <c r="A51" s="418" t="s">
        <v>21</v>
      </c>
      <c r="B51" s="414">
        <v>98108</v>
      </c>
      <c r="C51" s="95">
        <v>141.24</v>
      </c>
      <c r="D51" s="95">
        <v>159.5</v>
      </c>
      <c r="E51" s="95">
        <v>183.425</v>
      </c>
      <c r="F51" s="95">
        <v>199.375</v>
      </c>
      <c r="G51" s="95">
        <v>229.28125</v>
      </c>
      <c r="H51" s="96"/>
      <c r="I51" s="51"/>
      <c r="M51" s="51"/>
      <c r="N51" s="51"/>
      <c r="S51" s="51"/>
      <c r="T51" s="51"/>
      <c r="U51" s="51"/>
    </row>
    <row r="52" spans="1:21" ht="12.75">
      <c r="A52" s="418" t="s">
        <v>21</v>
      </c>
      <c r="B52" s="414">
        <v>98138</v>
      </c>
      <c r="C52" s="95">
        <v>141.24</v>
      </c>
      <c r="D52" s="95">
        <v>159.5</v>
      </c>
      <c r="E52" s="95">
        <v>183.425</v>
      </c>
      <c r="F52" s="95">
        <v>199.375</v>
      </c>
      <c r="G52" s="95">
        <v>229.28125</v>
      </c>
      <c r="H52" s="96"/>
      <c r="I52" s="51"/>
      <c r="M52" s="51"/>
      <c r="N52" s="51"/>
      <c r="S52" s="51"/>
      <c r="T52" s="51"/>
      <c r="U52" s="51"/>
    </row>
    <row r="53" spans="1:21" ht="12.75">
      <c r="A53" s="418" t="s">
        <v>21</v>
      </c>
      <c r="B53" s="414">
        <v>98168</v>
      </c>
      <c r="C53" s="95">
        <v>141.24</v>
      </c>
      <c r="D53" s="95">
        <v>159.5</v>
      </c>
      <c r="E53" s="95">
        <v>183.425</v>
      </c>
      <c r="F53" s="95">
        <v>199.375</v>
      </c>
      <c r="G53" s="95">
        <v>229.28125</v>
      </c>
      <c r="H53" s="96"/>
      <c r="I53" s="51"/>
      <c r="M53" s="51"/>
      <c r="N53" s="51"/>
      <c r="S53" s="51"/>
      <c r="T53" s="51"/>
      <c r="U53" s="51"/>
    </row>
    <row r="54" spans="1:21" ht="12.75">
      <c r="A54" s="418" t="s">
        <v>21</v>
      </c>
      <c r="B54" s="414">
        <v>98178</v>
      </c>
      <c r="C54" s="95">
        <v>170.665</v>
      </c>
      <c r="D54" s="95">
        <v>187</v>
      </c>
      <c r="E54" s="95">
        <v>215.05</v>
      </c>
      <c r="F54" s="95">
        <v>233.75</v>
      </c>
      <c r="G54" s="95">
        <v>268.8125</v>
      </c>
      <c r="H54" s="96"/>
      <c r="I54" s="51"/>
      <c r="M54" s="51"/>
      <c r="N54" s="51"/>
      <c r="S54" s="51"/>
      <c r="T54" s="51"/>
      <c r="U54" s="51"/>
    </row>
    <row r="55" spans="1:21" ht="12.75">
      <c r="A55" s="418" t="s">
        <v>21</v>
      </c>
      <c r="B55" s="414">
        <v>98188</v>
      </c>
      <c r="C55" s="95">
        <v>141.24</v>
      </c>
      <c r="D55" s="95">
        <v>159.5</v>
      </c>
      <c r="E55" s="95">
        <v>183.425</v>
      </c>
      <c r="F55" s="95">
        <v>199.375</v>
      </c>
      <c r="G55" s="95">
        <v>229.28125</v>
      </c>
      <c r="H55" s="96"/>
      <c r="I55" s="51"/>
      <c r="M55" s="51"/>
      <c r="N55" s="51"/>
      <c r="S55" s="51"/>
      <c r="T55" s="51"/>
      <c r="U55" s="51"/>
    </row>
    <row r="56" spans="1:21" ht="12.75">
      <c r="A56" s="418" t="s">
        <v>365</v>
      </c>
      <c r="B56" s="414">
        <v>98106</v>
      </c>
      <c r="C56" s="95">
        <v>188.32</v>
      </c>
      <c r="D56" s="95">
        <v>203.5</v>
      </c>
      <c r="E56" s="95">
        <v>234.025</v>
      </c>
      <c r="F56" s="95">
        <v>254.375</v>
      </c>
      <c r="G56" s="95">
        <v>292.53125</v>
      </c>
      <c r="H56" s="96"/>
      <c r="I56" s="51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51"/>
    </row>
    <row r="57" spans="1:21" ht="13.5" thickBot="1">
      <c r="A57" s="421" t="s">
        <v>365</v>
      </c>
      <c r="B57" s="422">
        <v>98146</v>
      </c>
      <c r="C57" s="423">
        <v>188.32</v>
      </c>
      <c r="D57" s="423">
        <v>203.5</v>
      </c>
      <c r="E57" s="423">
        <v>234.025</v>
      </c>
      <c r="F57" s="423">
        <v>254.375</v>
      </c>
      <c r="G57" s="423">
        <v>292.53125</v>
      </c>
      <c r="H57" s="101"/>
      <c r="I57" s="51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51"/>
    </row>
    <row r="58" spans="10:20" ht="12.75">
      <c r="J58" s="49"/>
      <c r="K58" s="49"/>
      <c r="L58" s="49"/>
      <c r="M58" s="79"/>
      <c r="N58" s="79"/>
      <c r="O58" s="49"/>
      <c r="P58" s="49"/>
      <c r="Q58" s="49"/>
      <c r="R58" s="49"/>
      <c r="S58" s="79"/>
      <c r="T58" s="79"/>
    </row>
    <row r="59" spans="2:39" ht="16.5">
      <c r="B59" s="82" t="s">
        <v>366</v>
      </c>
      <c r="C59" s="82" t="s">
        <v>367</v>
      </c>
      <c r="D59" s="82"/>
      <c r="E59" s="102"/>
      <c r="F59" s="102"/>
      <c r="G59" s="102"/>
      <c r="H59" s="103"/>
      <c r="I59" s="103"/>
      <c r="J59" s="104"/>
      <c r="K59" s="79"/>
      <c r="L59" s="49"/>
      <c r="M59" s="105"/>
      <c r="N59" s="105"/>
      <c r="O59" s="102"/>
      <c r="P59" s="102"/>
      <c r="Q59" s="103"/>
      <c r="R59" s="103"/>
      <c r="S59" s="103"/>
      <c r="T59" s="105"/>
      <c r="U59" s="105"/>
      <c r="V59" s="105"/>
      <c r="W59" s="102"/>
      <c r="X59" s="102"/>
      <c r="Y59" s="102"/>
      <c r="Z59" s="105"/>
      <c r="AA59" s="105"/>
      <c r="AB59" s="105"/>
      <c r="AC59" s="105"/>
      <c r="AD59" s="105"/>
      <c r="AE59" s="102"/>
      <c r="AF59" s="102"/>
      <c r="AG59" s="106"/>
      <c r="AH59" s="106"/>
      <c r="AI59" s="105"/>
      <c r="AJ59" s="105"/>
      <c r="AK59" s="105"/>
      <c r="AL59" s="102"/>
      <c r="AM59" s="102"/>
    </row>
    <row r="60" spans="2:39" ht="12.75">
      <c r="B60" s="31"/>
      <c r="C60" s="51"/>
      <c r="D60" s="51"/>
      <c r="H60" s="103"/>
      <c r="I60" s="103"/>
      <c r="J60" s="82"/>
      <c r="K60" s="107"/>
      <c r="L60" s="108"/>
      <c r="M60" s="105"/>
      <c r="N60" s="109"/>
      <c r="O60" s="49"/>
      <c r="P60" s="79"/>
      <c r="Q60" s="79"/>
      <c r="R60" s="105"/>
      <c r="S60" s="105"/>
      <c r="T60" s="79"/>
      <c r="W60" s="102"/>
      <c r="X60" s="102"/>
      <c r="Y60" s="102"/>
      <c r="Z60" s="105"/>
      <c r="AA60" s="105"/>
      <c r="AB60" s="105"/>
      <c r="AC60" s="105"/>
      <c r="AD60" s="105"/>
      <c r="AE60" s="102"/>
      <c r="AF60" s="102"/>
      <c r="AG60" s="106"/>
      <c r="AH60" s="106"/>
      <c r="AI60" s="105"/>
      <c r="AJ60" s="105"/>
      <c r="AK60" s="105"/>
      <c r="AL60" s="102"/>
      <c r="AM60" s="102"/>
    </row>
    <row r="61" spans="2:21" ht="15.75" thickBot="1">
      <c r="B61" s="31"/>
      <c r="C61" s="110" t="s">
        <v>343</v>
      </c>
      <c r="D61" s="111" t="s">
        <v>344</v>
      </c>
      <c r="E61" s="111" t="s">
        <v>345</v>
      </c>
      <c r="F61" s="111" t="s">
        <v>346</v>
      </c>
      <c r="G61" s="112" t="s">
        <v>368</v>
      </c>
      <c r="H61" s="113" t="s">
        <v>369</v>
      </c>
      <c r="I61" s="112"/>
      <c r="J61" s="82"/>
      <c r="K61" s="79"/>
      <c r="L61" s="49"/>
      <c r="M61" s="114"/>
      <c r="N61" s="105"/>
      <c r="O61" s="102"/>
      <c r="P61" s="102"/>
      <c r="Q61" s="79"/>
      <c r="R61" s="105"/>
      <c r="S61" s="102"/>
      <c r="T61" s="79"/>
      <c r="U61" s="105"/>
    </row>
    <row r="62" spans="1:39" ht="12.75">
      <c r="A62" s="94" t="s">
        <v>370</v>
      </c>
      <c r="B62" s="31"/>
      <c r="C62" s="115">
        <v>80</v>
      </c>
      <c r="D62" s="115">
        <v>90</v>
      </c>
      <c r="E62" s="102">
        <v>100</v>
      </c>
      <c r="F62" s="102">
        <v>110</v>
      </c>
      <c r="G62" s="102">
        <v>125</v>
      </c>
      <c r="H62" s="102">
        <v>130</v>
      </c>
      <c r="I62" s="102"/>
      <c r="J62" s="82"/>
      <c r="K62" s="79"/>
      <c r="L62" s="49"/>
      <c r="M62" s="116"/>
      <c r="N62" s="105"/>
      <c r="O62" s="102"/>
      <c r="P62" s="102"/>
      <c r="Q62" s="79"/>
      <c r="R62" s="102"/>
      <c r="S62" s="102"/>
      <c r="T62" s="105"/>
      <c r="U62" s="105"/>
      <c r="Y62" s="102"/>
      <c r="Z62" s="105"/>
      <c r="AA62" s="105"/>
      <c r="AB62" s="105"/>
      <c r="AC62" s="105"/>
      <c r="AD62" s="105"/>
      <c r="AE62" s="102"/>
      <c r="AF62" s="102"/>
      <c r="AG62" s="106"/>
      <c r="AH62" s="106"/>
      <c r="AI62" s="105"/>
      <c r="AJ62" s="105"/>
      <c r="AK62" s="105"/>
      <c r="AL62" s="102"/>
      <c r="AM62" s="102"/>
    </row>
    <row r="63" spans="1:39" ht="12.75">
      <c r="A63" s="94" t="s">
        <v>371</v>
      </c>
      <c r="B63" s="31"/>
      <c r="C63" s="115">
        <v>75</v>
      </c>
      <c r="D63" s="115">
        <v>80</v>
      </c>
      <c r="E63" s="102">
        <v>100</v>
      </c>
      <c r="F63" s="102">
        <v>220</v>
      </c>
      <c r="G63" s="102">
        <v>275</v>
      </c>
      <c r="H63" s="102">
        <v>330</v>
      </c>
      <c r="I63" s="102"/>
      <c r="J63" s="82"/>
      <c r="K63" s="79"/>
      <c r="L63" s="49"/>
      <c r="M63" s="116"/>
      <c r="N63" s="105"/>
      <c r="O63" s="102"/>
      <c r="P63" s="102"/>
      <c r="Q63" s="103"/>
      <c r="R63" s="103"/>
      <c r="S63" s="103"/>
      <c r="T63" s="105"/>
      <c r="U63" s="105"/>
      <c r="V63" s="105"/>
      <c r="W63" s="102"/>
      <c r="X63" s="102"/>
      <c r="Y63" s="102"/>
      <c r="Z63" s="105"/>
      <c r="AA63" s="105"/>
      <c r="AB63" s="105"/>
      <c r="AC63" s="105"/>
      <c r="AD63" s="105"/>
      <c r="AE63" s="102"/>
      <c r="AF63" s="102"/>
      <c r="AG63" s="106"/>
      <c r="AH63" s="106"/>
      <c r="AI63" s="105"/>
      <c r="AJ63" s="105"/>
      <c r="AK63" s="105"/>
      <c r="AL63" s="102"/>
      <c r="AM63" s="102"/>
    </row>
    <row r="64" spans="1:39" ht="12.75">
      <c r="A64" s="117" t="s">
        <v>372</v>
      </c>
      <c r="B64" s="31"/>
      <c r="C64" s="118">
        <v>2.3</v>
      </c>
      <c r="D64" s="118">
        <v>2.5</v>
      </c>
      <c r="E64" s="118">
        <v>3</v>
      </c>
      <c r="F64" s="118">
        <v>6.666666666666667</v>
      </c>
      <c r="G64" s="118">
        <v>9</v>
      </c>
      <c r="H64" s="118">
        <v>11</v>
      </c>
      <c r="I64" s="118"/>
      <c r="J64" s="82"/>
      <c r="K64" s="79"/>
      <c r="L64" s="49"/>
      <c r="M64" s="118"/>
      <c r="N64" s="105"/>
      <c r="O64" s="102"/>
      <c r="P64" s="102"/>
      <c r="Q64" s="103"/>
      <c r="R64" s="103"/>
      <c r="S64" s="103"/>
      <c r="T64" s="105"/>
      <c r="U64" s="105"/>
      <c r="V64" s="105"/>
      <c r="W64" s="102"/>
      <c r="X64" s="102"/>
      <c r="Y64" s="102"/>
      <c r="Z64" s="105"/>
      <c r="AA64" s="105"/>
      <c r="AB64" s="105"/>
      <c r="AC64" s="105"/>
      <c r="AD64" s="105"/>
      <c r="AE64" s="102"/>
      <c r="AF64" s="102"/>
      <c r="AG64" s="106"/>
      <c r="AH64" s="106"/>
      <c r="AI64" s="105"/>
      <c r="AJ64" s="105"/>
      <c r="AK64" s="105"/>
      <c r="AL64" s="102"/>
      <c r="AM64" s="102"/>
    </row>
    <row r="65" spans="1:34" ht="12.75">
      <c r="A65" s="94" t="s">
        <v>373</v>
      </c>
      <c r="B65" s="31"/>
      <c r="C65" s="115" t="s">
        <v>23</v>
      </c>
      <c r="D65" s="102">
        <v>55</v>
      </c>
      <c r="E65" s="102">
        <v>80</v>
      </c>
      <c r="F65" s="102">
        <v>90</v>
      </c>
      <c r="G65" s="102">
        <v>110</v>
      </c>
      <c r="H65" s="102">
        <v>130</v>
      </c>
      <c r="I65" s="102"/>
      <c r="J65" s="82"/>
      <c r="K65" s="79"/>
      <c r="L65" s="49"/>
      <c r="M65" s="116"/>
      <c r="N65" s="40"/>
      <c r="O65" s="119"/>
      <c r="P65" s="119"/>
      <c r="Q65" s="49"/>
      <c r="R65" s="49"/>
      <c r="S65" s="79"/>
      <c r="T65" s="79"/>
      <c r="W65" s="49"/>
      <c r="X65" s="49"/>
      <c r="Y65" s="102"/>
      <c r="Z65" s="105"/>
      <c r="AA65" s="105"/>
      <c r="AB65" s="105"/>
      <c r="AC65" s="105"/>
      <c r="AD65" s="105"/>
      <c r="AE65" s="102"/>
      <c r="AF65" s="102"/>
      <c r="AG65" s="106"/>
      <c r="AH65" s="106"/>
    </row>
    <row r="66" spans="10:20" ht="12.75">
      <c r="J66" s="82"/>
      <c r="K66" s="79"/>
      <c r="L66" s="49"/>
      <c r="M66" s="79"/>
      <c r="N66" s="79"/>
      <c r="O66" s="49"/>
      <c r="P66" s="49"/>
      <c r="Q66" s="49"/>
      <c r="R66" s="49"/>
      <c r="S66" s="79"/>
      <c r="T66" s="79"/>
    </row>
    <row r="67" spans="1:20" ht="12.75">
      <c r="A67" s="120" t="s">
        <v>374</v>
      </c>
      <c r="J67" s="49"/>
      <c r="K67" s="49"/>
      <c r="L67" s="109"/>
      <c r="M67" s="79"/>
      <c r="N67" s="79"/>
      <c r="O67" s="49"/>
      <c r="P67" s="49"/>
      <c r="Q67" s="49"/>
      <c r="R67" s="49"/>
      <c r="S67" s="79"/>
      <c r="T67" s="79"/>
    </row>
  </sheetData>
  <sheetProtection/>
  <mergeCells count="3">
    <mergeCell ref="D3:F4"/>
    <mergeCell ref="A1:B1"/>
    <mergeCell ref="A5:B5"/>
  </mergeCells>
  <printOptions horizontalCentered="1"/>
  <pageMargins left="0.5" right="0.5" top="0.5" bottom="1" header="0.5" footer="0.25"/>
  <pageSetup fitToHeight="1" fitToWidth="1" horizontalDpi="600" verticalDpi="600" orientation="portrait" scale="64" r:id="rId3"/>
  <headerFooter alignWithMargins="0">
    <oddFooter>&amp;R&amp;F
&amp;D  &amp;T</oddFooter>
  </headerFooter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AL68"/>
  <sheetViews>
    <sheetView zoomScaleSheetLayoutView="75" zoomScalePageLayoutView="0" workbookViewId="0" topLeftCell="A1">
      <selection activeCell="A1" sqref="A1:B1"/>
    </sheetView>
  </sheetViews>
  <sheetFormatPr defaultColWidth="9.140625" defaultRowHeight="12.75"/>
  <cols>
    <col min="1" max="1" width="21.140625" style="51" customWidth="1"/>
    <col min="2" max="2" width="10.8515625" style="51" bestFit="1" customWidth="1"/>
    <col min="3" max="3" width="8.7109375" style="9" customWidth="1"/>
    <col min="4" max="4" width="8.00390625" style="9" bestFit="1" customWidth="1"/>
    <col min="5" max="7" width="8.00390625" style="51" bestFit="1" customWidth="1"/>
    <col min="8" max="8" width="7.140625" style="9" customWidth="1"/>
    <col min="9" max="9" width="1.7109375" style="9" customWidth="1"/>
    <col min="10" max="10" width="15.57421875" style="51" customWidth="1"/>
    <col min="11" max="11" width="9.421875" style="51" customWidth="1"/>
    <col min="12" max="12" width="15.00390625" style="9" customWidth="1"/>
    <col min="13" max="13" width="8.00390625" style="9" bestFit="1" customWidth="1"/>
    <col min="14" max="17" width="8.00390625" style="51" bestFit="1" customWidth="1"/>
    <col min="18" max="18" width="6.8515625" style="9" bestFit="1" customWidth="1"/>
    <col min="19" max="20" width="8.00390625" style="9" bestFit="1" customWidth="1"/>
    <col min="21" max="23" width="8.00390625" style="51" bestFit="1" customWidth="1"/>
    <col min="24" max="24" width="6.8515625" style="51" bestFit="1" customWidth="1"/>
    <col min="25" max="25" width="8.00390625" style="51" customWidth="1"/>
    <col min="26" max="29" width="8.00390625" style="51" bestFit="1" customWidth="1"/>
    <col min="30" max="30" width="6.8515625" style="51" bestFit="1" customWidth="1"/>
    <col min="31" max="16384" width="9.140625" style="51" customWidth="1"/>
  </cols>
  <sheetData>
    <row r="1" spans="1:2" ht="30">
      <c r="A1" s="1260" t="s">
        <v>336</v>
      </c>
      <c r="B1" s="1260"/>
    </row>
    <row r="2" spans="1:20" ht="12.75">
      <c r="A2" s="64" t="s">
        <v>337</v>
      </c>
      <c r="E2" s="9"/>
      <c r="F2" s="9"/>
      <c r="H2" s="51"/>
      <c r="I2" s="51"/>
      <c r="L2" s="51"/>
      <c r="M2" s="51"/>
      <c r="R2" s="51"/>
      <c r="S2" s="51"/>
      <c r="T2" s="51"/>
    </row>
    <row r="3" spans="1:20" ht="12.75">
      <c r="A3" s="82" t="s">
        <v>338</v>
      </c>
      <c r="B3" s="49"/>
      <c r="C3" s="31"/>
      <c r="D3" s="1259" t="s">
        <v>375</v>
      </c>
      <c r="E3" s="1259"/>
      <c r="F3" s="1259"/>
      <c r="G3" s="31"/>
      <c r="H3" s="31" t="s">
        <v>340</v>
      </c>
      <c r="I3" s="51"/>
      <c r="L3" s="51"/>
      <c r="M3" s="51"/>
      <c r="R3" s="51"/>
      <c r="S3" s="51"/>
      <c r="T3" s="51"/>
    </row>
    <row r="4" spans="1:20" ht="13.5" thickBot="1">
      <c r="A4" s="31" t="s">
        <v>9</v>
      </c>
      <c r="B4" s="31" t="s">
        <v>341</v>
      </c>
      <c r="C4" s="31"/>
      <c r="D4" s="1259"/>
      <c r="E4" s="1259"/>
      <c r="F4" s="1259"/>
      <c r="G4" s="31"/>
      <c r="H4" s="31" t="s">
        <v>342</v>
      </c>
      <c r="I4" s="51"/>
      <c r="L4" s="51"/>
      <c r="M4" s="51"/>
      <c r="R4" s="51"/>
      <c r="S4" s="51"/>
      <c r="T4" s="51"/>
    </row>
    <row r="5" spans="1:8" s="9" customFormat="1" ht="20.25" customHeight="1">
      <c r="A5" s="1261"/>
      <c r="B5" s="1262"/>
      <c r="C5" s="415" t="s">
        <v>343</v>
      </c>
      <c r="D5" s="416" t="s">
        <v>344</v>
      </c>
      <c r="E5" s="416" t="s">
        <v>345</v>
      </c>
      <c r="F5" s="416" t="s">
        <v>346</v>
      </c>
      <c r="G5" s="416"/>
      <c r="H5" s="427"/>
    </row>
    <row r="6" spans="1:20" ht="12.75">
      <c r="A6" s="418" t="s">
        <v>310</v>
      </c>
      <c r="B6" s="414">
        <v>98001</v>
      </c>
      <c r="C6" s="95">
        <v>176.55</v>
      </c>
      <c r="D6" s="95">
        <v>275</v>
      </c>
      <c r="E6" s="95">
        <v>316.25</v>
      </c>
      <c r="F6" s="95">
        <v>343.75</v>
      </c>
      <c r="G6" s="95">
        <v>395.3125</v>
      </c>
      <c r="H6" s="96" t="s">
        <v>376</v>
      </c>
      <c r="I6" s="51"/>
      <c r="L6" s="51"/>
      <c r="M6" s="51"/>
      <c r="R6" s="51"/>
      <c r="S6" s="51"/>
      <c r="T6" s="51"/>
    </row>
    <row r="7" spans="1:20" ht="12.75">
      <c r="A7" s="418" t="s">
        <v>310</v>
      </c>
      <c r="B7" s="414">
        <v>98002</v>
      </c>
      <c r="C7" s="95">
        <v>188.32</v>
      </c>
      <c r="D7" s="95">
        <v>275</v>
      </c>
      <c r="E7" s="95">
        <v>316.25</v>
      </c>
      <c r="F7" s="95">
        <v>343.75</v>
      </c>
      <c r="G7" s="95">
        <v>395.3125</v>
      </c>
      <c r="H7" s="96" t="s">
        <v>376</v>
      </c>
      <c r="I7" s="51"/>
      <c r="L7" s="51"/>
      <c r="M7" s="51"/>
      <c r="R7" s="51"/>
      <c r="S7" s="51"/>
      <c r="T7" s="51"/>
    </row>
    <row r="8" spans="1:20" ht="12.75">
      <c r="A8" s="418" t="s">
        <v>310</v>
      </c>
      <c r="B8" s="414">
        <v>98003</v>
      </c>
      <c r="C8" s="95">
        <v>176.55</v>
      </c>
      <c r="D8" s="95">
        <v>275</v>
      </c>
      <c r="E8" s="95">
        <v>316.25</v>
      </c>
      <c r="F8" s="95">
        <v>343.75</v>
      </c>
      <c r="G8" s="95">
        <v>395.3125</v>
      </c>
      <c r="H8" s="96" t="s">
        <v>376</v>
      </c>
      <c r="I8" s="51"/>
      <c r="L8" s="51"/>
      <c r="M8" s="51"/>
      <c r="R8" s="51"/>
      <c r="S8" s="51"/>
      <c r="T8" s="51"/>
    </row>
    <row r="9" spans="1:20" ht="12.75">
      <c r="A9" s="418" t="s">
        <v>310</v>
      </c>
      <c r="B9" s="414">
        <v>98005</v>
      </c>
      <c r="C9" s="95">
        <v>177.727</v>
      </c>
      <c r="D9" s="95">
        <v>275</v>
      </c>
      <c r="E9" s="95">
        <v>316.25</v>
      </c>
      <c r="F9" s="95">
        <v>343.75</v>
      </c>
      <c r="G9" s="95">
        <v>395.3125</v>
      </c>
      <c r="H9" s="96" t="s">
        <v>376</v>
      </c>
      <c r="I9" s="51"/>
      <c r="L9" s="51"/>
      <c r="M9" s="51"/>
      <c r="R9" s="51"/>
      <c r="S9" s="51"/>
      <c r="T9" s="51"/>
    </row>
    <row r="10" spans="1:20" ht="12.75">
      <c r="A10" s="418" t="s">
        <v>310</v>
      </c>
      <c r="B10" s="414">
        <v>98023</v>
      </c>
      <c r="C10" s="95">
        <v>170.665</v>
      </c>
      <c r="D10" s="95">
        <v>275</v>
      </c>
      <c r="E10" s="95">
        <v>316.25</v>
      </c>
      <c r="F10" s="95">
        <v>343.75</v>
      </c>
      <c r="G10" s="95">
        <v>395.3125</v>
      </c>
      <c r="H10" s="96" t="s">
        <v>376</v>
      </c>
      <c r="I10" s="51"/>
      <c r="L10" s="51"/>
      <c r="M10" s="51"/>
      <c r="R10" s="51"/>
      <c r="S10" s="51"/>
      <c r="T10" s="51"/>
    </row>
    <row r="11" spans="1:20" ht="12.75">
      <c r="A11" s="418" t="s">
        <v>310</v>
      </c>
      <c r="B11" s="414">
        <v>98042</v>
      </c>
      <c r="C11" s="95">
        <v>164.78</v>
      </c>
      <c r="D11" s="95">
        <v>275</v>
      </c>
      <c r="E11" s="95">
        <v>316.25</v>
      </c>
      <c r="F11" s="95">
        <v>343.75</v>
      </c>
      <c r="G11" s="95">
        <v>395.3125</v>
      </c>
      <c r="H11" s="96" t="s">
        <v>376</v>
      </c>
      <c r="I11" s="51"/>
      <c r="L11" s="51"/>
      <c r="M11" s="51"/>
      <c r="R11" s="51"/>
      <c r="S11" s="51"/>
      <c r="T11" s="51"/>
    </row>
    <row r="12" spans="1:20" ht="12.75">
      <c r="A12" s="418" t="s">
        <v>310</v>
      </c>
      <c r="B12" s="414">
        <v>98047</v>
      </c>
      <c r="C12" s="95">
        <v>164.78</v>
      </c>
      <c r="D12" s="95">
        <v>275</v>
      </c>
      <c r="E12" s="95">
        <v>316.25</v>
      </c>
      <c r="F12" s="95">
        <v>343.75</v>
      </c>
      <c r="G12" s="95">
        <v>395.3125</v>
      </c>
      <c r="H12" s="96" t="s">
        <v>376</v>
      </c>
      <c r="I12" s="51"/>
      <c r="L12" s="51"/>
      <c r="M12" s="51"/>
      <c r="R12" s="51"/>
      <c r="S12" s="51"/>
      <c r="T12" s="51"/>
    </row>
    <row r="13" spans="1:20" ht="12.75">
      <c r="A13" s="418" t="s">
        <v>310</v>
      </c>
      <c r="B13" s="414">
        <v>98063</v>
      </c>
      <c r="C13" s="95">
        <v>170.665</v>
      </c>
      <c r="D13" s="95">
        <v>275</v>
      </c>
      <c r="E13" s="95">
        <v>316.25</v>
      </c>
      <c r="F13" s="95">
        <v>343.75</v>
      </c>
      <c r="G13" s="95">
        <v>395.3125</v>
      </c>
      <c r="H13" s="96" t="s">
        <v>376</v>
      </c>
      <c r="I13" s="51"/>
      <c r="L13" s="51"/>
      <c r="M13" s="51"/>
      <c r="R13" s="51"/>
      <c r="S13" s="51"/>
      <c r="T13" s="51"/>
    </row>
    <row r="14" spans="1:20" ht="12.75">
      <c r="A14" s="418" t="s">
        <v>310</v>
      </c>
      <c r="B14" s="414">
        <v>98071</v>
      </c>
      <c r="C14" s="95">
        <v>170.665</v>
      </c>
      <c r="D14" s="95">
        <v>275</v>
      </c>
      <c r="E14" s="95">
        <v>316.25</v>
      </c>
      <c r="F14" s="95">
        <v>343.75</v>
      </c>
      <c r="G14" s="95">
        <v>395.3125</v>
      </c>
      <c r="H14" s="96" t="s">
        <v>376</v>
      </c>
      <c r="I14" s="51"/>
      <c r="L14" s="51"/>
      <c r="M14" s="51"/>
      <c r="R14" s="51"/>
      <c r="S14" s="51"/>
      <c r="T14" s="51"/>
    </row>
    <row r="15" spans="1:20" ht="12.75">
      <c r="A15" s="418" t="s">
        <v>310</v>
      </c>
      <c r="B15" s="414">
        <v>98092</v>
      </c>
      <c r="C15" s="95">
        <v>170.665</v>
      </c>
      <c r="D15" s="95">
        <v>275</v>
      </c>
      <c r="E15" s="95">
        <v>316.25</v>
      </c>
      <c r="F15" s="95">
        <v>343.75</v>
      </c>
      <c r="G15" s="95">
        <v>395.3125</v>
      </c>
      <c r="H15" s="96" t="s">
        <v>376</v>
      </c>
      <c r="I15" s="51"/>
      <c r="L15" s="51"/>
      <c r="M15" s="51"/>
      <c r="R15" s="51"/>
      <c r="S15" s="51"/>
      <c r="T15" s="51"/>
    </row>
    <row r="16" spans="1:20" ht="12.75">
      <c r="A16" s="418" t="s">
        <v>310</v>
      </c>
      <c r="B16" s="414">
        <v>98093</v>
      </c>
      <c r="C16" s="95">
        <v>170.665</v>
      </c>
      <c r="D16" s="95">
        <v>275</v>
      </c>
      <c r="E16" s="95">
        <v>316.25</v>
      </c>
      <c r="F16" s="95">
        <v>343.75</v>
      </c>
      <c r="G16" s="95">
        <v>395.3125</v>
      </c>
      <c r="H16" s="96" t="s">
        <v>376</v>
      </c>
      <c r="I16" s="51"/>
      <c r="L16" s="51"/>
      <c r="M16" s="51"/>
      <c r="R16" s="51"/>
      <c r="S16" s="51"/>
      <c r="T16" s="51"/>
    </row>
    <row r="17" spans="1:20" ht="12.75">
      <c r="A17" s="420" t="s">
        <v>16</v>
      </c>
      <c r="B17" s="74">
        <v>98010</v>
      </c>
      <c r="C17" s="95">
        <v>235.4</v>
      </c>
      <c r="D17" s="95">
        <v>275</v>
      </c>
      <c r="E17" s="95">
        <v>316.25</v>
      </c>
      <c r="F17" s="95">
        <v>343.75</v>
      </c>
      <c r="G17" s="95">
        <v>395.3125</v>
      </c>
      <c r="H17" s="96" t="s">
        <v>376</v>
      </c>
      <c r="I17" s="51"/>
      <c r="L17" s="51"/>
      <c r="M17" s="51"/>
      <c r="R17" s="51"/>
      <c r="S17" s="51"/>
      <c r="T17" s="51"/>
    </row>
    <row r="18" spans="1:20" ht="12.75">
      <c r="A18" s="418" t="s">
        <v>351</v>
      </c>
      <c r="B18" s="414">
        <v>98146</v>
      </c>
      <c r="C18" s="95">
        <v>153.01</v>
      </c>
      <c r="D18" s="95">
        <v>192.5</v>
      </c>
      <c r="E18" s="95">
        <v>221.375</v>
      </c>
      <c r="F18" s="95">
        <v>240.625</v>
      </c>
      <c r="G18" s="95">
        <v>276.71875</v>
      </c>
      <c r="H18" s="96" t="s">
        <v>377</v>
      </c>
      <c r="I18" s="51"/>
      <c r="L18" s="51"/>
      <c r="M18" s="51"/>
      <c r="R18" s="51"/>
      <c r="S18" s="51"/>
      <c r="T18" s="51"/>
    </row>
    <row r="19" spans="1:20" ht="12.75">
      <c r="A19" s="418" t="s">
        <v>351</v>
      </c>
      <c r="B19" s="414">
        <v>98148</v>
      </c>
      <c r="C19" s="95">
        <v>153.01</v>
      </c>
      <c r="D19" s="95">
        <v>247.5</v>
      </c>
      <c r="E19" s="95">
        <v>284.625</v>
      </c>
      <c r="F19" s="95">
        <v>309.375</v>
      </c>
      <c r="G19" s="95">
        <v>355.78125</v>
      </c>
      <c r="H19" s="96" t="s">
        <v>377</v>
      </c>
      <c r="I19" s="51"/>
      <c r="M19" s="51"/>
      <c r="R19" s="51"/>
      <c r="S19" s="51"/>
      <c r="T19" s="51"/>
    </row>
    <row r="20" spans="1:20" ht="12.75">
      <c r="A20" s="418" t="s">
        <v>351</v>
      </c>
      <c r="B20" s="414">
        <v>98166</v>
      </c>
      <c r="C20" s="95">
        <v>153.01</v>
      </c>
      <c r="D20" s="95">
        <v>247.5</v>
      </c>
      <c r="E20" s="95">
        <v>284.625</v>
      </c>
      <c r="F20" s="95">
        <v>309.375</v>
      </c>
      <c r="G20" s="95">
        <v>355.78125</v>
      </c>
      <c r="H20" s="96" t="s">
        <v>377</v>
      </c>
      <c r="I20" s="51"/>
      <c r="M20" s="51"/>
      <c r="R20" s="51"/>
      <c r="S20" s="51"/>
      <c r="T20" s="51"/>
    </row>
    <row r="21" spans="1:20" ht="12.75">
      <c r="A21" s="418" t="s">
        <v>351</v>
      </c>
      <c r="B21" s="414">
        <v>98168</v>
      </c>
      <c r="C21" s="95">
        <v>153.01</v>
      </c>
      <c r="D21" s="95">
        <v>247.5</v>
      </c>
      <c r="E21" s="95">
        <v>284.625</v>
      </c>
      <c r="F21" s="95">
        <v>309.375</v>
      </c>
      <c r="G21" s="95">
        <v>355.78125</v>
      </c>
      <c r="H21" s="96" t="s">
        <v>377</v>
      </c>
      <c r="I21" s="51"/>
      <c r="J21" s="64" t="s">
        <v>115</v>
      </c>
      <c r="L21" s="51"/>
      <c r="M21" s="51"/>
      <c r="R21" s="51"/>
      <c r="S21" s="51"/>
      <c r="T21" s="51"/>
    </row>
    <row r="22" spans="1:20" ht="12.75">
      <c r="A22" s="418" t="s">
        <v>311</v>
      </c>
      <c r="B22" s="74">
        <v>98042</v>
      </c>
      <c r="C22" s="95">
        <v>182.435</v>
      </c>
      <c r="D22" s="95">
        <v>247.5</v>
      </c>
      <c r="E22" s="95">
        <v>284.625</v>
      </c>
      <c r="F22" s="95">
        <v>309.375</v>
      </c>
      <c r="G22" s="95">
        <v>355.78125</v>
      </c>
      <c r="H22" s="96" t="s">
        <v>376</v>
      </c>
      <c r="I22" s="51"/>
      <c r="J22" s="87" t="s">
        <v>77</v>
      </c>
      <c r="K22" s="89">
        <v>4.59</v>
      </c>
      <c r="L22" s="92" t="s">
        <v>166</v>
      </c>
      <c r="M22" s="51"/>
      <c r="R22" s="51"/>
      <c r="S22" s="51"/>
      <c r="T22" s="51"/>
    </row>
    <row r="23" spans="1:20" ht="12.75">
      <c r="A23" s="418" t="s">
        <v>352</v>
      </c>
      <c r="B23" s="414">
        <v>98148</v>
      </c>
      <c r="C23" s="95">
        <v>153.01</v>
      </c>
      <c r="D23" s="95">
        <v>247.5</v>
      </c>
      <c r="E23" s="95">
        <v>284.625</v>
      </c>
      <c r="F23" s="95">
        <v>309.375</v>
      </c>
      <c r="G23" s="95">
        <v>355.78125</v>
      </c>
      <c r="H23" s="96" t="s">
        <v>377</v>
      </c>
      <c r="I23" s="51"/>
      <c r="J23" s="87" t="s">
        <v>323</v>
      </c>
      <c r="K23" s="90">
        <v>27.5</v>
      </c>
      <c r="L23" s="92" t="s">
        <v>166</v>
      </c>
      <c r="M23" s="51"/>
      <c r="R23" s="51"/>
      <c r="S23" s="51"/>
      <c r="T23" s="51"/>
    </row>
    <row r="24" spans="1:20" ht="12.75">
      <c r="A24" s="418" t="s">
        <v>352</v>
      </c>
      <c r="B24" s="414">
        <v>98198</v>
      </c>
      <c r="C24" s="95">
        <v>153.01</v>
      </c>
      <c r="D24" s="95">
        <v>247.5</v>
      </c>
      <c r="E24" s="95">
        <v>284.625</v>
      </c>
      <c r="F24" s="95">
        <v>309.375</v>
      </c>
      <c r="G24" s="95">
        <v>355.78125</v>
      </c>
      <c r="H24" s="96" t="s">
        <v>377</v>
      </c>
      <c r="I24" s="51"/>
      <c r="J24" s="87" t="s">
        <v>324</v>
      </c>
      <c r="K24" s="90">
        <v>55</v>
      </c>
      <c r="L24" s="92" t="s">
        <v>166</v>
      </c>
      <c r="M24" s="51"/>
      <c r="R24" s="51"/>
      <c r="S24" s="51"/>
      <c r="T24" s="51"/>
    </row>
    <row r="25" spans="1:20" ht="12.75">
      <c r="A25" s="418" t="s">
        <v>353</v>
      </c>
      <c r="B25" s="74">
        <v>98024</v>
      </c>
      <c r="C25" s="95">
        <v>235.4</v>
      </c>
      <c r="D25" s="95">
        <v>396</v>
      </c>
      <c r="E25" s="95">
        <v>455.4</v>
      </c>
      <c r="F25" s="95">
        <v>495</v>
      </c>
      <c r="G25" s="95">
        <v>569.25</v>
      </c>
      <c r="H25" s="96" t="s">
        <v>376</v>
      </c>
      <c r="I25" s="51"/>
      <c r="J25" s="87" t="s">
        <v>306</v>
      </c>
      <c r="K25" s="89">
        <v>9.59</v>
      </c>
      <c r="L25" s="92" t="s">
        <v>25</v>
      </c>
      <c r="M25" s="51"/>
      <c r="R25" s="51"/>
      <c r="S25" s="51"/>
      <c r="T25" s="51"/>
    </row>
    <row r="26" spans="1:20" ht="12.75">
      <c r="A26" s="418" t="s">
        <v>354</v>
      </c>
      <c r="B26" s="74">
        <v>98001</v>
      </c>
      <c r="C26" s="95">
        <v>176.55</v>
      </c>
      <c r="D26" s="95">
        <v>275</v>
      </c>
      <c r="E26" s="95">
        <v>316.25</v>
      </c>
      <c r="F26" s="95">
        <v>343.75</v>
      </c>
      <c r="G26" s="95">
        <v>395.3125</v>
      </c>
      <c r="H26" s="96" t="s">
        <v>376</v>
      </c>
      <c r="I26" s="51"/>
      <c r="J26" s="87" t="s">
        <v>85</v>
      </c>
      <c r="K26" s="89">
        <v>12.63</v>
      </c>
      <c r="L26" s="92" t="s">
        <v>187</v>
      </c>
      <c r="M26" s="51"/>
      <c r="R26" s="51"/>
      <c r="S26" s="51"/>
      <c r="T26" s="51"/>
    </row>
    <row r="27" spans="1:20" ht="12.75">
      <c r="A27" s="418" t="s">
        <v>354</v>
      </c>
      <c r="B27" s="74">
        <v>98003</v>
      </c>
      <c r="C27" s="95">
        <v>176.55</v>
      </c>
      <c r="D27" s="95">
        <v>275</v>
      </c>
      <c r="E27" s="95">
        <v>316.25</v>
      </c>
      <c r="F27" s="95">
        <v>343.75</v>
      </c>
      <c r="G27" s="95">
        <v>395.3125</v>
      </c>
      <c r="H27" s="96" t="s">
        <v>377</v>
      </c>
      <c r="I27" s="51"/>
      <c r="J27" s="87" t="s">
        <v>302</v>
      </c>
      <c r="K27" s="91">
        <v>0.106</v>
      </c>
      <c r="L27" s="92" t="s">
        <v>303</v>
      </c>
      <c r="M27" s="51"/>
      <c r="R27" s="51"/>
      <c r="S27" s="51"/>
      <c r="T27" s="51"/>
    </row>
    <row r="28" spans="1:20" ht="12.75">
      <c r="A28" s="418" t="s">
        <v>312</v>
      </c>
      <c r="B28" s="414">
        <v>98030</v>
      </c>
      <c r="C28" s="95">
        <v>141.24</v>
      </c>
      <c r="D28" s="95">
        <v>247.5</v>
      </c>
      <c r="E28" s="95">
        <v>284.625</v>
      </c>
      <c r="F28" s="95">
        <v>309.375</v>
      </c>
      <c r="G28" s="95">
        <v>355.78125</v>
      </c>
      <c r="H28" s="96" t="s">
        <v>376</v>
      </c>
      <c r="I28" s="51"/>
      <c r="J28" s="87" t="s">
        <v>321</v>
      </c>
      <c r="K28" s="90">
        <v>12.95</v>
      </c>
      <c r="L28" s="86" t="s">
        <v>320</v>
      </c>
      <c r="M28" s="51"/>
      <c r="R28" s="51"/>
      <c r="S28" s="51"/>
      <c r="T28" s="51"/>
    </row>
    <row r="29" spans="1:20" ht="12.75">
      <c r="A29" s="418" t="s">
        <v>312</v>
      </c>
      <c r="B29" s="414">
        <v>98031</v>
      </c>
      <c r="C29" s="95">
        <v>141.24</v>
      </c>
      <c r="D29" s="95">
        <v>247.5</v>
      </c>
      <c r="E29" s="95">
        <v>284.625</v>
      </c>
      <c r="F29" s="95">
        <v>309.375</v>
      </c>
      <c r="G29" s="95">
        <v>355.78125</v>
      </c>
      <c r="H29" s="96" t="s">
        <v>376</v>
      </c>
      <c r="I29" s="51"/>
      <c r="J29" s="97" t="s">
        <v>355</v>
      </c>
      <c r="K29" s="81">
        <v>100</v>
      </c>
      <c r="L29" s="99" t="s">
        <v>356</v>
      </c>
      <c r="M29" s="51"/>
      <c r="R29" s="51"/>
      <c r="S29" s="51"/>
      <c r="T29" s="51"/>
    </row>
    <row r="30" spans="1:20" ht="12.75">
      <c r="A30" s="418" t="s">
        <v>312</v>
      </c>
      <c r="B30" s="414">
        <v>98032</v>
      </c>
      <c r="C30" s="95">
        <v>141.24</v>
      </c>
      <c r="D30" s="95">
        <v>247.5</v>
      </c>
      <c r="E30" s="95">
        <v>284.625</v>
      </c>
      <c r="F30" s="95">
        <v>309.375</v>
      </c>
      <c r="G30" s="95">
        <v>355.78125</v>
      </c>
      <c r="H30" s="96" t="s">
        <v>376</v>
      </c>
      <c r="I30" s="51"/>
      <c r="J30" s="97" t="s">
        <v>357</v>
      </c>
      <c r="K30" s="100"/>
      <c r="L30" s="99"/>
      <c r="M30" s="51"/>
      <c r="R30" s="51"/>
      <c r="S30" s="51"/>
      <c r="T30" s="51"/>
    </row>
    <row r="31" spans="1:20" ht="12.75">
      <c r="A31" s="418" t="s">
        <v>312</v>
      </c>
      <c r="B31" s="414">
        <v>98035</v>
      </c>
      <c r="C31" s="95">
        <v>141.24</v>
      </c>
      <c r="D31" s="95">
        <v>247.5</v>
      </c>
      <c r="E31" s="95">
        <v>284.625</v>
      </c>
      <c r="F31" s="95">
        <v>309.375</v>
      </c>
      <c r="G31" s="95">
        <v>355.78125</v>
      </c>
      <c r="H31" s="96" t="s">
        <v>376</v>
      </c>
      <c r="I31" s="51"/>
      <c r="L31" s="51"/>
      <c r="M31" s="51"/>
      <c r="R31" s="51"/>
      <c r="S31" s="51"/>
      <c r="T31" s="51"/>
    </row>
    <row r="32" spans="1:20" ht="12.75">
      <c r="A32" s="418" t="s">
        <v>312</v>
      </c>
      <c r="B32" s="414">
        <v>98042</v>
      </c>
      <c r="C32" s="95">
        <v>147.125</v>
      </c>
      <c r="D32" s="95">
        <v>247.5</v>
      </c>
      <c r="E32" s="95">
        <v>284.625</v>
      </c>
      <c r="F32" s="95">
        <v>309.375</v>
      </c>
      <c r="G32" s="95">
        <v>355.78125</v>
      </c>
      <c r="H32" s="96" t="s">
        <v>376</v>
      </c>
      <c r="I32" s="51"/>
      <c r="J32" s="35" t="s">
        <v>358</v>
      </c>
      <c r="L32" s="51"/>
      <c r="M32" s="51"/>
      <c r="R32" s="51"/>
      <c r="S32" s="51"/>
      <c r="T32" s="51"/>
    </row>
    <row r="33" spans="1:20" ht="12.75">
      <c r="A33" s="418" t="s">
        <v>312</v>
      </c>
      <c r="B33" s="414">
        <v>98064</v>
      </c>
      <c r="C33" s="95">
        <v>147.125</v>
      </c>
      <c r="D33" s="95">
        <v>247.5</v>
      </c>
      <c r="E33" s="95">
        <v>284.625</v>
      </c>
      <c r="F33" s="95">
        <v>309.375</v>
      </c>
      <c r="G33" s="95">
        <v>355.78125</v>
      </c>
      <c r="H33" s="96" t="s">
        <v>376</v>
      </c>
      <c r="I33" s="51"/>
      <c r="L33" s="51"/>
      <c r="M33" s="51"/>
      <c r="R33" s="51"/>
      <c r="S33" s="51"/>
      <c r="T33" s="51"/>
    </row>
    <row r="34" spans="1:20" ht="12.75">
      <c r="A34" s="418" t="s">
        <v>312</v>
      </c>
      <c r="B34" s="414">
        <v>98089</v>
      </c>
      <c r="C34" s="95">
        <v>147.125</v>
      </c>
      <c r="D34" s="95">
        <v>247.5</v>
      </c>
      <c r="E34" s="95">
        <v>284.625</v>
      </c>
      <c r="F34" s="95">
        <v>309.375</v>
      </c>
      <c r="G34" s="95">
        <v>355.78125</v>
      </c>
      <c r="H34" s="96" t="s">
        <v>376</v>
      </c>
      <c r="I34" s="51"/>
      <c r="L34" s="51"/>
      <c r="M34" s="51"/>
      <c r="R34" s="51"/>
      <c r="S34" s="51"/>
      <c r="T34" s="51"/>
    </row>
    <row r="35" spans="1:20" ht="12.75">
      <c r="A35" s="418" t="s">
        <v>359</v>
      </c>
      <c r="B35" s="74">
        <v>98038</v>
      </c>
      <c r="C35" s="95">
        <v>205.975</v>
      </c>
      <c r="D35" s="95">
        <v>253</v>
      </c>
      <c r="E35" s="95">
        <v>290.95</v>
      </c>
      <c r="F35" s="95">
        <v>316.25</v>
      </c>
      <c r="G35" s="95">
        <v>363.6875</v>
      </c>
      <c r="H35" s="96" t="s">
        <v>376</v>
      </c>
      <c r="I35" s="51"/>
      <c r="L35" s="51"/>
      <c r="M35" s="51"/>
      <c r="R35" s="51"/>
      <c r="S35" s="51"/>
      <c r="T35" s="51"/>
    </row>
    <row r="36" spans="1:20" ht="12.75">
      <c r="A36" s="418" t="s">
        <v>8</v>
      </c>
      <c r="B36" s="74">
        <v>98045</v>
      </c>
      <c r="C36" s="95">
        <v>234.81150000000002</v>
      </c>
      <c r="D36" s="95">
        <v>275</v>
      </c>
      <c r="E36" s="95">
        <v>316.25</v>
      </c>
      <c r="F36" s="95">
        <v>343.75</v>
      </c>
      <c r="G36" s="95">
        <v>395.3125</v>
      </c>
      <c r="H36" s="96" t="s">
        <v>376</v>
      </c>
      <c r="I36" s="51"/>
      <c r="L36" s="51"/>
      <c r="M36" s="51"/>
      <c r="R36" s="51"/>
      <c r="S36" s="51"/>
      <c r="T36" s="51"/>
    </row>
    <row r="37" spans="1:20" ht="12.75">
      <c r="A37" s="418" t="s">
        <v>360</v>
      </c>
      <c r="B37" s="74">
        <v>98027</v>
      </c>
      <c r="C37" s="95">
        <v>235.4</v>
      </c>
      <c r="D37" s="95">
        <v>275</v>
      </c>
      <c r="E37" s="95">
        <v>316.25</v>
      </c>
      <c r="F37" s="95">
        <v>343.75</v>
      </c>
      <c r="G37" s="95">
        <v>395.3125</v>
      </c>
      <c r="H37" s="96" t="s">
        <v>376</v>
      </c>
      <c r="I37" s="51"/>
      <c r="L37" s="51"/>
      <c r="M37" s="51"/>
      <c r="R37" s="51"/>
      <c r="S37" s="51"/>
      <c r="T37" s="51"/>
    </row>
    <row r="38" spans="1:20" ht="12.75">
      <c r="A38" s="418" t="s">
        <v>360</v>
      </c>
      <c r="B38" s="74">
        <v>98050</v>
      </c>
      <c r="C38" s="95">
        <v>236.577</v>
      </c>
      <c r="D38" s="95">
        <v>275</v>
      </c>
      <c r="E38" s="95">
        <v>316.25</v>
      </c>
      <c r="F38" s="95">
        <v>343.75</v>
      </c>
      <c r="G38" s="95">
        <v>395.3125</v>
      </c>
      <c r="H38" s="96" t="s">
        <v>376</v>
      </c>
      <c r="I38" s="51"/>
      <c r="L38" s="51"/>
      <c r="M38" s="51"/>
      <c r="R38" s="51"/>
      <c r="S38" s="51"/>
      <c r="T38" s="51"/>
    </row>
    <row r="39" spans="1:20" ht="12.75">
      <c r="A39" s="418" t="s">
        <v>361</v>
      </c>
      <c r="B39" s="74">
        <v>98051</v>
      </c>
      <c r="C39" s="95">
        <v>220.6875</v>
      </c>
      <c r="D39" s="95">
        <v>275</v>
      </c>
      <c r="E39" s="95">
        <v>316.25</v>
      </c>
      <c r="F39" s="95">
        <v>343.75</v>
      </c>
      <c r="G39" s="95">
        <v>395.3125</v>
      </c>
      <c r="H39" s="96" t="s">
        <v>376</v>
      </c>
      <c r="I39" s="51"/>
      <c r="L39" s="51"/>
      <c r="M39" s="51"/>
      <c r="R39" s="51"/>
      <c r="S39" s="51"/>
      <c r="T39" s="51"/>
    </row>
    <row r="40" spans="1:20" ht="12.75">
      <c r="A40" s="418" t="s">
        <v>362</v>
      </c>
      <c r="B40" s="414">
        <v>98055</v>
      </c>
      <c r="C40" s="95">
        <v>147.125</v>
      </c>
      <c r="D40" s="95">
        <v>275</v>
      </c>
      <c r="E40" s="95">
        <v>316.25</v>
      </c>
      <c r="F40" s="95">
        <v>343.75</v>
      </c>
      <c r="G40" s="95">
        <v>395.3125</v>
      </c>
      <c r="H40" s="96" t="s">
        <v>377</v>
      </c>
      <c r="I40" s="51"/>
      <c r="L40" s="51"/>
      <c r="M40" s="51"/>
      <c r="R40" s="51"/>
      <c r="S40" s="51"/>
      <c r="T40" s="51"/>
    </row>
    <row r="41" spans="1:20" ht="12.75">
      <c r="A41" s="418" t="s">
        <v>362</v>
      </c>
      <c r="B41" s="414">
        <v>98056</v>
      </c>
      <c r="C41" s="95">
        <v>147.125</v>
      </c>
      <c r="D41" s="95">
        <v>275</v>
      </c>
      <c r="E41" s="95">
        <v>316.25</v>
      </c>
      <c r="F41" s="95">
        <v>343.75</v>
      </c>
      <c r="G41" s="95">
        <v>395.3125</v>
      </c>
      <c r="H41" s="96" t="s">
        <v>376</v>
      </c>
      <c r="I41" s="51"/>
      <c r="L41" s="51"/>
      <c r="M41" s="51"/>
      <c r="R41" s="51"/>
      <c r="S41" s="51"/>
      <c r="T41" s="51"/>
    </row>
    <row r="42" spans="1:20" ht="12.75">
      <c r="A42" s="418" t="s">
        <v>362</v>
      </c>
      <c r="B42" s="414">
        <v>98057</v>
      </c>
      <c r="C42" s="95">
        <v>147.125</v>
      </c>
      <c r="D42" s="95">
        <v>275</v>
      </c>
      <c r="E42" s="95">
        <v>316.25</v>
      </c>
      <c r="F42" s="95">
        <v>343.75</v>
      </c>
      <c r="G42" s="95">
        <v>395.3125</v>
      </c>
      <c r="H42" s="96" t="s">
        <v>376</v>
      </c>
      <c r="I42" s="51"/>
      <c r="L42" s="51"/>
      <c r="M42" s="51"/>
      <c r="R42" s="51"/>
      <c r="S42" s="51"/>
      <c r="T42" s="51"/>
    </row>
    <row r="43" spans="1:20" ht="12.75">
      <c r="A43" s="418" t="s">
        <v>362</v>
      </c>
      <c r="B43" s="414">
        <v>98058</v>
      </c>
      <c r="C43" s="95">
        <v>147.125</v>
      </c>
      <c r="D43" s="95">
        <v>275</v>
      </c>
      <c r="E43" s="95">
        <v>316.25</v>
      </c>
      <c r="F43" s="95">
        <v>343.75</v>
      </c>
      <c r="G43" s="95">
        <v>395.3125</v>
      </c>
      <c r="H43" s="96" t="s">
        <v>376</v>
      </c>
      <c r="I43" s="51"/>
      <c r="L43" s="51"/>
      <c r="M43" s="51"/>
      <c r="R43" s="51"/>
      <c r="S43" s="51"/>
      <c r="T43" s="51"/>
    </row>
    <row r="44" spans="1:20" ht="12.75">
      <c r="A44" s="418" t="s">
        <v>362</v>
      </c>
      <c r="B44" s="414">
        <v>98059</v>
      </c>
      <c r="C44" s="95">
        <v>147.125</v>
      </c>
      <c r="D44" s="95">
        <v>275</v>
      </c>
      <c r="E44" s="95">
        <v>316.25</v>
      </c>
      <c r="F44" s="95">
        <v>343.75</v>
      </c>
      <c r="G44" s="95">
        <v>395.3125</v>
      </c>
      <c r="H44" s="96" t="s">
        <v>376</v>
      </c>
      <c r="I44" s="51"/>
      <c r="L44" s="51"/>
      <c r="M44" s="51"/>
      <c r="R44" s="51"/>
      <c r="S44" s="51"/>
      <c r="T44" s="51"/>
    </row>
    <row r="45" spans="1:20" ht="12.75">
      <c r="A45" s="418" t="s">
        <v>363</v>
      </c>
      <c r="B45" s="414">
        <v>98148</v>
      </c>
      <c r="C45" s="95">
        <v>147.125</v>
      </c>
      <c r="D45" s="95">
        <v>220</v>
      </c>
      <c r="E45" s="95">
        <v>253</v>
      </c>
      <c r="F45" s="95">
        <v>275</v>
      </c>
      <c r="G45" s="95">
        <v>316.25</v>
      </c>
      <c r="H45" s="96" t="s">
        <v>377</v>
      </c>
      <c r="I45" s="51"/>
      <c r="L45" s="51"/>
      <c r="M45" s="51"/>
      <c r="R45" s="51"/>
      <c r="S45" s="51"/>
      <c r="T45" s="51"/>
    </row>
    <row r="46" spans="1:20" ht="12.75">
      <c r="A46" s="418" t="s">
        <v>363</v>
      </c>
      <c r="B46" s="414">
        <v>98158</v>
      </c>
      <c r="C46" s="95">
        <v>147.125</v>
      </c>
      <c r="D46" s="95">
        <v>220</v>
      </c>
      <c r="E46" s="95">
        <v>253</v>
      </c>
      <c r="F46" s="95">
        <v>275</v>
      </c>
      <c r="G46" s="95">
        <v>316.25</v>
      </c>
      <c r="H46" s="96" t="s">
        <v>377</v>
      </c>
      <c r="I46" s="51"/>
      <c r="L46" s="51"/>
      <c r="M46" s="51"/>
      <c r="R46" s="51"/>
      <c r="S46" s="51"/>
      <c r="T46" s="51"/>
    </row>
    <row r="47" spans="1:20" ht="12.75">
      <c r="A47" s="418" t="s">
        <v>363</v>
      </c>
      <c r="B47" s="414">
        <v>98168</v>
      </c>
      <c r="C47" s="95">
        <v>147.125</v>
      </c>
      <c r="D47" s="95">
        <v>220</v>
      </c>
      <c r="E47" s="95">
        <v>253</v>
      </c>
      <c r="F47" s="95">
        <v>275</v>
      </c>
      <c r="G47" s="95">
        <v>316.25</v>
      </c>
      <c r="H47" s="96" t="s">
        <v>377</v>
      </c>
      <c r="I47" s="51"/>
      <c r="L47" s="51"/>
      <c r="M47" s="51"/>
      <c r="R47" s="51"/>
      <c r="S47" s="51"/>
      <c r="T47" s="51"/>
    </row>
    <row r="48" spans="1:20" ht="12.75">
      <c r="A48" s="418" t="s">
        <v>363</v>
      </c>
      <c r="B48" s="414">
        <v>98188</v>
      </c>
      <c r="C48" s="95">
        <v>147.125</v>
      </c>
      <c r="D48" s="95">
        <v>220</v>
      </c>
      <c r="E48" s="95">
        <v>253</v>
      </c>
      <c r="F48" s="95">
        <v>275</v>
      </c>
      <c r="G48" s="95">
        <v>316.25</v>
      </c>
      <c r="H48" s="96" t="s">
        <v>377</v>
      </c>
      <c r="I48" s="51"/>
      <c r="L48" s="51"/>
      <c r="M48" s="51"/>
      <c r="R48" s="51"/>
      <c r="S48" s="51"/>
      <c r="T48" s="51"/>
    </row>
    <row r="49" spans="1:20" ht="12.75">
      <c r="A49" s="418" t="s">
        <v>363</v>
      </c>
      <c r="B49" s="414">
        <v>98198</v>
      </c>
      <c r="C49" s="95">
        <v>147.125</v>
      </c>
      <c r="D49" s="95">
        <v>220</v>
      </c>
      <c r="E49" s="95">
        <v>253</v>
      </c>
      <c r="F49" s="95">
        <v>275</v>
      </c>
      <c r="G49" s="95">
        <v>316.25</v>
      </c>
      <c r="H49" s="96" t="s">
        <v>377</v>
      </c>
      <c r="I49" s="51"/>
      <c r="L49" s="51"/>
      <c r="M49" s="51"/>
      <c r="R49" s="51"/>
      <c r="S49" s="51"/>
      <c r="T49" s="51"/>
    </row>
    <row r="50" spans="1:20" ht="12.75">
      <c r="A50" s="418" t="s">
        <v>364</v>
      </c>
      <c r="B50" s="74">
        <v>98065</v>
      </c>
      <c r="C50" s="95">
        <v>235.4</v>
      </c>
      <c r="D50" s="95">
        <v>330</v>
      </c>
      <c r="E50" s="95">
        <v>379.5</v>
      </c>
      <c r="F50" s="95">
        <v>412.5</v>
      </c>
      <c r="G50" s="95">
        <v>474.375</v>
      </c>
      <c r="H50" s="96" t="s">
        <v>376</v>
      </c>
      <c r="I50" s="51"/>
      <c r="L50" s="51"/>
      <c r="M50" s="51"/>
      <c r="R50" s="51"/>
      <c r="S50" s="51"/>
      <c r="T50" s="51"/>
    </row>
    <row r="51" spans="1:20" ht="12.75">
      <c r="A51" s="418" t="s">
        <v>21</v>
      </c>
      <c r="B51" s="414">
        <v>98108</v>
      </c>
      <c r="C51" s="95">
        <v>141.24</v>
      </c>
      <c r="D51" s="95">
        <v>192.5</v>
      </c>
      <c r="E51" s="95">
        <v>221.375</v>
      </c>
      <c r="F51" s="95">
        <v>240.625</v>
      </c>
      <c r="G51" s="95">
        <v>276.71875</v>
      </c>
      <c r="H51" s="96" t="s">
        <v>377</v>
      </c>
      <c r="I51" s="51"/>
      <c r="L51" s="51"/>
      <c r="M51" s="51"/>
      <c r="R51" s="51"/>
      <c r="S51" s="51"/>
      <c r="T51" s="51"/>
    </row>
    <row r="52" spans="1:20" ht="12.75">
      <c r="A52" s="418" t="s">
        <v>21</v>
      </c>
      <c r="B52" s="414">
        <v>98138</v>
      </c>
      <c r="C52" s="95">
        <v>141.24</v>
      </c>
      <c r="D52" s="95">
        <v>192.5</v>
      </c>
      <c r="E52" s="95">
        <v>221.375</v>
      </c>
      <c r="F52" s="95">
        <v>240.625</v>
      </c>
      <c r="G52" s="95">
        <v>276.71875</v>
      </c>
      <c r="H52" s="96" t="s">
        <v>377</v>
      </c>
      <c r="I52" s="51"/>
      <c r="L52" s="51"/>
      <c r="M52" s="51"/>
      <c r="R52" s="51"/>
      <c r="S52" s="51"/>
      <c r="T52" s="51"/>
    </row>
    <row r="53" spans="1:20" ht="12.75">
      <c r="A53" s="418" t="s">
        <v>21</v>
      </c>
      <c r="B53" s="414">
        <v>98168</v>
      </c>
      <c r="C53" s="95">
        <v>141.24</v>
      </c>
      <c r="D53" s="95">
        <v>247.5</v>
      </c>
      <c r="E53" s="95">
        <v>284.625</v>
      </c>
      <c r="F53" s="95">
        <v>309.375</v>
      </c>
      <c r="G53" s="95">
        <v>355.78125</v>
      </c>
      <c r="H53" s="96" t="s">
        <v>377</v>
      </c>
      <c r="I53" s="51"/>
      <c r="L53" s="51"/>
      <c r="M53" s="51"/>
      <c r="R53" s="51"/>
      <c r="S53" s="51"/>
      <c r="T53" s="51"/>
    </row>
    <row r="54" spans="1:20" ht="12.75">
      <c r="A54" s="418" t="s">
        <v>21</v>
      </c>
      <c r="B54" s="414">
        <v>98178</v>
      </c>
      <c r="C54" s="95">
        <v>170.665</v>
      </c>
      <c r="D54" s="95">
        <v>275</v>
      </c>
      <c r="E54" s="95">
        <v>316.25</v>
      </c>
      <c r="F54" s="95">
        <v>343.75</v>
      </c>
      <c r="G54" s="95">
        <v>395.3125</v>
      </c>
      <c r="H54" s="96" t="s">
        <v>377</v>
      </c>
      <c r="I54" s="51"/>
      <c r="L54" s="51"/>
      <c r="M54" s="51"/>
      <c r="R54" s="51"/>
      <c r="S54" s="51"/>
      <c r="T54" s="51"/>
    </row>
    <row r="55" spans="1:20" ht="12.75">
      <c r="A55" s="418" t="s">
        <v>21</v>
      </c>
      <c r="B55" s="414">
        <v>98188</v>
      </c>
      <c r="C55" s="95">
        <v>141.24</v>
      </c>
      <c r="D55" s="95">
        <v>247.5</v>
      </c>
      <c r="E55" s="95">
        <v>284.625</v>
      </c>
      <c r="F55" s="95">
        <v>309.375</v>
      </c>
      <c r="G55" s="95">
        <v>355.78125</v>
      </c>
      <c r="H55" s="96" t="s">
        <v>377</v>
      </c>
      <c r="I55" s="51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51"/>
    </row>
    <row r="56" spans="1:20" ht="12.75">
      <c r="A56" s="418" t="s">
        <v>365</v>
      </c>
      <c r="B56" s="414">
        <v>98106</v>
      </c>
      <c r="C56" s="95">
        <v>188.32</v>
      </c>
      <c r="D56" s="95">
        <v>220</v>
      </c>
      <c r="E56" s="95">
        <v>253</v>
      </c>
      <c r="F56" s="95">
        <v>275</v>
      </c>
      <c r="G56" s="95">
        <v>316.25</v>
      </c>
      <c r="H56" s="96" t="s">
        <v>377</v>
      </c>
      <c r="I56" s="51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51"/>
    </row>
    <row r="57" spans="1:20" ht="13.5" thickBot="1">
      <c r="A57" s="421" t="s">
        <v>365</v>
      </c>
      <c r="B57" s="422">
        <v>98146</v>
      </c>
      <c r="C57" s="423">
        <v>188.32</v>
      </c>
      <c r="D57" s="423">
        <v>220</v>
      </c>
      <c r="E57" s="423">
        <v>253</v>
      </c>
      <c r="F57" s="423">
        <v>275</v>
      </c>
      <c r="G57" s="423">
        <v>316.25</v>
      </c>
      <c r="H57" s="101" t="s">
        <v>377</v>
      </c>
      <c r="I57" s="51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51"/>
    </row>
    <row r="58" spans="10:19" ht="12.75">
      <c r="J58" s="49"/>
      <c r="K58" s="49"/>
      <c r="L58" s="79"/>
      <c r="M58" s="79"/>
      <c r="N58" s="49"/>
      <c r="O58" s="49"/>
      <c r="P58" s="49"/>
      <c r="Q58" s="49"/>
      <c r="R58" s="79"/>
      <c r="S58" s="79"/>
    </row>
    <row r="59" spans="2:38" ht="12.75">
      <c r="B59" s="82" t="s">
        <v>366</v>
      </c>
      <c r="C59" s="82" t="s">
        <v>367</v>
      </c>
      <c r="D59" s="82"/>
      <c r="E59" s="102"/>
      <c r="F59" s="102"/>
      <c r="G59" s="102"/>
      <c r="H59" s="103"/>
      <c r="I59" s="103"/>
      <c r="J59" s="79"/>
      <c r="K59" s="49"/>
      <c r="L59" s="105"/>
      <c r="M59" s="105"/>
      <c r="N59" s="102"/>
      <c r="O59" s="102"/>
      <c r="P59" s="103"/>
      <c r="Q59" s="103"/>
      <c r="R59" s="103"/>
      <c r="S59" s="105"/>
      <c r="T59" s="105"/>
      <c r="U59" s="105"/>
      <c r="V59" s="102"/>
      <c r="W59" s="102"/>
      <c r="X59" s="102"/>
      <c r="Y59" s="105"/>
      <c r="Z59" s="105"/>
      <c r="AA59" s="105"/>
      <c r="AB59" s="105"/>
      <c r="AC59" s="105"/>
      <c r="AD59" s="102"/>
      <c r="AE59" s="102"/>
      <c r="AF59" s="106"/>
      <c r="AG59" s="106"/>
      <c r="AH59" s="105"/>
      <c r="AI59" s="105"/>
      <c r="AJ59" s="105"/>
      <c r="AK59" s="102"/>
      <c r="AL59" s="102"/>
    </row>
    <row r="60" spans="2:38" ht="12.75">
      <c r="B60" s="31"/>
      <c r="C60" s="51"/>
      <c r="D60" s="51"/>
      <c r="H60" s="103"/>
      <c r="I60" s="103"/>
      <c r="J60" s="107"/>
      <c r="K60" s="108"/>
      <c r="L60" s="105"/>
      <c r="M60" s="109"/>
      <c r="N60" s="49"/>
      <c r="O60" s="79"/>
      <c r="P60" s="79"/>
      <c r="Q60" s="105"/>
      <c r="R60" s="105"/>
      <c r="S60" s="79"/>
      <c r="V60" s="102"/>
      <c r="W60" s="102"/>
      <c r="X60" s="102"/>
      <c r="Y60" s="105"/>
      <c r="Z60" s="105"/>
      <c r="AA60" s="105"/>
      <c r="AB60" s="105"/>
      <c r="AC60" s="105"/>
      <c r="AD60" s="102"/>
      <c r="AE60" s="102"/>
      <c r="AF60" s="106"/>
      <c r="AG60" s="106"/>
      <c r="AH60" s="105"/>
      <c r="AI60" s="105"/>
      <c r="AJ60" s="105"/>
      <c r="AK60" s="102"/>
      <c r="AL60" s="102"/>
    </row>
    <row r="61" spans="2:20" ht="15.75" thickBot="1">
      <c r="B61" s="31"/>
      <c r="C61" s="110" t="s">
        <v>343</v>
      </c>
      <c r="D61" s="111" t="s">
        <v>344</v>
      </c>
      <c r="E61" s="111" t="s">
        <v>345</v>
      </c>
      <c r="F61" s="111" t="s">
        <v>346</v>
      </c>
      <c r="G61" s="112" t="s">
        <v>368</v>
      </c>
      <c r="H61" s="113" t="s">
        <v>369</v>
      </c>
      <c r="I61" s="112"/>
      <c r="J61" s="79"/>
      <c r="K61" s="49"/>
      <c r="L61" s="114"/>
      <c r="M61" s="105"/>
      <c r="N61" s="102"/>
      <c r="O61" s="102"/>
      <c r="P61" s="79"/>
      <c r="Q61" s="105"/>
      <c r="R61" s="102"/>
      <c r="S61" s="79"/>
      <c r="T61" s="105"/>
    </row>
    <row r="62" spans="1:38" ht="12.75">
      <c r="A62" s="94" t="s">
        <v>370</v>
      </c>
      <c r="B62" s="31"/>
      <c r="C62" s="115">
        <v>80</v>
      </c>
      <c r="D62" s="115">
        <v>90</v>
      </c>
      <c r="E62" s="102">
        <v>100</v>
      </c>
      <c r="F62" s="102">
        <v>110</v>
      </c>
      <c r="G62" s="102">
        <v>125</v>
      </c>
      <c r="H62" s="102">
        <v>130</v>
      </c>
      <c r="I62" s="102"/>
      <c r="J62" s="79"/>
      <c r="K62" s="49"/>
      <c r="L62" s="116"/>
      <c r="M62" s="105"/>
      <c r="N62" s="102"/>
      <c r="O62" s="102"/>
      <c r="P62" s="79"/>
      <c r="Q62" s="102"/>
      <c r="R62" s="102"/>
      <c r="S62" s="105"/>
      <c r="T62" s="105"/>
      <c r="X62" s="102"/>
      <c r="Y62" s="105"/>
      <c r="Z62" s="105"/>
      <c r="AA62" s="105"/>
      <c r="AB62" s="105"/>
      <c r="AC62" s="105"/>
      <c r="AD62" s="102"/>
      <c r="AE62" s="102"/>
      <c r="AF62" s="106"/>
      <c r="AG62" s="106"/>
      <c r="AH62" s="105"/>
      <c r="AI62" s="105"/>
      <c r="AJ62" s="105"/>
      <c r="AK62" s="102"/>
      <c r="AL62" s="102"/>
    </row>
    <row r="63" spans="1:38" ht="12.75">
      <c r="A63" s="94" t="s">
        <v>371</v>
      </c>
      <c r="B63" s="31"/>
      <c r="C63" s="115">
        <v>75</v>
      </c>
      <c r="D63" s="115">
        <v>80</v>
      </c>
      <c r="E63" s="102">
        <v>100</v>
      </c>
      <c r="F63" s="102">
        <v>220</v>
      </c>
      <c r="G63" s="102">
        <v>275</v>
      </c>
      <c r="H63" s="102">
        <v>330</v>
      </c>
      <c r="I63" s="102"/>
      <c r="J63" s="79"/>
      <c r="K63" s="49"/>
      <c r="L63" s="116"/>
      <c r="M63" s="105"/>
      <c r="N63" s="102"/>
      <c r="O63" s="102"/>
      <c r="P63" s="103"/>
      <c r="Q63" s="103"/>
      <c r="R63" s="103"/>
      <c r="S63" s="105"/>
      <c r="T63" s="105"/>
      <c r="U63" s="105"/>
      <c r="V63" s="102"/>
      <c r="W63" s="102"/>
      <c r="X63" s="102"/>
      <c r="Y63" s="105"/>
      <c r="Z63" s="105"/>
      <c r="AA63" s="105"/>
      <c r="AB63" s="105"/>
      <c r="AC63" s="105"/>
      <c r="AD63" s="102"/>
      <c r="AE63" s="102"/>
      <c r="AF63" s="106"/>
      <c r="AG63" s="106"/>
      <c r="AH63" s="105"/>
      <c r="AI63" s="105"/>
      <c r="AJ63" s="105"/>
      <c r="AK63" s="102"/>
      <c r="AL63" s="102"/>
    </row>
    <row r="64" spans="1:38" ht="12.75">
      <c r="A64" s="117" t="s">
        <v>372</v>
      </c>
      <c r="B64" s="31"/>
      <c r="C64" s="118">
        <v>2.3</v>
      </c>
      <c r="D64" s="118">
        <v>2.5</v>
      </c>
      <c r="E64" s="118">
        <v>3</v>
      </c>
      <c r="F64" s="118">
        <v>6.666666666666667</v>
      </c>
      <c r="G64" s="118">
        <v>9</v>
      </c>
      <c r="H64" s="118">
        <v>11</v>
      </c>
      <c r="I64" s="118"/>
      <c r="J64" s="79"/>
      <c r="K64" s="49"/>
      <c r="L64" s="118"/>
      <c r="M64" s="105"/>
      <c r="N64" s="102"/>
      <c r="O64" s="102"/>
      <c r="P64" s="103"/>
      <c r="Q64" s="103"/>
      <c r="R64" s="103"/>
      <c r="S64" s="105"/>
      <c r="T64" s="105"/>
      <c r="U64" s="105"/>
      <c r="V64" s="102"/>
      <c r="W64" s="102"/>
      <c r="X64" s="102"/>
      <c r="Y64" s="105"/>
      <c r="Z64" s="105"/>
      <c r="AA64" s="105"/>
      <c r="AB64" s="105"/>
      <c r="AC64" s="105"/>
      <c r="AD64" s="102"/>
      <c r="AE64" s="102"/>
      <c r="AF64" s="106"/>
      <c r="AG64" s="106"/>
      <c r="AH64" s="105"/>
      <c r="AI64" s="105"/>
      <c r="AJ64" s="105"/>
      <c r="AK64" s="102"/>
      <c r="AL64" s="102"/>
    </row>
    <row r="65" spans="1:33" ht="12.75">
      <c r="A65" s="94" t="s">
        <v>373</v>
      </c>
      <c r="B65" s="31"/>
      <c r="C65" s="115" t="s">
        <v>23</v>
      </c>
      <c r="D65" s="102">
        <v>55</v>
      </c>
      <c r="E65" s="102">
        <v>80</v>
      </c>
      <c r="F65" s="102">
        <v>90</v>
      </c>
      <c r="G65" s="102">
        <v>110</v>
      </c>
      <c r="H65" s="102">
        <v>130</v>
      </c>
      <c r="I65" s="102"/>
      <c r="J65" s="79"/>
      <c r="K65" s="49"/>
      <c r="L65" s="116"/>
      <c r="M65" s="40"/>
      <c r="N65" s="119"/>
      <c r="O65" s="119"/>
      <c r="P65" s="49"/>
      <c r="Q65" s="49"/>
      <c r="R65" s="79"/>
      <c r="S65" s="79"/>
      <c r="V65" s="49"/>
      <c r="W65" s="49"/>
      <c r="X65" s="102"/>
      <c r="Y65" s="105"/>
      <c r="Z65" s="105"/>
      <c r="AA65" s="105"/>
      <c r="AB65" s="105"/>
      <c r="AC65" s="105"/>
      <c r="AD65" s="102"/>
      <c r="AE65" s="102"/>
      <c r="AF65" s="106"/>
      <c r="AG65" s="106"/>
    </row>
    <row r="66" spans="10:19" ht="12.75">
      <c r="J66" s="79"/>
      <c r="K66" s="49"/>
      <c r="L66" s="79"/>
      <c r="M66" s="79"/>
      <c r="N66" s="49"/>
      <c r="O66" s="49"/>
      <c r="P66" s="49"/>
      <c r="Q66" s="49"/>
      <c r="R66" s="79"/>
      <c r="S66" s="79"/>
    </row>
    <row r="67" spans="1:19" ht="12.75">
      <c r="A67" s="120" t="s">
        <v>374</v>
      </c>
      <c r="J67" s="49"/>
      <c r="K67" s="109"/>
      <c r="L67" s="79"/>
      <c r="M67" s="79"/>
      <c r="N67" s="49"/>
      <c r="O67" s="49"/>
      <c r="P67" s="49"/>
      <c r="Q67" s="49"/>
      <c r="R67" s="79"/>
      <c r="S67" s="79"/>
    </row>
    <row r="68" spans="10:19" ht="12.75">
      <c r="J68" s="49"/>
      <c r="K68" s="49"/>
      <c r="L68" s="79"/>
      <c r="M68" s="79"/>
      <c r="N68" s="49"/>
      <c r="O68" s="49"/>
      <c r="P68" s="49"/>
      <c r="Q68" s="49"/>
      <c r="R68" s="79"/>
      <c r="S68" s="79"/>
    </row>
  </sheetData>
  <sheetProtection/>
  <mergeCells count="3">
    <mergeCell ref="A5:B5"/>
    <mergeCell ref="D3:F4"/>
    <mergeCell ref="A1:B1"/>
  </mergeCells>
  <printOptions horizontalCentered="1"/>
  <pageMargins left="0.5" right="0.5" top="0.5" bottom="1" header="0.5" footer="0.25"/>
  <pageSetup fitToHeight="1" fitToWidth="1" horizontalDpi="600" verticalDpi="600" orientation="portrait" scale="63" r:id="rId3"/>
  <headerFooter alignWithMargins="0">
    <oddFooter>&amp;R&amp;F
&amp;D  &amp;T</oddFooter>
  </headerFooter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AJ67"/>
  <sheetViews>
    <sheetView zoomScaleSheetLayoutView="75" zoomScalePageLayoutView="0" workbookViewId="0" topLeftCell="A1">
      <selection activeCell="A1" sqref="A1:B1"/>
    </sheetView>
  </sheetViews>
  <sheetFormatPr defaultColWidth="9.140625" defaultRowHeight="12.75"/>
  <cols>
    <col min="1" max="1" width="26.140625" style="51" customWidth="1"/>
    <col min="2" max="2" width="10.8515625" style="51" bestFit="1" customWidth="1"/>
    <col min="3" max="3" width="8.7109375" style="9" customWidth="1"/>
    <col min="4" max="4" width="8.00390625" style="9" bestFit="1" customWidth="1"/>
    <col min="5" max="7" width="8.00390625" style="51" bestFit="1" customWidth="1"/>
    <col min="8" max="8" width="27.140625" style="9" customWidth="1"/>
    <col min="9" max="9" width="1.28515625" style="9" customWidth="1"/>
    <col min="10" max="10" width="15.421875" style="9" customWidth="1"/>
    <col min="11" max="11" width="9.00390625" style="51" customWidth="1"/>
    <col min="12" max="12" width="14.00390625" style="51" bestFit="1" customWidth="1"/>
    <col min="13" max="13" width="9.8515625" style="51" customWidth="1"/>
    <col min="14" max="14" width="6.8515625" style="9" bestFit="1" customWidth="1"/>
    <col min="15" max="15" width="8.00390625" style="9" bestFit="1" customWidth="1"/>
    <col min="16" max="16" width="8.00390625" style="51" bestFit="1" customWidth="1"/>
    <col min="17" max="18" width="8.00390625" style="9" bestFit="1" customWidth="1"/>
    <col min="19" max="21" width="8.00390625" style="51" bestFit="1" customWidth="1"/>
    <col min="22" max="22" width="6.8515625" style="51" bestFit="1" customWidth="1"/>
    <col min="23" max="23" width="8.00390625" style="51" customWidth="1"/>
    <col min="24" max="27" width="8.00390625" style="51" bestFit="1" customWidth="1"/>
    <col min="28" max="28" width="6.8515625" style="51" bestFit="1" customWidth="1"/>
    <col min="29" max="16384" width="9.140625" style="51" customWidth="1"/>
  </cols>
  <sheetData>
    <row r="1" spans="1:2" ht="30">
      <c r="A1" s="1260" t="s">
        <v>336</v>
      </c>
      <c r="B1" s="1260"/>
    </row>
    <row r="2" spans="1:20" ht="12.75">
      <c r="A2" s="64" t="s">
        <v>337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58"/>
      <c r="S2" s="9"/>
      <c r="T2" s="9"/>
    </row>
    <row r="3" spans="1:18" ht="12.75">
      <c r="A3" s="82" t="s">
        <v>338</v>
      </c>
      <c r="B3" s="49"/>
      <c r="C3" s="31"/>
      <c r="D3" s="1263" t="s">
        <v>378</v>
      </c>
      <c r="E3" s="1263"/>
      <c r="F3" s="1263"/>
      <c r="G3" s="85"/>
      <c r="H3" s="31" t="s">
        <v>340</v>
      </c>
      <c r="I3" s="51"/>
      <c r="J3" s="51"/>
      <c r="N3" s="51"/>
      <c r="O3" s="51"/>
      <c r="Q3" s="51"/>
      <c r="R3" s="51"/>
    </row>
    <row r="4" spans="1:18" ht="13.5" thickBot="1">
      <c r="A4" s="31" t="s">
        <v>9</v>
      </c>
      <c r="B4" s="31" t="s">
        <v>341</v>
      </c>
      <c r="C4" s="31"/>
      <c r="D4" s="1263"/>
      <c r="E4" s="1263"/>
      <c r="F4" s="1263"/>
      <c r="G4" s="85"/>
      <c r="H4" s="31" t="s">
        <v>342</v>
      </c>
      <c r="I4" s="51"/>
      <c r="J4" s="51"/>
      <c r="N4" s="51"/>
      <c r="O4" s="51"/>
      <c r="Q4" s="51"/>
      <c r="R4" s="51"/>
    </row>
    <row r="5" spans="1:8" s="9" customFormat="1" ht="20.25" customHeight="1">
      <c r="A5" s="1261"/>
      <c r="B5" s="1262"/>
      <c r="C5" s="415" t="s">
        <v>343</v>
      </c>
      <c r="D5" s="416" t="s">
        <v>344</v>
      </c>
      <c r="E5" s="416" t="s">
        <v>345</v>
      </c>
      <c r="F5" s="416" t="s">
        <v>346</v>
      </c>
      <c r="G5" s="416"/>
      <c r="H5" s="417"/>
    </row>
    <row r="6" spans="1:18" ht="12.75">
      <c r="A6" s="418" t="s">
        <v>310</v>
      </c>
      <c r="B6" s="414">
        <v>98001</v>
      </c>
      <c r="C6" s="95">
        <v>176.55</v>
      </c>
      <c r="D6" s="95">
        <v>220</v>
      </c>
      <c r="E6" s="95">
        <v>253</v>
      </c>
      <c r="F6" s="95">
        <v>275</v>
      </c>
      <c r="G6" s="95">
        <v>316.25</v>
      </c>
      <c r="H6" s="425" t="s">
        <v>379</v>
      </c>
      <c r="I6" s="51"/>
      <c r="J6" s="51"/>
      <c r="N6" s="51"/>
      <c r="O6" s="51"/>
      <c r="Q6" s="51"/>
      <c r="R6" s="51"/>
    </row>
    <row r="7" spans="1:18" ht="12.75">
      <c r="A7" s="418" t="s">
        <v>310</v>
      </c>
      <c r="B7" s="414">
        <v>98002</v>
      </c>
      <c r="C7" s="95">
        <v>188.32</v>
      </c>
      <c r="D7" s="95">
        <v>220</v>
      </c>
      <c r="E7" s="95">
        <v>253</v>
      </c>
      <c r="F7" s="95">
        <v>275</v>
      </c>
      <c r="G7" s="95">
        <v>316.25</v>
      </c>
      <c r="H7" s="425" t="s">
        <v>379</v>
      </c>
      <c r="I7" s="51"/>
      <c r="J7" s="51"/>
      <c r="N7" s="51"/>
      <c r="O7" s="51"/>
      <c r="Q7" s="51"/>
      <c r="R7" s="51"/>
    </row>
    <row r="8" spans="1:18" ht="12.75">
      <c r="A8" s="418" t="s">
        <v>310</v>
      </c>
      <c r="B8" s="414">
        <v>98003</v>
      </c>
      <c r="C8" s="95">
        <v>176.55</v>
      </c>
      <c r="D8" s="95">
        <v>220</v>
      </c>
      <c r="E8" s="95">
        <v>253</v>
      </c>
      <c r="F8" s="95">
        <v>275</v>
      </c>
      <c r="G8" s="95">
        <v>316.25</v>
      </c>
      <c r="H8" s="425" t="s">
        <v>379</v>
      </c>
      <c r="I8" s="51"/>
      <c r="J8" s="51"/>
      <c r="N8" s="51"/>
      <c r="O8" s="51"/>
      <c r="Q8" s="51"/>
      <c r="R8" s="51"/>
    </row>
    <row r="9" spans="1:18" ht="12.75">
      <c r="A9" s="418" t="s">
        <v>310</v>
      </c>
      <c r="B9" s="414">
        <v>98005</v>
      </c>
      <c r="C9" s="95">
        <v>177.727</v>
      </c>
      <c r="D9" s="95">
        <v>220</v>
      </c>
      <c r="E9" s="95">
        <v>253</v>
      </c>
      <c r="F9" s="95">
        <v>275</v>
      </c>
      <c r="G9" s="95">
        <v>316.25</v>
      </c>
      <c r="H9" s="425" t="s">
        <v>379</v>
      </c>
      <c r="I9" s="51"/>
      <c r="J9" s="51"/>
      <c r="N9" s="51"/>
      <c r="O9" s="51"/>
      <c r="Q9" s="51"/>
      <c r="R9" s="51"/>
    </row>
    <row r="10" spans="1:18" ht="12.75">
      <c r="A10" s="418" t="s">
        <v>310</v>
      </c>
      <c r="B10" s="414">
        <v>98023</v>
      </c>
      <c r="C10" s="95">
        <v>170.665</v>
      </c>
      <c r="D10" s="95">
        <v>220</v>
      </c>
      <c r="E10" s="95">
        <v>253</v>
      </c>
      <c r="F10" s="95">
        <v>275</v>
      </c>
      <c r="G10" s="95">
        <v>316.25</v>
      </c>
      <c r="H10" s="425" t="s">
        <v>379</v>
      </c>
      <c r="I10" s="51"/>
      <c r="J10" s="51"/>
      <c r="N10" s="51"/>
      <c r="O10" s="51"/>
      <c r="Q10" s="51"/>
      <c r="R10" s="51"/>
    </row>
    <row r="11" spans="1:18" ht="12.75">
      <c r="A11" s="418" t="s">
        <v>310</v>
      </c>
      <c r="B11" s="414">
        <v>98042</v>
      </c>
      <c r="C11" s="95">
        <v>164.78</v>
      </c>
      <c r="D11" s="95">
        <v>220</v>
      </c>
      <c r="E11" s="95">
        <v>253</v>
      </c>
      <c r="F11" s="95">
        <v>275</v>
      </c>
      <c r="G11" s="95">
        <v>316.25</v>
      </c>
      <c r="H11" s="425" t="s">
        <v>379</v>
      </c>
      <c r="I11" s="51"/>
      <c r="J11" s="121" t="s">
        <v>380</v>
      </c>
      <c r="K11" s="122" t="s">
        <v>381</v>
      </c>
      <c r="L11" s="123"/>
      <c r="N11" s="51"/>
      <c r="O11" s="51"/>
      <c r="Q11" s="51"/>
      <c r="R11" s="51"/>
    </row>
    <row r="12" spans="1:18" ht="12.75">
      <c r="A12" s="418" t="s">
        <v>310</v>
      </c>
      <c r="B12" s="414">
        <v>98047</v>
      </c>
      <c r="C12" s="95">
        <v>164.78</v>
      </c>
      <c r="D12" s="95">
        <v>220</v>
      </c>
      <c r="E12" s="95">
        <v>253</v>
      </c>
      <c r="F12" s="95">
        <v>275</v>
      </c>
      <c r="G12" s="95">
        <v>316.25</v>
      </c>
      <c r="H12" s="425" t="s">
        <v>379</v>
      </c>
      <c r="I12" s="51"/>
      <c r="J12" s="124" t="s">
        <v>382</v>
      </c>
      <c r="K12" s="49" t="s">
        <v>383</v>
      </c>
      <c r="L12" s="125"/>
      <c r="N12" s="51"/>
      <c r="O12" s="51"/>
      <c r="Q12" s="51"/>
      <c r="R12" s="51"/>
    </row>
    <row r="13" spans="1:18" ht="12.75">
      <c r="A13" s="418" t="s">
        <v>310</v>
      </c>
      <c r="B13" s="414">
        <v>98063</v>
      </c>
      <c r="C13" s="95">
        <v>170.665</v>
      </c>
      <c r="D13" s="95">
        <v>220</v>
      </c>
      <c r="E13" s="95">
        <v>253</v>
      </c>
      <c r="F13" s="95">
        <v>275</v>
      </c>
      <c r="G13" s="95">
        <v>316.25</v>
      </c>
      <c r="H13" s="425" t="s">
        <v>379</v>
      </c>
      <c r="I13" s="51"/>
      <c r="J13" s="124" t="s">
        <v>384</v>
      </c>
      <c r="K13" s="49" t="s">
        <v>385</v>
      </c>
      <c r="L13" s="125"/>
      <c r="N13" s="51"/>
      <c r="O13" s="51"/>
      <c r="Q13" s="51"/>
      <c r="R13" s="51"/>
    </row>
    <row r="14" spans="1:18" ht="12.75">
      <c r="A14" s="418" t="s">
        <v>310</v>
      </c>
      <c r="B14" s="414">
        <v>98071</v>
      </c>
      <c r="C14" s="95">
        <v>170.665</v>
      </c>
      <c r="D14" s="95">
        <v>220</v>
      </c>
      <c r="E14" s="95">
        <v>253</v>
      </c>
      <c r="F14" s="95">
        <v>275</v>
      </c>
      <c r="G14" s="95">
        <v>316.25</v>
      </c>
      <c r="H14" s="425" t="s">
        <v>379</v>
      </c>
      <c r="I14" s="51"/>
      <c r="J14" s="124" t="s">
        <v>386</v>
      </c>
      <c r="K14" s="49" t="s">
        <v>387</v>
      </c>
      <c r="L14" s="125"/>
      <c r="N14" s="51"/>
      <c r="O14" s="51"/>
      <c r="Q14" s="51"/>
      <c r="R14" s="51"/>
    </row>
    <row r="15" spans="1:18" ht="12.75">
      <c r="A15" s="418" t="s">
        <v>310</v>
      </c>
      <c r="B15" s="414">
        <v>98092</v>
      </c>
      <c r="C15" s="95">
        <v>170.665</v>
      </c>
      <c r="D15" s="95">
        <v>220</v>
      </c>
      <c r="E15" s="95">
        <v>253</v>
      </c>
      <c r="F15" s="95">
        <v>275</v>
      </c>
      <c r="G15" s="95">
        <v>316.25</v>
      </c>
      <c r="H15" s="425" t="s">
        <v>379</v>
      </c>
      <c r="I15" s="51"/>
      <c r="J15" s="126"/>
      <c r="K15" s="127"/>
      <c r="L15" s="128"/>
      <c r="N15" s="51"/>
      <c r="O15" s="51"/>
      <c r="Q15" s="51"/>
      <c r="R15" s="51"/>
    </row>
    <row r="16" spans="1:18" ht="12.75">
      <c r="A16" s="418" t="s">
        <v>310</v>
      </c>
      <c r="B16" s="414">
        <v>98093</v>
      </c>
      <c r="C16" s="95">
        <v>170.665</v>
      </c>
      <c r="D16" s="95">
        <v>220</v>
      </c>
      <c r="E16" s="95">
        <v>253</v>
      </c>
      <c r="F16" s="95">
        <v>275</v>
      </c>
      <c r="G16" s="95">
        <v>316.25</v>
      </c>
      <c r="H16" s="425" t="s">
        <v>379</v>
      </c>
      <c r="I16" s="51"/>
      <c r="J16" s="51"/>
      <c r="N16" s="51"/>
      <c r="O16" s="51"/>
      <c r="Q16" s="51"/>
      <c r="R16" s="51"/>
    </row>
    <row r="17" spans="1:18" ht="12.75">
      <c r="A17" s="420" t="s">
        <v>16</v>
      </c>
      <c r="B17" s="74">
        <v>98010</v>
      </c>
      <c r="C17" s="95">
        <v>235.4</v>
      </c>
      <c r="D17" s="95">
        <v>220</v>
      </c>
      <c r="E17" s="95">
        <v>253</v>
      </c>
      <c r="F17" s="95">
        <v>275</v>
      </c>
      <c r="G17" s="95">
        <v>316.25</v>
      </c>
      <c r="H17" s="425" t="s">
        <v>379</v>
      </c>
      <c r="I17" s="51"/>
      <c r="J17" s="51"/>
      <c r="N17" s="51"/>
      <c r="O17" s="51"/>
      <c r="Q17" s="51"/>
      <c r="R17" s="51"/>
    </row>
    <row r="18" spans="1:18" ht="12.75">
      <c r="A18" s="418" t="s">
        <v>351</v>
      </c>
      <c r="B18" s="414">
        <v>98146</v>
      </c>
      <c r="C18" s="95">
        <v>153.01</v>
      </c>
      <c r="D18" s="95">
        <v>220</v>
      </c>
      <c r="E18" s="95">
        <v>253</v>
      </c>
      <c r="F18" s="95">
        <v>275</v>
      </c>
      <c r="G18" s="95">
        <v>316.25</v>
      </c>
      <c r="H18" s="425" t="s">
        <v>379</v>
      </c>
      <c r="I18" s="51"/>
      <c r="J18" s="51"/>
      <c r="N18" s="51"/>
      <c r="O18" s="51"/>
      <c r="Q18" s="51"/>
      <c r="R18" s="51"/>
    </row>
    <row r="19" spans="1:18" ht="12.75">
      <c r="A19" s="418" t="s">
        <v>351</v>
      </c>
      <c r="B19" s="414">
        <v>98148</v>
      </c>
      <c r="C19" s="95">
        <v>153.01</v>
      </c>
      <c r="D19" s="95">
        <v>220</v>
      </c>
      <c r="E19" s="95">
        <v>253</v>
      </c>
      <c r="F19" s="95">
        <v>275</v>
      </c>
      <c r="G19" s="95">
        <v>316.25</v>
      </c>
      <c r="H19" s="425" t="s">
        <v>379</v>
      </c>
      <c r="I19" s="51"/>
      <c r="J19" s="51"/>
      <c r="N19" s="51"/>
      <c r="O19" s="51"/>
      <c r="Q19" s="51"/>
      <c r="R19" s="51"/>
    </row>
    <row r="20" spans="1:18" ht="12.75">
      <c r="A20" s="418" t="s">
        <v>351</v>
      </c>
      <c r="B20" s="414">
        <v>98166</v>
      </c>
      <c r="C20" s="95">
        <v>153.01</v>
      </c>
      <c r="D20" s="95">
        <v>220</v>
      </c>
      <c r="E20" s="95">
        <v>253</v>
      </c>
      <c r="F20" s="95">
        <v>275</v>
      </c>
      <c r="G20" s="95">
        <v>316.25</v>
      </c>
      <c r="H20" s="425" t="s">
        <v>379</v>
      </c>
      <c r="I20" s="51"/>
      <c r="J20" s="51"/>
      <c r="N20" s="51"/>
      <c r="O20" s="51"/>
      <c r="Q20" s="51"/>
      <c r="R20" s="51"/>
    </row>
    <row r="21" spans="1:18" ht="12.75">
      <c r="A21" s="418" t="s">
        <v>351</v>
      </c>
      <c r="B21" s="414">
        <v>98168</v>
      </c>
      <c r="C21" s="95">
        <v>153.01</v>
      </c>
      <c r="D21" s="95">
        <v>220</v>
      </c>
      <c r="E21" s="95">
        <v>253</v>
      </c>
      <c r="F21" s="95">
        <v>275</v>
      </c>
      <c r="G21" s="95">
        <v>316.25</v>
      </c>
      <c r="H21" s="425" t="s">
        <v>379</v>
      </c>
      <c r="I21" s="51"/>
      <c r="J21" s="64" t="s">
        <v>115</v>
      </c>
      <c r="N21" s="51"/>
      <c r="O21" s="51"/>
      <c r="Q21" s="51"/>
      <c r="R21" s="51"/>
    </row>
    <row r="22" spans="1:18" ht="12.75">
      <c r="A22" s="418" t="s">
        <v>311</v>
      </c>
      <c r="B22" s="74">
        <v>98042</v>
      </c>
      <c r="C22" s="95">
        <v>182.435</v>
      </c>
      <c r="D22" s="95">
        <v>220</v>
      </c>
      <c r="E22" s="95">
        <v>253</v>
      </c>
      <c r="F22" s="95">
        <v>275</v>
      </c>
      <c r="G22" s="95">
        <v>316.25</v>
      </c>
      <c r="H22" s="425" t="s">
        <v>379</v>
      </c>
      <c r="I22" s="51"/>
      <c r="J22" s="87" t="s">
        <v>77</v>
      </c>
      <c r="K22" s="89">
        <v>4.59</v>
      </c>
      <c r="L22" s="92" t="s">
        <v>166</v>
      </c>
      <c r="N22" s="51"/>
      <c r="O22" s="51"/>
      <c r="Q22" s="51"/>
      <c r="R22" s="51"/>
    </row>
    <row r="23" spans="1:18" ht="12.75">
      <c r="A23" s="418" t="s">
        <v>352</v>
      </c>
      <c r="B23" s="414">
        <v>98148</v>
      </c>
      <c r="C23" s="95">
        <v>153.01</v>
      </c>
      <c r="D23" s="95">
        <v>220</v>
      </c>
      <c r="E23" s="95">
        <v>253</v>
      </c>
      <c r="F23" s="95">
        <v>275</v>
      </c>
      <c r="G23" s="95">
        <v>316.25</v>
      </c>
      <c r="H23" s="425" t="s">
        <v>379</v>
      </c>
      <c r="I23" s="51"/>
      <c r="J23" s="87" t="s">
        <v>323</v>
      </c>
      <c r="K23" s="90">
        <v>27.5</v>
      </c>
      <c r="L23" s="92" t="s">
        <v>166</v>
      </c>
      <c r="N23" s="51"/>
      <c r="O23" s="51"/>
      <c r="Q23" s="51"/>
      <c r="R23" s="51"/>
    </row>
    <row r="24" spans="1:18" ht="12.75">
      <c r="A24" s="418" t="s">
        <v>352</v>
      </c>
      <c r="B24" s="414">
        <v>98198</v>
      </c>
      <c r="C24" s="95">
        <v>153.01</v>
      </c>
      <c r="D24" s="95">
        <v>220</v>
      </c>
      <c r="E24" s="95">
        <v>253</v>
      </c>
      <c r="F24" s="95">
        <v>275</v>
      </c>
      <c r="G24" s="95">
        <v>316.25</v>
      </c>
      <c r="H24" s="425" t="s">
        <v>379</v>
      </c>
      <c r="I24" s="51"/>
      <c r="J24" s="87" t="s">
        <v>324</v>
      </c>
      <c r="K24" s="90">
        <v>55</v>
      </c>
      <c r="L24" s="92" t="s">
        <v>166</v>
      </c>
      <c r="N24" s="51"/>
      <c r="O24" s="51"/>
      <c r="Q24" s="51"/>
      <c r="R24" s="51"/>
    </row>
    <row r="25" spans="1:18" ht="12.75">
      <c r="A25" s="418" t="s">
        <v>353</v>
      </c>
      <c r="B25" s="74">
        <v>98024</v>
      </c>
      <c r="C25" s="95">
        <v>235.4</v>
      </c>
      <c r="D25" s="95">
        <v>220</v>
      </c>
      <c r="E25" s="95">
        <v>253</v>
      </c>
      <c r="F25" s="95">
        <v>275</v>
      </c>
      <c r="G25" s="95">
        <v>316.25</v>
      </c>
      <c r="H25" s="425" t="s">
        <v>379</v>
      </c>
      <c r="I25" s="51"/>
      <c r="J25" s="87" t="s">
        <v>306</v>
      </c>
      <c r="K25" s="89">
        <v>9.59</v>
      </c>
      <c r="L25" s="92" t="s">
        <v>25</v>
      </c>
      <c r="N25" s="51"/>
      <c r="O25" s="51"/>
      <c r="Q25" s="51"/>
      <c r="R25" s="51"/>
    </row>
    <row r="26" spans="1:18" ht="12.75">
      <c r="A26" s="418" t="s">
        <v>354</v>
      </c>
      <c r="B26" s="74">
        <v>98001</v>
      </c>
      <c r="C26" s="95">
        <v>176.55</v>
      </c>
      <c r="D26" s="95">
        <v>220</v>
      </c>
      <c r="E26" s="95">
        <v>253</v>
      </c>
      <c r="F26" s="95">
        <v>275</v>
      </c>
      <c r="G26" s="95">
        <v>316.25</v>
      </c>
      <c r="H26" s="425" t="s">
        <v>379</v>
      </c>
      <c r="I26" s="51"/>
      <c r="J26" s="87" t="s">
        <v>85</v>
      </c>
      <c r="K26" s="89">
        <v>12.63</v>
      </c>
      <c r="L26" s="92" t="s">
        <v>187</v>
      </c>
      <c r="N26" s="51"/>
      <c r="O26" s="51"/>
      <c r="Q26" s="51"/>
      <c r="R26" s="51"/>
    </row>
    <row r="27" spans="1:18" ht="12.75">
      <c r="A27" s="418" t="s">
        <v>354</v>
      </c>
      <c r="B27" s="74">
        <v>98003</v>
      </c>
      <c r="C27" s="95">
        <v>176.55</v>
      </c>
      <c r="D27" s="95">
        <v>220</v>
      </c>
      <c r="E27" s="95">
        <v>253</v>
      </c>
      <c r="F27" s="95">
        <v>275</v>
      </c>
      <c r="G27" s="95">
        <v>316.25</v>
      </c>
      <c r="H27" s="425" t="s">
        <v>379</v>
      </c>
      <c r="I27" s="51"/>
      <c r="J27" s="87" t="s">
        <v>302</v>
      </c>
      <c r="K27" s="91">
        <v>0.106</v>
      </c>
      <c r="L27" s="92" t="s">
        <v>303</v>
      </c>
      <c r="N27" s="51"/>
      <c r="O27" s="51"/>
      <c r="Q27" s="51"/>
      <c r="R27" s="51"/>
    </row>
    <row r="28" spans="1:18" ht="12.75">
      <c r="A28" s="418" t="s">
        <v>312</v>
      </c>
      <c r="B28" s="414">
        <v>98030</v>
      </c>
      <c r="C28" s="95">
        <v>141.24</v>
      </c>
      <c r="D28" s="95">
        <v>220</v>
      </c>
      <c r="E28" s="95">
        <v>253</v>
      </c>
      <c r="F28" s="95">
        <v>275</v>
      </c>
      <c r="G28" s="95">
        <v>316.25</v>
      </c>
      <c r="H28" s="425" t="s">
        <v>379</v>
      </c>
      <c r="I28" s="51"/>
      <c r="J28" s="87" t="s">
        <v>321</v>
      </c>
      <c r="K28" s="90">
        <v>12.95</v>
      </c>
      <c r="L28" s="86" t="s">
        <v>320</v>
      </c>
      <c r="N28" s="51"/>
      <c r="O28" s="51"/>
      <c r="Q28" s="51"/>
      <c r="R28" s="51"/>
    </row>
    <row r="29" spans="1:18" ht="12.75">
      <c r="A29" s="418" t="s">
        <v>312</v>
      </c>
      <c r="B29" s="414">
        <v>98031</v>
      </c>
      <c r="C29" s="95">
        <v>141.24</v>
      </c>
      <c r="D29" s="95">
        <v>220</v>
      </c>
      <c r="E29" s="95">
        <v>253</v>
      </c>
      <c r="F29" s="95">
        <v>275</v>
      </c>
      <c r="G29" s="95">
        <v>316.25</v>
      </c>
      <c r="H29" s="425" t="s">
        <v>379</v>
      </c>
      <c r="I29" s="51"/>
      <c r="J29" s="97" t="s">
        <v>355</v>
      </c>
      <c r="K29" s="129">
        <v>100</v>
      </c>
      <c r="L29" s="99" t="s">
        <v>356</v>
      </c>
      <c r="N29" s="51"/>
      <c r="O29" s="51"/>
      <c r="Q29" s="51"/>
      <c r="R29" s="51"/>
    </row>
    <row r="30" spans="1:18" ht="12.75">
      <c r="A30" s="418" t="s">
        <v>312</v>
      </c>
      <c r="B30" s="414">
        <v>98032</v>
      </c>
      <c r="C30" s="95">
        <v>141.24</v>
      </c>
      <c r="D30" s="95">
        <v>220</v>
      </c>
      <c r="E30" s="95">
        <v>253</v>
      </c>
      <c r="F30" s="95">
        <v>275</v>
      </c>
      <c r="G30" s="95">
        <v>316.25</v>
      </c>
      <c r="H30" s="425" t="s">
        <v>379</v>
      </c>
      <c r="I30" s="51"/>
      <c r="J30" s="97" t="s">
        <v>357</v>
      </c>
      <c r="K30" s="100"/>
      <c r="L30" s="99"/>
      <c r="N30" s="51"/>
      <c r="O30" s="51"/>
      <c r="Q30" s="51"/>
      <c r="R30" s="51"/>
    </row>
    <row r="31" spans="1:18" ht="12.75">
      <c r="A31" s="418" t="s">
        <v>312</v>
      </c>
      <c r="B31" s="414">
        <v>98035</v>
      </c>
      <c r="C31" s="95">
        <v>141.24</v>
      </c>
      <c r="D31" s="95">
        <v>220</v>
      </c>
      <c r="E31" s="95">
        <v>253</v>
      </c>
      <c r="F31" s="95">
        <v>275</v>
      </c>
      <c r="G31" s="95">
        <v>316.25</v>
      </c>
      <c r="H31" s="425" t="s">
        <v>379</v>
      </c>
      <c r="I31" s="51"/>
      <c r="J31" s="51"/>
      <c r="N31" s="51"/>
      <c r="O31" s="51"/>
      <c r="Q31" s="51"/>
      <c r="R31" s="51"/>
    </row>
    <row r="32" spans="1:18" ht="12.75">
      <c r="A32" s="418" t="s">
        <v>312</v>
      </c>
      <c r="B32" s="414">
        <v>98042</v>
      </c>
      <c r="C32" s="95">
        <v>147.125</v>
      </c>
      <c r="D32" s="95">
        <v>275</v>
      </c>
      <c r="E32" s="95">
        <v>316.25</v>
      </c>
      <c r="F32" s="95">
        <v>343.75</v>
      </c>
      <c r="G32" s="95">
        <v>395.3125</v>
      </c>
      <c r="H32" s="425" t="s">
        <v>379</v>
      </c>
      <c r="I32" s="51"/>
      <c r="J32" s="35" t="s">
        <v>358</v>
      </c>
      <c r="N32" s="51"/>
      <c r="O32" s="51"/>
      <c r="Q32" s="51"/>
      <c r="R32" s="51"/>
    </row>
    <row r="33" spans="1:18" ht="12.75">
      <c r="A33" s="418" t="s">
        <v>312</v>
      </c>
      <c r="B33" s="414">
        <v>98064</v>
      </c>
      <c r="C33" s="95">
        <v>147.125</v>
      </c>
      <c r="D33" s="95">
        <v>220</v>
      </c>
      <c r="E33" s="95">
        <v>253</v>
      </c>
      <c r="F33" s="95">
        <v>275</v>
      </c>
      <c r="G33" s="95">
        <v>316.25</v>
      </c>
      <c r="H33" s="425" t="s">
        <v>379</v>
      </c>
      <c r="I33" s="51"/>
      <c r="J33" s="51"/>
      <c r="N33" s="51"/>
      <c r="O33" s="51"/>
      <c r="Q33" s="51"/>
      <c r="R33" s="51"/>
    </row>
    <row r="34" spans="1:18" ht="12.75">
      <c r="A34" s="418" t="s">
        <v>312</v>
      </c>
      <c r="B34" s="414">
        <v>98089</v>
      </c>
      <c r="C34" s="95">
        <v>147.125</v>
      </c>
      <c r="D34" s="95">
        <v>220</v>
      </c>
      <c r="E34" s="95">
        <v>253</v>
      </c>
      <c r="F34" s="95">
        <v>275</v>
      </c>
      <c r="G34" s="95">
        <v>316.25</v>
      </c>
      <c r="H34" s="425" t="s">
        <v>379</v>
      </c>
      <c r="I34" s="51"/>
      <c r="J34" s="51"/>
      <c r="N34" s="51"/>
      <c r="O34" s="51"/>
      <c r="Q34" s="51"/>
      <c r="R34" s="51"/>
    </row>
    <row r="35" spans="1:18" ht="12.75">
      <c r="A35" s="418" t="s">
        <v>359</v>
      </c>
      <c r="B35" s="74">
        <v>98038</v>
      </c>
      <c r="C35" s="95">
        <v>205.975</v>
      </c>
      <c r="D35" s="95">
        <v>220</v>
      </c>
      <c r="E35" s="95">
        <v>253</v>
      </c>
      <c r="F35" s="95">
        <v>275</v>
      </c>
      <c r="G35" s="95">
        <v>316.25</v>
      </c>
      <c r="H35" s="425" t="s">
        <v>379</v>
      </c>
      <c r="I35" s="51"/>
      <c r="J35" s="51"/>
      <c r="N35" s="51"/>
      <c r="O35" s="51"/>
      <c r="Q35" s="51"/>
      <c r="R35" s="51"/>
    </row>
    <row r="36" spans="1:18" ht="12.75">
      <c r="A36" s="418" t="s">
        <v>8</v>
      </c>
      <c r="B36" s="74">
        <v>98045</v>
      </c>
      <c r="C36" s="95">
        <v>234.81150000000002</v>
      </c>
      <c r="D36" s="95">
        <v>220</v>
      </c>
      <c r="E36" s="95">
        <v>253</v>
      </c>
      <c r="F36" s="95">
        <v>275</v>
      </c>
      <c r="G36" s="95">
        <v>316.25</v>
      </c>
      <c r="H36" s="425" t="s">
        <v>379</v>
      </c>
      <c r="I36" s="51"/>
      <c r="J36" s="51"/>
      <c r="N36" s="51"/>
      <c r="O36" s="51"/>
      <c r="Q36" s="51"/>
      <c r="R36" s="51"/>
    </row>
    <row r="37" spans="1:18" ht="12.75">
      <c r="A37" s="418" t="s">
        <v>360</v>
      </c>
      <c r="B37" s="74">
        <v>98027</v>
      </c>
      <c r="C37" s="95">
        <v>235.4</v>
      </c>
      <c r="D37" s="95">
        <v>220</v>
      </c>
      <c r="E37" s="95">
        <v>253</v>
      </c>
      <c r="F37" s="95">
        <v>275</v>
      </c>
      <c r="G37" s="95">
        <v>316.25</v>
      </c>
      <c r="H37" s="425" t="s">
        <v>379</v>
      </c>
      <c r="I37" s="51"/>
      <c r="J37" s="51"/>
      <c r="N37" s="51"/>
      <c r="O37" s="51"/>
      <c r="Q37" s="51"/>
      <c r="R37" s="51"/>
    </row>
    <row r="38" spans="1:18" ht="12.75">
      <c r="A38" s="418" t="s">
        <v>360</v>
      </c>
      <c r="B38" s="74">
        <v>98050</v>
      </c>
      <c r="C38" s="95">
        <v>236.577</v>
      </c>
      <c r="D38" s="95">
        <v>275</v>
      </c>
      <c r="E38" s="95">
        <v>316.25</v>
      </c>
      <c r="F38" s="95">
        <v>343.75</v>
      </c>
      <c r="G38" s="95">
        <v>395.3125</v>
      </c>
      <c r="H38" s="425" t="s">
        <v>379</v>
      </c>
      <c r="I38" s="51"/>
      <c r="J38" s="51"/>
      <c r="N38" s="51"/>
      <c r="O38" s="51"/>
      <c r="Q38" s="51"/>
      <c r="R38" s="51"/>
    </row>
    <row r="39" spans="1:18" ht="12.75">
      <c r="A39" s="418" t="s">
        <v>361</v>
      </c>
      <c r="B39" s="74">
        <v>98051</v>
      </c>
      <c r="C39" s="95">
        <v>220.6875</v>
      </c>
      <c r="D39" s="95">
        <v>275</v>
      </c>
      <c r="E39" s="95">
        <v>316.25</v>
      </c>
      <c r="F39" s="95">
        <v>343.75</v>
      </c>
      <c r="G39" s="95">
        <v>395.3125</v>
      </c>
      <c r="H39" s="425" t="s">
        <v>379</v>
      </c>
      <c r="I39" s="51"/>
      <c r="J39" s="51"/>
      <c r="N39" s="51"/>
      <c r="O39" s="51"/>
      <c r="Q39" s="51"/>
      <c r="R39" s="51"/>
    </row>
    <row r="40" spans="1:18" ht="12.75">
      <c r="A40" s="418" t="s">
        <v>362</v>
      </c>
      <c r="B40" s="414">
        <v>98055</v>
      </c>
      <c r="C40" s="95">
        <v>147.125</v>
      </c>
      <c r="D40" s="95">
        <v>220</v>
      </c>
      <c r="E40" s="95">
        <v>253</v>
      </c>
      <c r="F40" s="95">
        <v>275</v>
      </c>
      <c r="G40" s="95">
        <v>316.25</v>
      </c>
      <c r="H40" s="425" t="s">
        <v>379</v>
      </c>
      <c r="I40" s="51"/>
      <c r="J40" s="51"/>
      <c r="N40" s="51"/>
      <c r="O40" s="51"/>
      <c r="Q40" s="51"/>
      <c r="R40" s="51"/>
    </row>
    <row r="41" spans="1:18" ht="12.75">
      <c r="A41" s="418" t="s">
        <v>362</v>
      </c>
      <c r="B41" s="414">
        <v>98056</v>
      </c>
      <c r="C41" s="95">
        <v>147.125</v>
      </c>
      <c r="D41" s="95">
        <v>220</v>
      </c>
      <c r="E41" s="95">
        <v>253</v>
      </c>
      <c r="F41" s="95">
        <v>275</v>
      </c>
      <c r="G41" s="95">
        <v>316.25</v>
      </c>
      <c r="H41" s="425" t="s">
        <v>379</v>
      </c>
      <c r="I41" s="51"/>
      <c r="J41" s="51"/>
      <c r="N41" s="51"/>
      <c r="O41" s="51"/>
      <c r="Q41" s="51"/>
      <c r="R41" s="51"/>
    </row>
    <row r="42" spans="1:18" ht="12.75">
      <c r="A42" s="418" t="s">
        <v>362</v>
      </c>
      <c r="B42" s="414">
        <v>98057</v>
      </c>
      <c r="C42" s="95">
        <v>147.125</v>
      </c>
      <c r="D42" s="95">
        <v>220</v>
      </c>
      <c r="E42" s="95">
        <v>253</v>
      </c>
      <c r="F42" s="95">
        <v>275</v>
      </c>
      <c r="G42" s="95">
        <v>316.25</v>
      </c>
      <c r="H42" s="425" t="s">
        <v>379</v>
      </c>
      <c r="I42" s="51"/>
      <c r="J42" s="51"/>
      <c r="N42" s="51"/>
      <c r="O42" s="51"/>
      <c r="Q42" s="51"/>
      <c r="R42" s="51"/>
    </row>
    <row r="43" spans="1:18" ht="12.75">
      <c r="A43" s="418" t="s">
        <v>362</v>
      </c>
      <c r="B43" s="414">
        <v>98058</v>
      </c>
      <c r="C43" s="95">
        <v>147.125</v>
      </c>
      <c r="D43" s="95">
        <v>220</v>
      </c>
      <c r="E43" s="95">
        <v>253</v>
      </c>
      <c r="F43" s="95">
        <v>275</v>
      </c>
      <c r="G43" s="95">
        <v>316.25</v>
      </c>
      <c r="H43" s="425" t="s">
        <v>379</v>
      </c>
      <c r="I43" s="51"/>
      <c r="J43" s="51"/>
      <c r="N43" s="51"/>
      <c r="O43" s="51"/>
      <c r="Q43" s="51"/>
      <c r="R43" s="51"/>
    </row>
    <row r="44" spans="1:18" ht="12.75">
      <c r="A44" s="418" t="s">
        <v>362</v>
      </c>
      <c r="B44" s="414">
        <v>98059</v>
      </c>
      <c r="C44" s="95">
        <v>147.125</v>
      </c>
      <c r="D44" s="95">
        <v>220</v>
      </c>
      <c r="E44" s="95">
        <v>253</v>
      </c>
      <c r="F44" s="95">
        <v>275</v>
      </c>
      <c r="G44" s="95">
        <v>316.25</v>
      </c>
      <c r="H44" s="425" t="s">
        <v>379</v>
      </c>
      <c r="I44" s="51"/>
      <c r="J44" s="51"/>
      <c r="N44" s="51"/>
      <c r="O44" s="51"/>
      <c r="Q44" s="51"/>
      <c r="R44" s="51"/>
    </row>
    <row r="45" spans="1:18" ht="12.75">
      <c r="A45" s="418" t="s">
        <v>363</v>
      </c>
      <c r="B45" s="414">
        <v>98148</v>
      </c>
      <c r="C45" s="95">
        <v>147.125</v>
      </c>
      <c r="D45" s="95">
        <v>220</v>
      </c>
      <c r="E45" s="95">
        <v>253</v>
      </c>
      <c r="F45" s="95">
        <v>275</v>
      </c>
      <c r="G45" s="95">
        <v>316.25</v>
      </c>
      <c r="H45" s="425" t="s">
        <v>379</v>
      </c>
      <c r="I45" s="51"/>
      <c r="J45" s="51"/>
      <c r="N45" s="51"/>
      <c r="O45" s="51"/>
      <c r="Q45" s="51"/>
      <c r="R45" s="51"/>
    </row>
    <row r="46" spans="1:18" ht="12.75">
      <c r="A46" s="418" t="s">
        <v>363</v>
      </c>
      <c r="B46" s="414">
        <v>98158</v>
      </c>
      <c r="C46" s="95">
        <v>147.125</v>
      </c>
      <c r="D46" s="95">
        <v>220</v>
      </c>
      <c r="E46" s="95">
        <v>253</v>
      </c>
      <c r="F46" s="95">
        <v>275</v>
      </c>
      <c r="G46" s="95">
        <v>316.25</v>
      </c>
      <c r="H46" s="425" t="s">
        <v>379</v>
      </c>
      <c r="I46" s="51"/>
      <c r="J46" s="51"/>
      <c r="N46" s="51"/>
      <c r="O46" s="51"/>
      <c r="Q46" s="51"/>
      <c r="R46" s="51"/>
    </row>
    <row r="47" spans="1:18" ht="12.75">
      <c r="A47" s="418" t="s">
        <v>363</v>
      </c>
      <c r="B47" s="414">
        <v>98168</v>
      </c>
      <c r="C47" s="95">
        <v>147.125</v>
      </c>
      <c r="D47" s="95">
        <v>220</v>
      </c>
      <c r="E47" s="95">
        <v>253</v>
      </c>
      <c r="F47" s="95">
        <v>275</v>
      </c>
      <c r="G47" s="95">
        <v>316.25</v>
      </c>
      <c r="H47" s="425" t="s">
        <v>379</v>
      </c>
      <c r="I47" s="51"/>
      <c r="J47" s="51"/>
      <c r="N47" s="51"/>
      <c r="O47" s="51"/>
      <c r="Q47" s="51"/>
      <c r="R47" s="51"/>
    </row>
    <row r="48" spans="1:18" ht="12.75">
      <c r="A48" s="418" t="s">
        <v>363</v>
      </c>
      <c r="B48" s="414">
        <v>98188</v>
      </c>
      <c r="C48" s="95">
        <v>147.125</v>
      </c>
      <c r="D48" s="95">
        <v>220</v>
      </c>
      <c r="E48" s="95">
        <v>253</v>
      </c>
      <c r="F48" s="95">
        <v>275</v>
      </c>
      <c r="G48" s="95">
        <v>316.25</v>
      </c>
      <c r="H48" s="425" t="s">
        <v>379</v>
      </c>
      <c r="I48" s="51"/>
      <c r="J48" s="51"/>
      <c r="N48" s="51"/>
      <c r="O48" s="51"/>
      <c r="Q48" s="51"/>
      <c r="R48" s="51"/>
    </row>
    <row r="49" spans="1:18" ht="12.75">
      <c r="A49" s="418" t="s">
        <v>363</v>
      </c>
      <c r="B49" s="414">
        <v>98198</v>
      </c>
      <c r="C49" s="95">
        <v>147.125</v>
      </c>
      <c r="D49" s="95">
        <v>220</v>
      </c>
      <c r="E49" s="95">
        <v>253</v>
      </c>
      <c r="F49" s="95">
        <v>275</v>
      </c>
      <c r="G49" s="95">
        <v>316.25</v>
      </c>
      <c r="H49" s="425" t="s">
        <v>379</v>
      </c>
      <c r="I49" s="51"/>
      <c r="J49" s="51"/>
      <c r="N49" s="51"/>
      <c r="O49" s="51"/>
      <c r="Q49" s="51"/>
      <c r="R49" s="51"/>
    </row>
    <row r="50" spans="1:18" ht="12.75">
      <c r="A50" s="418" t="s">
        <v>364</v>
      </c>
      <c r="B50" s="74">
        <v>98065</v>
      </c>
      <c r="C50" s="95">
        <v>235.4</v>
      </c>
      <c r="D50" s="95">
        <v>220</v>
      </c>
      <c r="E50" s="95">
        <v>253</v>
      </c>
      <c r="F50" s="95">
        <v>275</v>
      </c>
      <c r="G50" s="95">
        <v>316.25</v>
      </c>
      <c r="H50" s="425" t="s">
        <v>379</v>
      </c>
      <c r="I50" s="51"/>
      <c r="J50" s="51"/>
      <c r="N50" s="51"/>
      <c r="O50" s="51"/>
      <c r="Q50" s="51"/>
      <c r="R50" s="51"/>
    </row>
    <row r="51" spans="1:18" ht="12.75">
      <c r="A51" s="418" t="s">
        <v>21</v>
      </c>
      <c r="B51" s="414">
        <v>98108</v>
      </c>
      <c r="C51" s="95">
        <v>141.24</v>
      </c>
      <c r="D51" s="95">
        <v>220</v>
      </c>
      <c r="E51" s="95">
        <v>253</v>
      </c>
      <c r="F51" s="95">
        <v>275</v>
      </c>
      <c r="G51" s="95">
        <v>316.25</v>
      </c>
      <c r="H51" s="425" t="s">
        <v>379</v>
      </c>
      <c r="I51" s="51"/>
      <c r="J51" s="51"/>
      <c r="N51" s="51"/>
      <c r="O51" s="51"/>
      <c r="Q51" s="51"/>
      <c r="R51" s="51"/>
    </row>
    <row r="52" spans="1:18" ht="12.75">
      <c r="A52" s="418" t="s">
        <v>21</v>
      </c>
      <c r="B52" s="414">
        <v>98138</v>
      </c>
      <c r="C52" s="95">
        <v>141.24</v>
      </c>
      <c r="D52" s="95">
        <v>220</v>
      </c>
      <c r="E52" s="95">
        <v>253</v>
      </c>
      <c r="F52" s="95">
        <v>275</v>
      </c>
      <c r="G52" s="95">
        <v>316.25</v>
      </c>
      <c r="H52" s="425" t="s">
        <v>379</v>
      </c>
      <c r="I52" s="51"/>
      <c r="J52" s="51"/>
      <c r="N52" s="51"/>
      <c r="O52" s="51"/>
      <c r="Q52" s="51"/>
      <c r="R52" s="51"/>
    </row>
    <row r="53" spans="1:18" ht="12.75">
      <c r="A53" s="418" t="s">
        <v>21</v>
      </c>
      <c r="B53" s="414">
        <v>98168</v>
      </c>
      <c r="C53" s="95">
        <v>141.24</v>
      </c>
      <c r="D53" s="95">
        <v>220</v>
      </c>
      <c r="E53" s="95">
        <v>253</v>
      </c>
      <c r="F53" s="95">
        <v>275</v>
      </c>
      <c r="G53" s="95">
        <v>316.25</v>
      </c>
      <c r="H53" s="425" t="s">
        <v>379</v>
      </c>
      <c r="I53" s="51"/>
      <c r="J53" s="51"/>
      <c r="N53" s="51"/>
      <c r="O53" s="51"/>
      <c r="Q53" s="51"/>
      <c r="R53" s="51"/>
    </row>
    <row r="54" spans="1:18" ht="12.75">
      <c r="A54" s="418" t="s">
        <v>21</v>
      </c>
      <c r="B54" s="414">
        <v>98178</v>
      </c>
      <c r="C54" s="95">
        <v>170.665</v>
      </c>
      <c r="D54" s="95">
        <v>220</v>
      </c>
      <c r="E54" s="95">
        <v>253</v>
      </c>
      <c r="F54" s="95">
        <v>275</v>
      </c>
      <c r="G54" s="95">
        <v>316.25</v>
      </c>
      <c r="H54" s="425" t="s">
        <v>379</v>
      </c>
      <c r="I54" s="51"/>
      <c r="J54" s="51"/>
      <c r="N54" s="51"/>
      <c r="O54" s="51"/>
      <c r="Q54" s="51"/>
      <c r="R54" s="51"/>
    </row>
    <row r="55" spans="1:18" ht="12.75">
      <c r="A55" s="418" t="s">
        <v>21</v>
      </c>
      <c r="B55" s="414">
        <v>98188</v>
      </c>
      <c r="C55" s="95">
        <v>141.24</v>
      </c>
      <c r="D55" s="95">
        <v>220</v>
      </c>
      <c r="E55" s="95">
        <v>253</v>
      </c>
      <c r="F55" s="95">
        <v>275</v>
      </c>
      <c r="G55" s="95">
        <v>316.25</v>
      </c>
      <c r="H55" s="425" t="s">
        <v>379</v>
      </c>
      <c r="I55" s="51"/>
      <c r="J55" s="51"/>
      <c r="N55" s="51"/>
      <c r="O55" s="51"/>
      <c r="Q55" s="51"/>
      <c r="R55" s="51"/>
    </row>
    <row r="56" spans="1:18" ht="12.75">
      <c r="A56" s="418" t="s">
        <v>365</v>
      </c>
      <c r="B56" s="414">
        <v>98106</v>
      </c>
      <c r="C56" s="95">
        <v>188.32</v>
      </c>
      <c r="D56" s="95">
        <v>220</v>
      </c>
      <c r="E56" s="95">
        <v>253</v>
      </c>
      <c r="F56" s="95">
        <v>275</v>
      </c>
      <c r="G56" s="95">
        <v>316.25</v>
      </c>
      <c r="H56" s="425" t="s">
        <v>379</v>
      </c>
      <c r="I56" s="51"/>
      <c r="J56" s="51"/>
      <c r="N56" s="51"/>
      <c r="O56" s="51"/>
      <c r="Q56" s="51"/>
      <c r="R56" s="51"/>
    </row>
    <row r="57" spans="1:18" ht="13.5" thickBot="1">
      <c r="A57" s="421" t="s">
        <v>365</v>
      </c>
      <c r="B57" s="422">
        <v>98146</v>
      </c>
      <c r="C57" s="423">
        <v>188.32</v>
      </c>
      <c r="D57" s="423">
        <v>220</v>
      </c>
      <c r="E57" s="423">
        <v>253</v>
      </c>
      <c r="F57" s="423">
        <v>275</v>
      </c>
      <c r="G57" s="423">
        <v>316.25</v>
      </c>
      <c r="H57" s="426" t="s">
        <v>379</v>
      </c>
      <c r="I57" s="51"/>
      <c r="J57" s="51"/>
      <c r="N57" s="51"/>
      <c r="O57" s="51"/>
      <c r="Q57" s="51"/>
      <c r="R57" s="51"/>
    </row>
    <row r="59" spans="2:36" ht="16.5">
      <c r="B59" s="82" t="s">
        <v>366</v>
      </c>
      <c r="C59" s="82" t="s">
        <v>367</v>
      </c>
      <c r="D59" s="82"/>
      <c r="E59" s="102"/>
      <c r="F59" s="102"/>
      <c r="G59" s="102"/>
      <c r="H59" s="103"/>
      <c r="I59" s="103"/>
      <c r="J59" s="105"/>
      <c r="K59" s="104"/>
      <c r="L59" s="79"/>
      <c r="M59" s="49"/>
      <c r="N59" s="105"/>
      <c r="O59" s="105"/>
      <c r="P59" s="102"/>
      <c r="Q59" s="105"/>
      <c r="R59" s="105"/>
      <c r="S59" s="105"/>
      <c r="T59" s="102"/>
      <c r="U59" s="102"/>
      <c r="V59" s="102"/>
      <c r="W59" s="105"/>
      <c r="X59" s="105"/>
      <c r="Y59" s="105"/>
      <c r="Z59" s="105"/>
      <c r="AA59" s="105"/>
      <c r="AB59" s="102"/>
      <c r="AC59" s="102"/>
      <c r="AD59" s="106"/>
      <c r="AE59" s="106"/>
      <c r="AF59" s="105"/>
      <c r="AG59" s="105"/>
      <c r="AH59" s="105"/>
      <c r="AI59" s="102"/>
      <c r="AJ59" s="102"/>
    </row>
    <row r="60" spans="2:36" ht="12.75">
      <c r="B60" s="31"/>
      <c r="C60" s="51"/>
      <c r="D60" s="51"/>
      <c r="H60" s="103"/>
      <c r="I60" s="103"/>
      <c r="J60" s="105"/>
      <c r="K60" s="82"/>
      <c r="L60" s="107"/>
      <c r="M60" s="108"/>
      <c r="N60" s="105"/>
      <c r="O60" s="109"/>
      <c r="T60" s="102"/>
      <c r="U60" s="102"/>
      <c r="V60" s="102"/>
      <c r="W60" s="105"/>
      <c r="X60" s="105"/>
      <c r="Y60" s="105"/>
      <c r="Z60" s="105"/>
      <c r="AA60" s="105"/>
      <c r="AB60" s="102"/>
      <c r="AC60" s="102"/>
      <c r="AD60" s="106"/>
      <c r="AE60" s="106"/>
      <c r="AF60" s="105"/>
      <c r="AG60" s="105"/>
      <c r="AH60" s="105"/>
      <c r="AI60" s="102"/>
      <c r="AJ60" s="102"/>
    </row>
    <row r="61" spans="2:18" ht="15.75" thickBot="1">
      <c r="B61" s="31"/>
      <c r="C61" s="110" t="s">
        <v>343</v>
      </c>
      <c r="D61" s="111" t="s">
        <v>344</v>
      </c>
      <c r="E61" s="111" t="s">
        <v>345</v>
      </c>
      <c r="F61" s="111" t="s">
        <v>346</v>
      </c>
      <c r="G61" s="112" t="s">
        <v>368</v>
      </c>
      <c r="H61" s="113" t="s">
        <v>369</v>
      </c>
      <c r="I61" s="112"/>
      <c r="K61" s="82"/>
      <c r="L61" s="79"/>
      <c r="M61" s="49"/>
      <c r="N61" s="114"/>
      <c r="O61" s="105"/>
      <c r="P61" s="102"/>
      <c r="R61" s="105"/>
    </row>
    <row r="62" spans="1:36" ht="12.75">
      <c r="A62" s="94" t="s">
        <v>370</v>
      </c>
      <c r="B62" s="31"/>
      <c r="C62" s="115">
        <v>80</v>
      </c>
      <c r="D62" s="115">
        <v>90</v>
      </c>
      <c r="E62" s="102">
        <v>100</v>
      </c>
      <c r="F62" s="102">
        <v>110</v>
      </c>
      <c r="G62" s="102">
        <v>125</v>
      </c>
      <c r="H62" s="102">
        <v>130</v>
      </c>
      <c r="I62" s="102"/>
      <c r="K62" s="82"/>
      <c r="L62" s="79"/>
      <c r="M62" s="49"/>
      <c r="N62" s="116"/>
      <c r="O62" s="105"/>
      <c r="P62" s="102"/>
      <c r="Q62" s="105"/>
      <c r="R62" s="105"/>
      <c r="V62" s="102"/>
      <c r="W62" s="105"/>
      <c r="X62" s="105"/>
      <c r="Y62" s="105"/>
      <c r="Z62" s="105"/>
      <c r="AA62" s="105"/>
      <c r="AB62" s="102"/>
      <c r="AC62" s="102"/>
      <c r="AD62" s="106"/>
      <c r="AE62" s="106"/>
      <c r="AF62" s="105"/>
      <c r="AG62" s="105"/>
      <c r="AH62" s="105"/>
      <c r="AI62" s="102"/>
      <c r="AJ62" s="102"/>
    </row>
    <row r="63" spans="1:36" ht="12.75">
      <c r="A63" s="94" t="s">
        <v>371</v>
      </c>
      <c r="B63" s="31"/>
      <c r="C63" s="115">
        <v>75</v>
      </c>
      <c r="D63" s="115">
        <v>80</v>
      </c>
      <c r="E63" s="102">
        <v>100</v>
      </c>
      <c r="F63" s="102">
        <v>220</v>
      </c>
      <c r="G63" s="102">
        <v>275</v>
      </c>
      <c r="H63" s="102">
        <v>330</v>
      </c>
      <c r="I63" s="102"/>
      <c r="K63" s="82"/>
      <c r="L63" s="79"/>
      <c r="M63" s="49"/>
      <c r="N63" s="116"/>
      <c r="O63" s="105"/>
      <c r="P63" s="102"/>
      <c r="Q63" s="105"/>
      <c r="R63" s="105"/>
      <c r="S63" s="105"/>
      <c r="T63" s="102"/>
      <c r="U63" s="102"/>
      <c r="V63" s="102"/>
      <c r="W63" s="105"/>
      <c r="X63" s="105"/>
      <c r="Y63" s="105"/>
      <c r="Z63" s="105"/>
      <c r="AA63" s="105"/>
      <c r="AB63" s="102"/>
      <c r="AC63" s="102"/>
      <c r="AD63" s="106"/>
      <c r="AE63" s="106"/>
      <c r="AF63" s="105"/>
      <c r="AG63" s="105"/>
      <c r="AH63" s="105"/>
      <c r="AI63" s="102"/>
      <c r="AJ63" s="102"/>
    </row>
    <row r="64" spans="1:36" ht="12.75">
      <c r="A64" s="117" t="s">
        <v>372</v>
      </c>
      <c r="B64" s="31"/>
      <c r="C64" s="118">
        <v>2.3</v>
      </c>
      <c r="D64" s="118">
        <v>2.5</v>
      </c>
      <c r="E64" s="118">
        <v>3</v>
      </c>
      <c r="F64" s="118">
        <v>6.666666666666667</v>
      </c>
      <c r="G64" s="118">
        <v>9</v>
      </c>
      <c r="H64" s="118">
        <v>11</v>
      </c>
      <c r="I64" s="118"/>
      <c r="K64" s="82"/>
      <c r="L64" s="79"/>
      <c r="M64" s="49"/>
      <c r="N64" s="118"/>
      <c r="O64" s="105"/>
      <c r="P64" s="102"/>
      <c r="Q64" s="105"/>
      <c r="R64" s="105"/>
      <c r="S64" s="105"/>
      <c r="T64" s="102"/>
      <c r="U64" s="102"/>
      <c r="V64" s="102"/>
      <c r="W64" s="105"/>
      <c r="X64" s="105"/>
      <c r="Y64" s="105"/>
      <c r="Z64" s="105"/>
      <c r="AA64" s="105"/>
      <c r="AB64" s="102"/>
      <c r="AC64" s="102"/>
      <c r="AD64" s="106"/>
      <c r="AE64" s="106"/>
      <c r="AF64" s="105"/>
      <c r="AG64" s="105"/>
      <c r="AH64" s="105"/>
      <c r="AI64" s="102"/>
      <c r="AJ64" s="102"/>
    </row>
    <row r="65" spans="1:31" ht="12.75">
      <c r="A65" s="94" t="s">
        <v>373</v>
      </c>
      <c r="B65" s="31"/>
      <c r="C65" s="115" t="s">
        <v>23</v>
      </c>
      <c r="D65" s="102">
        <v>55</v>
      </c>
      <c r="E65" s="102">
        <v>80</v>
      </c>
      <c r="F65" s="102">
        <v>90</v>
      </c>
      <c r="G65" s="102">
        <v>110</v>
      </c>
      <c r="H65" s="102">
        <v>130</v>
      </c>
      <c r="I65" s="102"/>
      <c r="K65" s="82"/>
      <c r="L65" s="79"/>
      <c r="M65" s="49"/>
      <c r="N65" s="116"/>
      <c r="O65" s="40"/>
      <c r="P65" s="119"/>
      <c r="T65" s="49"/>
      <c r="U65" s="49"/>
      <c r="V65" s="102"/>
      <c r="W65" s="105"/>
      <c r="X65" s="105"/>
      <c r="Y65" s="105"/>
      <c r="Z65" s="105"/>
      <c r="AA65" s="105"/>
      <c r="AB65" s="102"/>
      <c r="AC65" s="102"/>
      <c r="AD65" s="106"/>
      <c r="AE65" s="106"/>
    </row>
    <row r="66" spans="11:14" ht="12.75">
      <c r="K66" s="82"/>
      <c r="L66" s="79"/>
      <c r="M66" s="49"/>
      <c r="N66" s="79"/>
    </row>
    <row r="67" spans="1:14" ht="12.75">
      <c r="A67" s="120" t="s">
        <v>374</v>
      </c>
      <c r="K67" s="49"/>
      <c r="L67" s="49"/>
      <c r="M67" s="109"/>
      <c r="N67" s="79"/>
    </row>
  </sheetData>
  <sheetProtection/>
  <mergeCells count="3">
    <mergeCell ref="A1:B1"/>
    <mergeCell ref="A5:B5"/>
    <mergeCell ref="D3:F4"/>
  </mergeCells>
  <printOptions horizontalCentered="1"/>
  <pageMargins left="0.5" right="0.5" top="0.5" bottom="1" header="0.5" footer="0.25"/>
  <pageSetup fitToHeight="1" fitToWidth="1" horizontalDpi="600" verticalDpi="600" orientation="portrait" scale="53" r:id="rId1"/>
  <headerFooter alignWithMargins="0">
    <oddFooter>&amp;R&amp;F
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A1:O8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7109375" style="134" bestFit="1" customWidth="1"/>
    <col min="2" max="2" width="9.7109375" style="135" customWidth="1"/>
    <col min="3" max="3" width="8.00390625" style="135" customWidth="1"/>
    <col min="4" max="4" width="11.140625" style="135" bestFit="1" customWidth="1"/>
    <col min="5" max="5" width="8.7109375" style="135" customWidth="1"/>
    <col min="6" max="6" width="9.8515625" style="135" customWidth="1"/>
    <col min="7" max="7" width="8.421875" style="135" customWidth="1"/>
    <col min="8" max="8" width="8.140625" style="135" customWidth="1"/>
    <col min="9" max="10" width="8.57421875" style="135" customWidth="1"/>
    <col min="11" max="11" width="7.7109375" style="135" customWidth="1"/>
    <col min="12" max="12" width="9.140625" style="135" customWidth="1"/>
    <col min="13" max="13" width="7.7109375" style="135" customWidth="1"/>
    <col min="14" max="16384" width="9.140625" style="135" customWidth="1"/>
  </cols>
  <sheetData>
    <row r="1" spans="1:13" ht="12.75">
      <c r="A1" s="134" t="s">
        <v>28</v>
      </c>
      <c r="D1" s="135" t="s">
        <v>32</v>
      </c>
      <c r="M1" s="136" t="s">
        <v>420</v>
      </c>
    </row>
    <row r="2" spans="1:4" ht="12.75">
      <c r="A2" s="134" t="s">
        <v>402</v>
      </c>
      <c r="D2" s="135" t="s">
        <v>403</v>
      </c>
    </row>
    <row r="3" spans="1:15" s="202" customFormat="1" ht="16.5" thickBot="1">
      <c r="A3" s="137"/>
      <c r="B3" s="198"/>
      <c r="C3" s="199"/>
      <c r="D3" s="200" t="s">
        <v>35</v>
      </c>
      <c r="E3" s="199"/>
      <c r="F3" s="199"/>
      <c r="G3" s="201" t="s">
        <v>405</v>
      </c>
      <c r="H3" s="201"/>
      <c r="I3" s="201"/>
      <c r="J3" s="199"/>
      <c r="K3" s="199"/>
      <c r="L3" s="199"/>
      <c r="M3" s="199"/>
      <c r="N3" s="199"/>
      <c r="O3" s="202" t="s">
        <v>435</v>
      </c>
    </row>
    <row r="4" ht="12.75">
      <c r="A4" s="130" t="s">
        <v>36</v>
      </c>
    </row>
    <row r="5" spans="1:11" s="139" customFormat="1" ht="12.75">
      <c r="A5" s="134" t="s">
        <v>37</v>
      </c>
      <c r="B5" s="139" t="s">
        <v>38</v>
      </c>
      <c r="C5" s="139" t="s">
        <v>39</v>
      </c>
      <c r="D5" s="139" t="s">
        <v>40</v>
      </c>
      <c r="E5" s="139" t="s">
        <v>41</v>
      </c>
      <c r="F5" s="139" t="s">
        <v>42</v>
      </c>
      <c r="G5" s="139" t="s">
        <v>43</v>
      </c>
      <c r="H5" s="139" t="s">
        <v>44</v>
      </c>
      <c r="I5" s="139" t="s">
        <v>45</v>
      </c>
      <c r="J5" s="139" t="s">
        <v>46</v>
      </c>
      <c r="K5" s="139" t="s">
        <v>47</v>
      </c>
    </row>
    <row r="6" ht="12.75">
      <c r="A6" s="130" t="s">
        <v>48</v>
      </c>
    </row>
    <row r="7" spans="1:12" ht="12.75">
      <c r="A7" s="140" t="s">
        <v>49</v>
      </c>
      <c r="B7" s="141">
        <v>0.5</v>
      </c>
      <c r="C7" s="159">
        <v>1.5</v>
      </c>
      <c r="D7" s="159">
        <v>1.5</v>
      </c>
      <c r="E7" s="159">
        <v>7</v>
      </c>
      <c r="F7" s="159">
        <v>8.5</v>
      </c>
      <c r="G7" s="159">
        <v>9.5</v>
      </c>
      <c r="H7" s="159">
        <v>12</v>
      </c>
      <c r="I7" s="159">
        <v>13.75</v>
      </c>
      <c r="J7" s="159">
        <v>20</v>
      </c>
      <c r="K7" s="159">
        <v>23.5</v>
      </c>
      <c r="L7" s="167"/>
    </row>
    <row r="8" spans="1:12" ht="12.75">
      <c r="A8" s="140" t="s">
        <v>50</v>
      </c>
      <c r="B8" s="159">
        <v>8.45</v>
      </c>
      <c r="C8" s="159">
        <v>9.69</v>
      </c>
      <c r="D8" s="159">
        <v>11.95</v>
      </c>
      <c r="E8" s="159">
        <v>17.42</v>
      </c>
      <c r="F8" s="159">
        <v>25.71</v>
      </c>
      <c r="G8" s="159">
        <v>32.89</v>
      </c>
      <c r="H8" s="159">
        <v>47.77</v>
      </c>
      <c r="I8" s="159">
        <v>61.69</v>
      </c>
      <c r="J8" s="159">
        <v>87.73</v>
      </c>
      <c r="K8" s="159">
        <v>115.88</v>
      </c>
      <c r="L8" s="167"/>
    </row>
    <row r="9" spans="2:12" ht="8.25" customHeight="1"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</row>
    <row r="10" spans="1:12" ht="12.75">
      <c r="A10" s="140" t="s">
        <v>51</v>
      </c>
      <c r="B10" s="159">
        <v>8.45</v>
      </c>
      <c r="C10" s="159">
        <v>9.69</v>
      </c>
      <c r="D10" s="159">
        <v>11.95</v>
      </c>
      <c r="E10" s="159">
        <v>17.42</v>
      </c>
      <c r="F10" s="159">
        <v>25.71</v>
      </c>
      <c r="G10" s="159">
        <v>32.89</v>
      </c>
      <c r="H10" s="159">
        <v>47.77</v>
      </c>
      <c r="I10" s="159">
        <v>61.69</v>
      </c>
      <c r="J10" s="159">
        <v>87.73</v>
      </c>
      <c r="K10" s="159">
        <v>115.88</v>
      </c>
      <c r="L10" s="167"/>
    </row>
    <row r="11" spans="1:12" ht="12.75">
      <c r="A11" s="140" t="s">
        <v>52</v>
      </c>
      <c r="B11" s="158">
        <v>3.46</v>
      </c>
      <c r="C11" s="158">
        <v>5.65</v>
      </c>
      <c r="D11" s="158">
        <v>8.48</v>
      </c>
      <c r="E11" s="158">
        <v>16.07</v>
      </c>
      <c r="F11" s="158">
        <v>23.17</v>
      </c>
      <c r="G11" s="158">
        <v>29.7</v>
      </c>
      <c r="H11" s="158">
        <v>44.75</v>
      </c>
      <c r="I11" s="158">
        <v>58.83</v>
      </c>
      <c r="J11" s="158">
        <v>93.1</v>
      </c>
      <c r="K11" s="158">
        <v>123.02</v>
      </c>
      <c r="L11" s="225"/>
    </row>
    <row r="12" spans="1:12" ht="12.75">
      <c r="A12" s="140" t="s">
        <v>53</v>
      </c>
      <c r="B12" s="159">
        <f aca="true" t="shared" si="0" ref="B12:K12">B13/2</f>
        <v>7.496090000000001</v>
      </c>
      <c r="C12" s="159">
        <f t="shared" si="0"/>
        <v>12.240725000000001</v>
      </c>
      <c r="D12" s="159">
        <f t="shared" si="0"/>
        <v>18.371920000000003</v>
      </c>
      <c r="E12" s="159">
        <f t="shared" si="0"/>
        <v>34.815655</v>
      </c>
      <c r="F12" s="159">
        <f t="shared" si="0"/>
        <v>50.197805</v>
      </c>
      <c r="G12" s="159">
        <f t="shared" si="0"/>
        <v>64.34505</v>
      </c>
      <c r="H12" s="159">
        <f t="shared" si="0"/>
        <v>96.95087500000001</v>
      </c>
      <c r="I12" s="159">
        <f t="shared" si="0"/>
        <v>127.455195</v>
      </c>
      <c r="J12" s="159">
        <f t="shared" si="0"/>
        <v>201.70114999999998</v>
      </c>
      <c r="K12" s="159">
        <f t="shared" si="0"/>
        <v>266.52283</v>
      </c>
      <c r="L12" s="167"/>
    </row>
    <row r="13" spans="1:12" ht="12.75">
      <c r="A13" s="140" t="s">
        <v>54</v>
      </c>
      <c r="B13" s="159">
        <f aca="true" t="shared" si="1" ref="B13:K13">B11*4.333</f>
        <v>14.992180000000001</v>
      </c>
      <c r="C13" s="159">
        <f t="shared" si="1"/>
        <v>24.481450000000002</v>
      </c>
      <c r="D13" s="159">
        <f t="shared" si="1"/>
        <v>36.743840000000006</v>
      </c>
      <c r="E13" s="159">
        <f t="shared" si="1"/>
        <v>69.63131</v>
      </c>
      <c r="F13" s="159">
        <f t="shared" si="1"/>
        <v>100.39561</v>
      </c>
      <c r="G13" s="159">
        <f t="shared" si="1"/>
        <v>128.6901</v>
      </c>
      <c r="H13" s="159">
        <f t="shared" si="1"/>
        <v>193.90175000000002</v>
      </c>
      <c r="I13" s="159">
        <f t="shared" si="1"/>
        <v>254.91039</v>
      </c>
      <c r="J13" s="159">
        <f t="shared" si="1"/>
        <v>403.40229999999997</v>
      </c>
      <c r="K13" s="159">
        <f t="shared" si="1"/>
        <v>533.04566</v>
      </c>
      <c r="L13" s="167"/>
    </row>
    <row r="14" spans="1:12" ht="12.75">
      <c r="A14" s="140" t="s">
        <v>55</v>
      </c>
      <c r="B14" s="159">
        <f aca="true" t="shared" si="2" ref="B14:K14">B13*2</f>
        <v>29.984360000000002</v>
      </c>
      <c r="C14" s="159">
        <f t="shared" si="2"/>
        <v>48.962900000000005</v>
      </c>
      <c r="D14" s="159">
        <f t="shared" si="2"/>
        <v>73.48768000000001</v>
      </c>
      <c r="E14" s="159">
        <f t="shared" si="2"/>
        <v>139.26262</v>
      </c>
      <c r="F14" s="159">
        <f t="shared" si="2"/>
        <v>200.79122</v>
      </c>
      <c r="G14" s="159">
        <f t="shared" si="2"/>
        <v>257.3802</v>
      </c>
      <c r="H14" s="159">
        <f t="shared" si="2"/>
        <v>387.80350000000004</v>
      </c>
      <c r="I14" s="159">
        <f t="shared" si="2"/>
        <v>509.82078</v>
      </c>
      <c r="J14" s="159">
        <f t="shared" si="2"/>
        <v>806.8045999999999</v>
      </c>
      <c r="K14" s="159">
        <f t="shared" si="2"/>
        <v>1066.09132</v>
      </c>
      <c r="L14" s="167"/>
    </row>
    <row r="15" spans="1:12" ht="12.75">
      <c r="A15" s="140" t="s">
        <v>56</v>
      </c>
      <c r="B15" s="159">
        <f aca="true" t="shared" si="3" ref="B15:K15">B13*3</f>
        <v>44.97654</v>
      </c>
      <c r="C15" s="159">
        <f t="shared" si="3"/>
        <v>73.44435000000001</v>
      </c>
      <c r="D15" s="159">
        <f t="shared" si="3"/>
        <v>110.23152000000002</v>
      </c>
      <c r="E15" s="159">
        <f t="shared" si="3"/>
        <v>208.89393</v>
      </c>
      <c r="F15" s="159">
        <f t="shared" si="3"/>
        <v>301.18683</v>
      </c>
      <c r="G15" s="159">
        <f t="shared" si="3"/>
        <v>386.0703</v>
      </c>
      <c r="H15" s="159">
        <f t="shared" si="3"/>
        <v>581.7052500000001</v>
      </c>
      <c r="I15" s="159">
        <f t="shared" si="3"/>
        <v>764.73117</v>
      </c>
      <c r="J15" s="159">
        <f t="shared" si="3"/>
        <v>1210.2069</v>
      </c>
      <c r="K15" s="159">
        <f t="shared" si="3"/>
        <v>1599.13698</v>
      </c>
      <c r="L15" s="167"/>
    </row>
    <row r="16" spans="1:12" ht="12.75">
      <c r="A16" s="140" t="s">
        <v>57</v>
      </c>
      <c r="B16" s="159">
        <f aca="true" t="shared" si="4" ref="B16:K16">B13*4</f>
        <v>59.968720000000005</v>
      </c>
      <c r="C16" s="159">
        <f t="shared" si="4"/>
        <v>97.92580000000001</v>
      </c>
      <c r="D16" s="159">
        <f t="shared" si="4"/>
        <v>146.97536000000002</v>
      </c>
      <c r="E16" s="159">
        <f t="shared" si="4"/>
        <v>278.52524</v>
      </c>
      <c r="F16" s="159">
        <f t="shared" si="4"/>
        <v>401.58244</v>
      </c>
      <c r="G16" s="159">
        <f t="shared" si="4"/>
        <v>514.7604</v>
      </c>
      <c r="H16" s="159">
        <f t="shared" si="4"/>
        <v>775.6070000000001</v>
      </c>
      <c r="I16" s="159">
        <f t="shared" si="4"/>
        <v>1019.64156</v>
      </c>
      <c r="J16" s="159">
        <f t="shared" si="4"/>
        <v>1613.6091999999999</v>
      </c>
      <c r="K16" s="159">
        <f t="shared" si="4"/>
        <v>2132.18264</v>
      </c>
      <c r="L16" s="167"/>
    </row>
    <row r="17" spans="1:12" ht="12.75">
      <c r="A17" s="140" t="s">
        <v>58</v>
      </c>
      <c r="B17" s="159">
        <f aca="true" t="shared" si="5" ref="B17:K17">B13*5</f>
        <v>74.96090000000001</v>
      </c>
      <c r="C17" s="159">
        <f t="shared" si="5"/>
        <v>122.40725</v>
      </c>
      <c r="D17" s="159">
        <f t="shared" si="5"/>
        <v>183.71920000000003</v>
      </c>
      <c r="E17" s="159">
        <f t="shared" si="5"/>
        <v>348.15655</v>
      </c>
      <c r="F17" s="159">
        <f t="shared" si="5"/>
        <v>501.97805000000005</v>
      </c>
      <c r="G17" s="159">
        <f t="shared" si="5"/>
        <v>643.4505</v>
      </c>
      <c r="H17" s="159">
        <f t="shared" si="5"/>
        <v>969.5087500000001</v>
      </c>
      <c r="I17" s="159">
        <f t="shared" si="5"/>
        <v>1274.55195</v>
      </c>
      <c r="J17" s="159">
        <f t="shared" si="5"/>
        <v>2017.0114999999998</v>
      </c>
      <c r="K17" s="159">
        <f t="shared" si="5"/>
        <v>2665.2282999999998</v>
      </c>
      <c r="L17" s="167"/>
    </row>
    <row r="18" spans="1:12" ht="12.75">
      <c r="A18" s="140" t="s">
        <v>59</v>
      </c>
      <c r="B18" s="159">
        <f aca="true" t="shared" si="6" ref="B18:K18">B13*6</f>
        <v>89.95308</v>
      </c>
      <c r="C18" s="159">
        <f t="shared" si="6"/>
        <v>146.88870000000003</v>
      </c>
      <c r="D18" s="159">
        <f t="shared" si="6"/>
        <v>220.46304000000003</v>
      </c>
      <c r="E18" s="159">
        <f t="shared" si="6"/>
        <v>417.78786</v>
      </c>
      <c r="F18" s="159">
        <f t="shared" si="6"/>
        <v>602.37366</v>
      </c>
      <c r="G18" s="159">
        <f t="shared" si="6"/>
        <v>772.1406</v>
      </c>
      <c r="H18" s="159">
        <f t="shared" si="6"/>
        <v>1163.4105000000002</v>
      </c>
      <c r="I18" s="159">
        <f t="shared" si="6"/>
        <v>1529.46234</v>
      </c>
      <c r="J18" s="159">
        <f t="shared" si="6"/>
        <v>2420.4138</v>
      </c>
      <c r="K18" s="159">
        <f t="shared" si="6"/>
        <v>3198.27396</v>
      </c>
      <c r="L18" s="167"/>
    </row>
    <row r="19" spans="1:12" ht="12.75">
      <c r="A19" s="143" t="s">
        <v>60</v>
      </c>
      <c r="B19" s="144">
        <v>-0.12</v>
      </c>
      <c r="C19" s="144" t="s">
        <v>61</v>
      </c>
      <c r="D19" s="313">
        <v>0</v>
      </c>
      <c r="E19" s="146"/>
      <c r="F19" s="146"/>
      <c r="G19" s="146"/>
      <c r="H19" s="146"/>
      <c r="I19" s="146"/>
      <c r="J19" s="146"/>
      <c r="K19" s="146"/>
      <c r="L19" s="146"/>
    </row>
    <row r="20" spans="2:12" ht="12.75"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</row>
    <row r="21" spans="1:13" s="139" customFormat="1" ht="12.75">
      <c r="A21" s="134" t="s">
        <v>37</v>
      </c>
      <c r="B21" s="149" t="s">
        <v>41</v>
      </c>
      <c r="C21" s="149" t="s">
        <v>43</v>
      </c>
      <c r="D21" s="149" t="s">
        <v>44</v>
      </c>
      <c r="E21" s="149" t="s">
        <v>45</v>
      </c>
      <c r="F21" s="149" t="s">
        <v>62</v>
      </c>
      <c r="G21" s="150" t="s">
        <v>63</v>
      </c>
      <c r="H21" s="144" t="s">
        <v>41</v>
      </c>
      <c r="I21" s="142" t="s">
        <v>43</v>
      </c>
      <c r="J21" s="142" t="s">
        <v>44</v>
      </c>
      <c r="K21" s="142" t="s">
        <v>45</v>
      </c>
      <c r="L21" s="142" t="s">
        <v>62</v>
      </c>
      <c r="M21" s="142" t="s">
        <v>63</v>
      </c>
    </row>
    <row r="22" spans="1:13" ht="12.75">
      <c r="A22" s="230" t="s">
        <v>64</v>
      </c>
      <c r="B22" s="149" t="s">
        <v>65</v>
      </c>
      <c r="C22" s="149" t="s">
        <v>65</v>
      </c>
      <c r="D22" s="149" t="s">
        <v>65</v>
      </c>
      <c r="E22" s="149" t="s">
        <v>65</v>
      </c>
      <c r="F22" s="149" t="s">
        <v>65</v>
      </c>
      <c r="G22" s="314" t="s">
        <v>65</v>
      </c>
      <c r="H22" s="142" t="s">
        <v>66</v>
      </c>
      <c r="I22" s="142" t="s">
        <v>66</v>
      </c>
      <c r="J22" s="142" t="s">
        <v>66</v>
      </c>
      <c r="K22" s="142" t="s">
        <v>66</v>
      </c>
      <c r="L22" s="142" t="s">
        <v>66</v>
      </c>
      <c r="M22" s="142" t="s">
        <v>66</v>
      </c>
    </row>
    <row r="23" spans="1:13" ht="12.75">
      <c r="A23" s="140" t="s">
        <v>50</v>
      </c>
      <c r="B23" s="159">
        <v>115.22</v>
      </c>
      <c r="C23" s="159">
        <v>143.45</v>
      </c>
      <c r="D23" s="159">
        <v>175.71</v>
      </c>
      <c r="E23" s="159">
        <v>205.69</v>
      </c>
      <c r="F23" s="159">
        <v>236.21</v>
      </c>
      <c r="G23" s="159">
        <v>300.36</v>
      </c>
      <c r="H23" s="155">
        <v>127.53</v>
      </c>
      <c r="I23" s="159">
        <v>171.43</v>
      </c>
      <c r="J23" s="159">
        <v>214.79</v>
      </c>
      <c r="K23" s="159">
        <v>258.16</v>
      </c>
      <c r="L23" s="159">
        <v>301.52</v>
      </c>
      <c r="M23" s="159">
        <v>344.88</v>
      </c>
    </row>
    <row r="24" spans="2:13" ht="9" customHeight="1">
      <c r="B24" s="203"/>
      <c r="C24" s="203"/>
      <c r="D24" s="203"/>
      <c r="E24" s="203"/>
      <c r="F24" s="203"/>
      <c r="G24" s="207"/>
      <c r="H24" s="142"/>
      <c r="I24" s="203"/>
      <c r="J24" s="203"/>
      <c r="K24" s="203"/>
      <c r="L24" s="203"/>
      <c r="M24" s="203"/>
    </row>
    <row r="25" spans="1:13" ht="12.75">
      <c r="A25" s="140" t="s">
        <v>51</v>
      </c>
      <c r="B25" s="159">
        <v>115.22</v>
      </c>
      <c r="C25" s="159">
        <v>143.45</v>
      </c>
      <c r="D25" s="159">
        <v>175.71</v>
      </c>
      <c r="E25" s="159">
        <v>205.69</v>
      </c>
      <c r="F25" s="159">
        <v>236.21</v>
      </c>
      <c r="G25" s="159">
        <v>300.36</v>
      </c>
      <c r="H25" s="155">
        <v>127.53</v>
      </c>
      <c r="I25" s="159">
        <v>171.43</v>
      </c>
      <c r="J25" s="159">
        <v>214.79</v>
      </c>
      <c r="K25" s="159">
        <v>258.16</v>
      </c>
      <c r="L25" s="159">
        <v>301.52</v>
      </c>
      <c r="M25" s="159">
        <v>344.88</v>
      </c>
    </row>
    <row r="26" spans="1:13" ht="12.75">
      <c r="A26" s="140" t="s">
        <v>53</v>
      </c>
      <c r="B26" s="159">
        <f aca="true" t="shared" si="7" ref="B26:G26">B27/2</f>
        <v>249.625</v>
      </c>
      <c r="C26" s="159">
        <f t="shared" si="7"/>
        <v>310.785</v>
      </c>
      <c r="D26" s="159">
        <f t="shared" si="7"/>
        <v>380.675</v>
      </c>
      <c r="E26" s="159">
        <f t="shared" si="7"/>
        <v>445.625</v>
      </c>
      <c r="F26" s="159">
        <f t="shared" si="7"/>
        <v>511.75</v>
      </c>
      <c r="G26" s="159">
        <f t="shared" si="7"/>
        <v>650.73</v>
      </c>
      <c r="H26" s="155">
        <v>258.47</v>
      </c>
      <c r="I26" s="159">
        <v>347.94</v>
      </c>
      <c r="J26" s="159">
        <f>J27/2</f>
        <v>465.342535</v>
      </c>
      <c r="K26" s="159">
        <f>K27/2</f>
        <v>559.3036400000001</v>
      </c>
      <c r="L26" s="159">
        <f>L27/2</f>
        <v>653.24308</v>
      </c>
      <c r="M26" s="159">
        <f>M27/2</f>
        <v>747.1825200000001</v>
      </c>
    </row>
    <row r="27" spans="1:13" ht="12.75">
      <c r="A27" s="140" t="s">
        <v>54</v>
      </c>
      <c r="B27" s="159">
        <v>499.25</v>
      </c>
      <c r="C27" s="159">
        <v>621.57</v>
      </c>
      <c r="D27" s="159">
        <v>761.35</v>
      </c>
      <c r="E27" s="159">
        <v>891.25</v>
      </c>
      <c r="F27" s="159">
        <v>1023.5</v>
      </c>
      <c r="G27" s="159">
        <v>1301.46</v>
      </c>
      <c r="H27" s="155">
        <v>552.59</v>
      </c>
      <c r="I27" s="159">
        <v>742.81</v>
      </c>
      <c r="J27" s="159">
        <f>J23*4.333</f>
        <v>930.68507</v>
      </c>
      <c r="K27" s="159">
        <f>K25*4.333</f>
        <v>1118.6072800000002</v>
      </c>
      <c r="L27" s="159">
        <f>L25*4.333</f>
        <v>1306.48616</v>
      </c>
      <c r="M27" s="159">
        <f>M25*4.333</f>
        <v>1494.3650400000001</v>
      </c>
    </row>
    <row r="28" spans="1:13" ht="12.75">
      <c r="A28" s="140" t="s">
        <v>55</v>
      </c>
      <c r="B28" s="159">
        <f aca="true" t="shared" si="8" ref="B28:G28">B27*2</f>
        <v>998.5</v>
      </c>
      <c r="C28" s="159">
        <f t="shared" si="8"/>
        <v>1243.14</v>
      </c>
      <c r="D28" s="159">
        <f t="shared" si="8"/>
        <v>1522.7</v>
      </c>
      <c r="E28" s="159">
        <f t="shared" si="8"/>
        <v>1782.5</v>
      </c>
      <c r="F28" s="159">
        <f t="shared" si="8"/>
        <v>2047</v>
      </c>
      <c r="G28" s="159">
        <f t="shared" si="8"/>
        <v>2602.92</v>
      </c>
      <c r="H28" s="155">
        <f>H25*2*4.333</f>
        <v>1105.17498</v>
      </c>
      <c r="I28" s="159">
        <f>I23*2*4.333</f>
        <v>1485.61238</v>
      </c>
      <c r="J28" s="159">
        <f>J25*2*4.333</f>
        <v>1861.37014</v>
      </c>
      <c r="K28" s="159">
        <f>K25*2*4.333</f>
        <v>2237.2145600000003</v>
      </c>
      <c r="L28" s="159">
        <f>L25*2*4.333</f>
        <v>2612.97232</v>
      </c>
      <c r="M28" s="159">
        <f>M23*2*4.333</f>
        <v>2988.7300800000003</v>
      </c>
    </row>
    <row r="29" spans="1:13" ht="12.75">
      <c r="A29" s="140" t="s">
        <v>56</v>
      </c>
      <c r="B29" s="159">
        <f aca="true" t="shared" si="9" ref="B29:G29">B27*3</f>
        <v>1497.75</v>
      </c>
      <c r="C29" s="159">
        <f t="shared" si="9"/>
        <v>1864.71</v>
      </c>
      <c r="D29" s="159">
        <f t="shared" si="9"/>
        <v>2284.05</v>
      </c>
      <c r="E29" s="159">
        <f t="shared" si="9"/>
        <v>2673.75</v>
      </c>
      <c r="F29" s="159">
        <f t="shared" si="9"/>
        <v>3070.5</v>
      </c>
      <c r="G29" s="159">
        <f t="shared" si="9"/>
        <v>3904.38</v>
      </c>
      <c r="H29" s="155">
        <f>H25*3*4.333</f>
        <v>1657.7624700000001</v>
      </c>
      <c r="I29" s="159">
        <f>I23*3*4.333</f>
        <v>2228.41857</v>
      </c>
      <c r="J29" s="159">
        <f>J25*3*4.333</f>
        <v>2792.05521</v>
      </c>
      <c r="K29" s="159">
        <f>K25*3*4.333</f>
        <v>3355.82184</v>
      </c>
      <c r="L29" s="159">
        <f>L25*3*4.333</f>
        <v>3919.45848</v>
      </c>
      <c r="M29" s="159">
        <f>M23*3*4.333</f>
        <v>4483.09512</v>
      </c>
    </row>
    <row r="30" spans="1:13" ht="12.75">
      <c r="A30" s="140" t="s">
        <v>57</v>
      </c>
      <c r="B30" s="159">
        <f aca="true" t="shared" si="10" ref="B30:G30">B27*4</f>
        <v>1997</v>
      </c>
      <c r="C30" s="159">
        <f t="shared" si="10"/>
        <v>2486.28</v>
      </c>
      <c r="D30" s="159">
        <f t="shared" si="10"/>
        <v>3045.4</v>
      </c>
      <c r="E30" s="159">
        <f t="shared" si="10"/>
        <v>3565</v>
      </c>
      <c r="F30" s="159">
        <f t="shared" si="10"/>
        <v>4094</v>
      </c>
      <c r="G30" s="159">
        <f t="shared" si="10"/>
        <v>5205.84</v>
      </c>
      <c r="H30" s="155">
        <f>H25*4*4.333</f>
        <v>2210.34996</v>
      </c>
      <c r="I30" s="159">
        <f>I23*4*4.333</f>
        <v>2971.22476</v>
      </c>
      <c r="J30" s="159">
        <f>J23*4*4.333</f>
        <v>3722.74028</v>
      </c>
      <c r="K30" s="159">
        <f>K25*4*4.333</f>
        <v>4474.429120000001</v>
      </c>
      <c r="L30" s="159">
        <f>L25*4*4.333</f>
        <v>5225.94464</v>
      </c>
      <c r="M30" s="159">
        <f>M23*4*4.333</f>
        <v>5977.4601600000005</v>
      </c>
    </row>
    <row r="31" spans="1:13" ht="12.75">
      <c r="A31" s="140" t="s">
        <v>58</v>
      </c>
      <c r="B31" s="159">
        <f aca="true" t="shared" si="11" ref="B31:G31">B27*5</f>
        <v>2496.25</v>
      </c>
      <c r="C31" s="159">
        <f t="shared" si="11"/>
        <v>3107.8500000000004</v>
      </c>
      <c r="D31" s="159">
        <f t="shared" si="11"/>
        <v>3806.75</v>
      </c>
      <c r="E31" s="159">
        <f t="shared" si="11"/>
        <v>4456.25</v>
      </c>
      <c r="F31" s="159">
        <f t="shared" si="11"/>
        <v>5117.5</v>
      </c>
      <c r="G31" s="159">
        <f t="shared" si="11"/>
        <v>6507.3</v>
      </c>
      <c r="H31" s="155">
        <f>H23*5*4.333</f>
        <v>2762.93745</v>
      </c>
      <c r="I31" s="159">
        <f>I23*5*4.333</f>
        <v>3714.0309500000008</v>
      </c>
      <c r="J31" s="159">
        <f>J25*5*4.333</f>
        <v>4653.42535</v>
      </c>
      <c r="K31" s="159">
        <f>K23*5*4.333</f>
        <v>5593.036400000001</v>
      </c>
      <c r="L31" s="159">
        <f>L23*5*4.333</f>
        <v>6532.4308</v>
      </c>
      <c r="M31" s="159">
        <f>M23*5*4.333</f>
        <v>7471.825200000001</v>
      </c>
    </row>
    <row r="32" spans="1:13" ht="12.75">
      <c r="A32" s="140" t="s">
        <v>59</v>
      </c>
      <c r="B32" s="159">
        <f aca="true" t="shared" si="12" ref="B32:G32">B27*6</f>
        <v>2995.5</v>
      </c>
      <c r="C32" s="159">
        <f t="shared" si="12"/>
        <v>3729.42</v>
      </c>
      <c r="D32" s="159">
        <f t="shared" si="12"/>
        <v>4568.1</v>
      </c>
      <c r="E32" s="159">
        <f t="shared" si="12"/>
        <v>5347.5</v>
      </c>
      <c r="F32" s="159">
        <f t="shared" si="12"/>
        <v>6141</v>
      </c>
      <c r="G32" s="159">
        <f t="shared" si="12"/>
        <v>7808.76</v>
      </c>
      <c r="H32" s="155">
        <f>H23*6*4.333</f>
        <v>3315.5249400000002</v>
      </c>
      <c r="I32" s="159">
        <f>I23*6*4.333</f>
        <v>4456.83714</v>
      </c>
      <c r="J32" s="159">
        <f>J25*6*4.333</f>
        <v>5584.11042</v>
      </c>
      <c r="K32" s="159">
        <f>K23*6*4.333</f>
        <v>6711.64368</v>
      </c>
      <c r="L32" s="159">
        <f>L23*6*4.333</f>
        <v>7838.91696</v>
      </c>
      <c r="M32" s="159">
        <f>M23*6*4.33</f>
        <v>8959.982399999999</v>
      </c>
    </row>
    <row r="33" spans="1:12" ht="11.25" customHeight="1">
      <c r="A33" s="143" t="s">
        <v>60</v>
      </c>
      <c r="B33" s="144">
        <v>-0.42</v>
      </c>
      <c r="C33" s="144" t="s">
        <v>61</v>
      </c>
      <c r="D33" s="313">
        <v>0</v>
      </c>
      <c r="E33" s="148"/>
      <c r="F33" s="148"/>
      <c r="G33" s="148"/>
      <c r="H33" s="143" t="s">
        <v>60</v>
      </c>
      <c r="I33" s="144">
        <v>-0.42</v>
      </c>
      <c r="J33" s="144" t="s">
        <v>61</v>
      </c>
      <c r="K33" s="313">
        <v>0</v>
      </c>
      <c r="L33" s="313"/>
    </row>
    <row r="34" spans="2:12" ht="12.75"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</row>
    <row r="35" spans="1:12" ht="12.75">
      <c r="A35" s="157" t="s">
        <v>67</v>
      </c>
      <c r="B35" s="148"/>
      <c r="C35" s="148"/>
      <c r="D35" s="148"/>
      <c r="E35" s="148"/>
      <c r="F35" s="148"/>
      <c r="G35" s="148"/>
      <c r="H35" s="148"/>
      <c r="I35" s="148"/>
      <c r="J35" s="158" t="s">
        <v>68</v>
      </c>
      <c r="K35" s="159" t="s">
        <v>69</v>
      </c>
      <c r="L35" s="160" t="s">
        <v>70</v>
      </c>
    </row>
    <row r="36" spans="1:12" ht="12.75">
      <c r="A36" s="140"/>
      <c r="B36" s="161" t="s">
        <v>41</v>
      </c>
      <c r="C36" s="161" t="s">
        <v>42</v>
      </c>
      <c r="D36" s="161" t="s">
        <v>43</v>
      </c>
      <c r="E36" s="161" t="s">
        <v>44</v>
      </c>
      <c r="F36" s="161" t="s">
        <v>45</v>
      </c>
      <c r="G36" s="161" t="s">
        <v>46</v>
      </c>
      <c r="H36" s="161" t="s">
        <v>47</v>
      </c>
      <c r="J36" s="160"/>
      <c r="K36" s="162" t="s">
        <v>71</v>
      </c>
      <c r="L36" s="160"/>
    </row>
    <row r="37" spans="1:12" ht="12.75">
      <c r="A37" s="140" t="s">
        <v>72</v>
      </c>
      <c r="B37" s="159">
        <v>17.42</v>
      </c>
      <c r="C37" s="159">
        <v>25.71</v>
      </c>
      <c r="D37" s="159">
        <v>32.89</v>
      </c>
      <c r="E37" s="159">
        <v>47.77</v>
      </c>
      <c r="F37" s="159">
        <v>61.69</v>
      </c>
      <c r="G37" s="159">
        <v>87.73</v>
      </c>
      <c r="H37" s="159">
        <v>115.88</v>
      </c>
      <c r="J37" s="141" t="s">
        <v>73</v>
      </c>
      <c r="K37" s="141">
        <v>14.08</v>
      </c>
      <c r="L37" s="315" t="s">
        <v>74</v>
      </c>
    </row>
    <row r="38" spans="1:12" ht="12.75">
      <c r="A38" s="140" t="s">
        <v>75</v>
      </c>
      <c r="B38" s="159">
        <v>40</v>
      </c>
      <c r="C38" s="159">
        <v>40</v>
      </c>
      <c r="D38" s="159">
        <v>40</v>
      </c>
      <c r="E38" s="159">
        <v>40</v>
      </c>
      <c r="F38" s="159">
        <v>40</v>
      </c>
      <c r="G38" s="159">
        <v>40</v>
      </c>
      <c r="H38" s="159">
        <v>40</v>
      </c>
      <c r="J38" s="141" t="s">
        <v>76</v>
      </c>
      <c r="K38" s="141">
        <v>1.5</v>
      </c>
      <c r="L38" s="315" t="s">
        <v>74</v>
      </c>
    </row>
    <row r="39" spans="1:12" ht="24.75" customHeight="1">
      <c r="A39" s="140" t="s">
        <v>0</v>
      </c>
      <c r="B39" s="159">
        <v>30.42</v>
      </c>
      <c r="C39" s="159">
        <v>30.42</v>
      </c>
      <c r="D39" s="159">
        <v>30.42</v>
      </c>
      <c r="E39" s="159">
        <v>30.42</v>
      </c>
      <c r="F39" s="159">
        <v>41.06</v>
      </c>
      <c r="G39" s="159">
        <v>41.06</v>
      </c>
      <c r="H39" s="159">
        <v>41.06</v>
      </c>
      <c r="J39" s="141" t="s">
        <v>77</v>
      </c>
      <c r="K39" s="141">
        <v>2.67</v>
      </c>
      <c r="L39" s="163" t="s">
        <v>6</v>
      </c>
    </row>
    <row r="40" spans="1:12" ht="22.5">
      <c r="A40" s="140" t="s">
        <v>78</v>
      </c>
      <c r="B40" s="316" t="s">
        <v>79</v>
      </c>
      <c r="C40" s="316" t="s">
        <v>79</v>
      </c>
      <c r="D40" s="316" t="s">
        <v>79</v>
      </c>
      <c r="E40" s="316" t="s">
        <v>79</v>
      </c>
      <c r="F40" s="316" t="s">
        <v>80</v>
      </c>
      <c r="G40" s="316" t="s">
        <v>80</v>
      </c>
      <c r="H40" s="316" t="s">
        <v>80</v>
      </c>
      <c r="J40" s="317" t="s">
        <v>81</v>
      </c>
      <c r="K40" s="166">
        <v>15.72</v>
      </c>
      <c r="L40" s="160" t="s">
        <v>82</v>
      </c>
    </row>
    <row r="41" spans="1:12" ht="12.75">
      <c r="A41" s="164"/>
      <c r="B41" s="167"/>
      <c r="C41" s="167"/>
      <c r="D41" s="167"/>
      <c r="E41" s="167"/>
      <c r="F41" s="167"/>
      <c r="G41" s="167"/>
      <c r="H41" s="167"/>
      <c r="I41" s="148"/>
      <c r="J41" s="141" t="s">
        <v>85</v>
      </c>
      <c r="K41" s="166">
        <v>12.08</v>
      </c>
      <c r="L41" s="160" t="s">
        <v>86</v>
      </c>
    </row>
    <row r="42" spans="1:13" s="132" customFormat="1" ht="14.25" customHeight="1">
      <c r="A42" s="130" t="s">
        <v>83</v>
      </c>
      <c r="B42" s="135"/>
      <c r="C42" s="135"/>
      <c r="D42" s="135"/>
      <c r="E42" s="133" t="s">
        <v>84</v>
      </c>
      <c r="F42" s="168"/>
      <c r="G42" s="135"/>
      <c r="H42" s="135"/>
      <c r="I42" s="135"/>
      <c r="M42" s="135"/>
    </row>
    <row r="43" spans="1:11" s="132" customFormat="1" ht="12.75">
      <c r="A43" s="169" t="s">
        <v>87</v>
      </c>
      <c r="B43" s="170" t="s">
        <v>406</v>
      </c>
      <c r="C43" s="171"/>
      <c r="D43" s="131"/>
      <c r="E43" s="164" t="s">
        <v>89</v>
      </c>
      <c r="G43" s="171"/>
      <c r="H43" s="171" t="s">
        <v>90</v>
      </c>
      <c r="I43" s="145"/>
      <c r="J43" s="318" t="s">
        <v>91</v>
      </c>
      <c r="K43" s="133" t="s">
        <v>92</v>
      </c>
    </row>
    <row r="44" spans="1:10" s="132" customFormat="1" ht="12.75">
      <c r="A44" s="173" t="s">
        <v>93</v>
      </c>
      <c r="B44" s="176">
        <v>9</v>
      </c>
      <c r="C44" s="171"/>
      <c r="D44" s="131"/>
      <c r="E44" s="164" t="s">
        <v>94</v>
      </c>
      <c r="G44" s="171"/>
      <c r="H44" s="171" t="s">
        <v>95</v>
      </c>
      <c r="I44" s="143"/>
      <c r="J44" s="319"/>
    </row>
    <row r="45" spans="1:11" s="132" customFormat="1" ht="12.75">
      <c r="A45" s="173" t="s">
        <v>96</v>
      </c>
      <c r="B45" s="170" t="s">
        <v>97</v>
      </c>
      <c r="C45" s="171"/>
      <c r="D45" s="131"/>
      <c r="E45" s="164" t="s">
        <v>98</v>
      </c>
      <c r="G45" s="171"/>
      <c r="H45" s="171">
        <v>0</v>
      </c>
      <c r="I45" s="143"/>
      <c r="J45" s="318" t="s">
        <v>91</v>
      </c>
      <c r="K45" s="133" t="s">
        <v>92</v>
      </c>
    </row>
    <row r="46" spans="1:9" s="132" customFormat="1" ht="12.75">
      <c r="A46" s="173" t="s">
        <v>99</v>
      </c>
      <c r="B46" s="176" t="s">
        <v>100</v>
      </c>
      <c r="C46" s="171"/>
      <c r="D46" s="131"/>
      <c r="E46" s="173" t="s">
        <v>101</v>
      </c>
      <c r="G46" s="176"/>
      <c r="H46" s="176">
        <v>19</v>
      </c>
      <c r="I46" s="143"/>
    </row>
    <row r="47" spans="1:9" s="132" customFormat="1" ht="12.75">
      <c r="A47" s="173" t="s">
        <v>102</v>
      </c>
      <c r="B47" s="178" t="s">
        <v>103</v>
      </c>
      <c r="C47" s="171"/>
      <c r="D47" s="131"/>
      <c r="E47" s="164" t="s">
        <v>104</v>
      </c>
      <c r="G47" s="171"/>
      <c r="H47" s="171">
        <v>12</v>
      </c>
      <c r="I47" s="143"/>
    </row>
    <row r="48" spans="1:12" s="132" customFormat="1" ht="12.75">
      <c r="A48" s="173" t="s">
        <v>106</v>
      </c>
      <c r="B48" s="178" t="s">
        <v>107</v>
      </c>
      <c r="C48" s="171"/>
      <c r="D48" s="131"/>
      <c r="E48" s="173" t="s">
        <v>108</v>
      </c>
      <c r="F48" s="270"/>
      <c r="G48" s="320" t="s">
        <v>407</v>
      </c>
      <c r="H48" s="321"/>
      <c r="I48" s="321" t="s">
        <v>4</v>
      </c>
      <c r="J48" s="320"/>
      <c r="K48" s="321"/>
      <c r="L48" s="321"/>
    </row>
    <row r="49" spans="1:9" s="132" customFormat="1" ht="12.75">
      <c r="A49" s="173" t="s">
        <v>110</v>
      </c>
      <c r="B49" s="176" t="s">
        <v>111</v>
      </c>
      <c r="C49" s="131"/>
      <c r="D49" s="131"/>
      <c r="E49" s="131"/>
      <c r="F49" s="131"/>
      <c r="G49" s="1066"/>
      <c r="H49" s="1067"/>
      <c r="I49" s="1067"/>
    </row>
    <row r="50" spans="1:13" s="131" customFormat="1" ht="12.75">
      <c r="A50" s="173"/>
      <c r="B50" s="176"/>
      <c r="F50" s="145"/>
      <c r="G50" s="145"/>
      <c r="H50" s="145"/>
      <c r="I50" s="145"/>
      <c r="J50" s="132"/>
      <c r="K50" s="132"/>
      <c r="L50" s="132"/>
      <c r="M50" s="132"/>
    </row>
    <row r="51" spans="1:13" s="132" customFormat="1" ht="12.75">
      <c r="A51" s="169" t="s">
        <v>114</v>
      </c>
      <c r="B51" s="176"/>
      <c r="C51" s="131"/>
      <c r="D51" s="131"/>
      <c r="E51" s="169" t="s">
        <v>115</v>
      </c>
      <c r="F51" s="169"/>
      <c r="G51" s="169"/>
      <c r="H51" s="131"/>
      <c r="I51" s="143"/>
      <c r="J51" s="175" t="s">
        <v>116</v>
      </c>
      <c r="K51" s="172" t="s">
        <v>4</v>
      </c>
      <c r="L51" s="131"/>
      <c r="M51" s="131"/>
    </row>
    <row r="52" spans="1:13" s="132" customFormat="1" ht="12.75">
      <c r="A52" s="173" t="s">
        <v>117</v>
      </c>
      <c r="B52" s="176" t="s">
        <v>118</v>
      </c>
      <c r="C52" s="131"/>
      <c r="D52" s="131"/>
      <c r="E52" s="145" t="s">
        <v>119</v>
      </c>
      <c r="F52" s="145" t="s">
        <v>120</v>
      </c>
      <c r="G52" s="145" t="s">
        <v>51</v>
      </c>
      <c r="H52" s="145" t="s">
        <v>121</v>
      </c>
      <c r="I52" s="145" t="s">
        <v>122</v>
      </c>
      <c r="J52" s="172" t="s">
        <v>123</v>
      </c>
      <c r="K52" s="172" t="s">
        <v>124</v>
      </c>
      <c r="L52" s="172" t="s">
        <v>125</v>
      </c>
      <c r="M52" s="172">
        <v>2</v>
      </c>
    </row>
    <row r="53" spans="1:13" s="132" customFormat="1" ht="12.75">
      <c r="A53" s="173" t="s">
        <v>126</v>
      </c>
      <c r="B53" s="176">
        <v>999</v>
      </c>
      <c r="C53" s="131"/>
      <c r="D53" s="131"/>
      <c r="E53" s="145" t="s">
        <v>77</v>
      </c>
      <c r="F53" s="172" t="s">
        <v>125</v>
      </c>
      <c r="G53" s="172" t="s">
        <v>125</v>
      </c>
      <c r="H53" s="172">
        <v>2</v>
      </c>
      <c r="I53" s="145">
        <v>2.81</v>
      </c>
      <c r="J53" s="172" t="s">
        <v>127</v>
      </c>
      <c r="K53" s="172" t="s">
        <v>128</v>
      </c>
      <c r="L53" s="172" t="s">
        <v>128</v>
      </c>
      <c r="M53" s="172">
        <v>3</v>
      </c>
    </row>
    <row r="54" spans="1:13" s="132" customFormat="1" ht="12.75">
      <c r="A54" s="173" t="s">
        <v>129</v>
      </c>
      <c r="B54" s="181">
        <v>2</v>
      </c>
      <c r="C54" s="131"/>
      <c r="D54" s="131"/>
      <c r="E54" s="145" t="s">
        <v>81</v>
      </c>
      <c r="F54" s="172" t="s">
        <v>125</v>
      </c>
      <c r="G54" s="172" t="s">
        <v>1</v>
      </c>
      <c r="H54" s="172">
        <v>2</v>
      </c>
      <c r="I54" s="145" t="s">
        <v>130</v>
      </c>
      <c r="J54" s="172" t="s">
        <v>77</v>
      </c>
      <c r="K54" s="172" t="s">
        <v>125</v>
      </c>
      <c r="L54" s="172" t="s">
        <v>125</v>
      </c>
      <c r="M54" s="172">
        <v>2</v>
      </c>
    </row>
    <row r="55" spans="1:13" s="132" customFormat="1" ht="12.75">
      <c r="A55" s="173" t="s">
        <v>131</v>
      </c>
      <c r="B55" s="182" t="s">
        <v>97</v>
      </c>
      <c r="C55" s="171"/>
      <c r="D55" s="131"/>
      <c r="E55" s="145" t="s">
        <v>85</v>
      </c>
      <c r="F55" s="172" t="s">
        <v>125</v>
      </c>
      <c r="G55" s="172" t="s">
        <v>125</v>
      </c>
      <c r="H55" s="172">
        <v>2</v>
      </c>
      <c r="I55" s="145">
        <v>12.95</v>
      </c>
      <c r="J55" s="172" t="s">
        <v>85</v>
      </c>
      <c r="K55" s="172" t="s">
        <v>125</v>
      </c>
      <c r="L55" s="172" t="s">
        <v>125</v>
      </c>
      <c r="M55" s="172">
        <v>2</v>
      </c>
    </row>
    <row r="56" spans="1:13" s="132" customFormat="1" ht="12.75">
      <c r="A56" s="173" t="s">
        <v>112</v>
      </c>
      <c r="B56" s="174">
        <v>1761111</v>
      </c>
      <c r="C56" s="171"/>
      <c r="D56" s="131"/>
      <c r="E56" s="145" t="s">
        <v>132</v>
      </c>
      <c r="F56" s="172" t="s">
        <v>133</v>
      </c>
      <c r="G56" s="172" t="s">
        <v>133</v>
      </c>
      <c r="H56" s="172">
        <v>2</v>
      </c>
      <c r="I56" s="145">
        <v>9.07</v>
      </c>
      <c r="J56" s="322" t="s">
        <v>81</v>
      </c>
      <c r="K56" s="172" t="s">
        <v>125</v>
      </c>
      <c r="L56" s="172" t="s">
        <v>125</v>
      </c>
      <c r="M56" s="172">
        <v>2</v>
      </c>
    </row>
    <row r="57" spans="1:10" s="132" customFormat="1" ht="12.75">
      <c r="A57" s="173" t="s">
        <v>134</v>
      </c>
      <c r="B57" s="183">
        <v>40</v>
      </c>
      <c r="C57" s="131"/>
      <c r="D57" s="131"/>
      <c r="E57" s="145" t="s">
        <v>135</v>
      </c>
      <c r="F57" s="172" t="s">
        <v>124</v>
      </c>
      <c r="G57" s="172" t="s">
        <v>125</v>
      </c>
      <c r="H57" s="172">
        <v>2</v>
      </c>
      <c r="I57" s="145" t="s">
        <v>130</v>
      </c>
      <c r="J57" s="143"/>
    </row>
    <row r="58" spans="1:13" s="131" customFormat="1" ht="12.75">
      <c r="A58" s="173" t="s">
        <v>136</v>
      </c>
      <c r="B58" s="256">
        <v>9000</v>
      </c>
      <c r="C58" s="132"/>
      <c r="D58" s="132"/>
      <c r="E58" s="145" t="s">
        <v>127</v>
      </c>
      <c r="F58" s="172" t="s">
        <v>128</v>
      </c>
      <c r="G58" s="172" t="s">
        <v>128</v>
      </c>
      <c r="H58" s="172">
        <v>3</v>
      </c>
      <c r="I58" s="145" t="s">
        <v>130</v>
      </c>
      <c r="J58" s="1068" t="s">
        <v>419</v>
      </c>
      <c r="K58" s="1069"/>
      <c r="L58" s="132" t="s">
        <v>65</v>
      </c>
      <c r="M58" s="132"/>
    </row>
    <row r="59" spans="1:12" s="132" customFormat="1" ht="12.75">
      <c r="A59" s="173"/>
      <c r="B59" s="1070"/>
      <c r="C59" s="1070"/>
      <c r="D59" s="131"/>
      <c r="E59" s="145" t="s">
        <v>60</v>
      </c>
      <c r="F59" s="172" t="s">
        <v>61</v>
      </c>
      <c r="G59" s="172" t="s">
        <v>61</v>
      </c>
      <c r="H59" s="172">
        <v>0</v>
      </c>
      <c r="I59" s="145">
        <v>-0.12</v>
      </c>
      <c r="J59" s="1068" t="s">
        <v>419</v>
      </c>
      <c r="K59" s="1069"/>
      <c r="L59" s="172" t="s">
        <v>66</v>
      </c>
    </row>
    <row r="60" spans="1:12" s="132" customFormat="1" ht="12.75">
      <c r="A60" s="173" t="s">
        <v>137</v>
      </c>
      <c r="B60" s="323"/>
      <c r="C60" s="131"/>
      <c r="D60" s="131"/>
      <c r="E60" s="145" t="s">
        <v>174</v>
      </c>
      <c r="F60" s="172" t="s">
        <v>133</v>
      </c>
      <c r="G60" s="172" t="s">
        <v>133</v>
      </c>
      <c r="H60" s="172">
        <v>0</v>
      </c>
      <c r="I60" s="145">
        <v>0.22</v>
      </c>
      <c r="L60" s="324"/>
    </row>
    <row r="61" spans="1:13" s="132" customFormat="1" ht="12.75">
      <c r="A61" s="157" t="s">
        <v>140</v>
      </c>
      <c r="B61" s="228" t="s">
        <v>141</v>
      </c>
      <c r="C61" s="131" t="s">
        <v>142</v>
      </c>
      <c r="D61" s="131" t="s">
        <v>143</v>
      </c>
      <c r="E61" s="145" t="s">
        <v>138</v>
      </c>
      <c r="F61" s="172" t="s">
        <v>125</v>
      </c>
      <c r="G61" s="172" t="s">
        <v>125</v>
      </c>
      <c r="H61" s="172">
        <v>2</v>
      </c>
      <c r="I61" s="144">
        <v>40</v>
      </c>
      <c r="J61" s="1064" t="s">
        <v>139</v>
      </c>
      <c r="K61" s="1065"/>
      <c r="L61" s="325"/>
      <c r="M61" s="131"/>
    </row>
    <row r="62" spans="1:10" s="132" customFormat="1" ht="12.75">
      <c r="A62" s="157" t="s">
        <v>140</v>
      </c>
      <c r="B62" s="228" t="s">
        <v>146</v>
      </c>
      <c r="C62" s="131" t="s">
        <v>147</v>
      </c>
      <c r="D62" s="131" t="s">
        <v>143</v>
      </c>
      <c r="E62" s="145" t="s">
        <v>144</v>
      </c>
      <c r="F62" s="172" t="s">
        <v>125</v>
      </c>
      <c r="G62" s="172" t="s">
        <v>125</v>
      </c>
      <c r="H62" s="172">
        <v>2</v>
      </c>
      <c r="I62" s="226">
        <v>11</v>
      </c>
      <c r="J62" s="326" t="s">
        <v>145</v>
      </c>
    </row>
    <row r="63" spans="1:10" s="132" customFormat="1" ht="12.75">
      <c r="A63" s="157" t="s">
        <v>140</v>
      </c>
      <c r="B63" s="228" t="s">
        <v>149</v>
      </c>
      <c r="C63" s="193" t="s">
        <v>150</v>
      </c>
      <c r="D63" s="131" t="s">
        <v>143</v>
      </c>
      <c r="E63" s="145" t="s">
        <v>144</v>
      </c>
      <c r="F63" s="172" t="s">
        <v>125</v>
      </c>
      <c r="G63" s="172" t="s">
        <v>125</v>
      </c>
      <c r="H63" s="172">
        <v>2</v>
      </c>
      <c r="I63" s="226">
        <v>8</v>
      </c>
      <c r="J63" s="145" t="s">
        <v>148</v>
      </c>
    </row>
    <row r="64" spans="1:9" s="132" customFormat="1" ht="12.75">
      <c r="A64" s="157" t="s">
        <v>140</v>
      </c>
      <c r="B64" s="228" t="s">
        <v>152</v>
      </c>
      <c r="C64" s="193" t="s">
        <v>153</v>
      </c>
      <c r="D64" s="131" t="s">
        <v>143</v>
      </c>
      <c r="E64" s="169" t="s">
        <v>151</v>
      </c>
      <c r="F64" s="131"/>
      <c r="G64" s="131"/>
      <c r="H64" s="131"/>
      <c r="I64" s="143"/>
    </row>
    <row r="65" spans="1:13" ht="12.75">
      <c r="A65" s="157" t="s">
        <v>140</v>
      </c>
      <c r="B65" s="228" t="s">
        <v>155</v>
      </c>
      <c r="C65" s="193" t="s">
        <v>156</v>
      </c>
      <c r="D65" s="131" t="s">
        <v>143</v>
      </c>
      <c r="E65" s="194">
        <v>0.036</v>
      </c>
      <c r="F65" s="131" t="s">
        <v>157</v>
      </c>
      <c r="G65" s="131"/>
      <c r="H65" s="131" t="s">
        <v>158</v>
      </c>
      <c r="I65" s="143"/>
      <c r="J65" s="132"/>
      <c r="K65" s="132"/>
      <c r="L65" s="132"/>
      <c r="M65" s="132"/>
    </row>
    <row r="66" spans="1:13" ht="12.75">
      <c r="A66" s="157" t="s">
        <v>140</v>
      </c>
      <c r="B66" s="187" t="s">
        <v>159</v>
      </c>
      <c r="C66" s="135" t="s">
        <v>160</v>
      </c>
      <c r="D66" s="131" t="s">
        <v>143</v>
      </c>
      <c r="E66" s="194">
        <v>0.095</v>
      </c>
      <c r="F66" s="195" t="s">
        <v>161</v>
      </c>
      <c r="G66" s="131"/>
      <c r="H66" s="131" t="s">
        <v>162</v>
      </c>
      <c r="I66" s="131"/>
      <c r="J66" s="255" t="s">
        <v>408</v>
      </c>
      <c r="K66" s="255"/>
      <c r="L66" s="132"/>
      <c r="M66" s="132"/>
    </row>
    <row r="67" spans="1:13" ht="12.75">
      <c r="A67" s="130" t="s">
        <v>163</v>
      </c>
      <c r="B67" s="189">
        <v>1.4</v>
      </c>
      <c r="C67" s="192" t="s">
        <v>164</v>
      </c>
      <c r="D67" s="131"/>
      <c r="E67" s="194"/>
      <c r="F67" s="164"/>
      <c r="G67" s="134"/>
      <c r="H67" s="131"/>
      <c r="I67" s="131"/>
      <c r="J67" s="255"/>
      <c r="K67" s="255"/>
      <c r="L67" s="132"/>
      <c r="M67" s="132"/>
    </row>
    <row r="68" spans="1:10" ht="12.75">
      <c r="A68" s="169" t="s">
        <v>165</v>
      </c>
      <c r="B68" s="189">
        <v>34.75</v>
      </c>
      <c r="C68" s="131" t="s">
        <v>166</v>
      </c>
      <c r="E68" s="130" t="s">
        <v>167</v>
      </c>
      <c r="F68" s="192" t="s">
        <v>168</v>
      </c>
      <c r="G68" s="164">
        <v>10.41</v>
      </c>
      <c r="H68" s="131"/>
      <c r="I68" s="131"/>
      <c r="J68" s="327" t="s">
        <v>4</v>
      </c>
    </row>
    <row r="69" spans="1:9" ht="12.75">
      <c r="A69" s="169" t="s">
        <v>169</v>
      </c>
      <c r="B69" s="190" t="s">
        <v>145</v>
      </c>
      <c r="C69" s="189">
        <v>11</v>
      </c>
      <c r="D69" s="186" t="s">
        <v>169</v>
      </c>
      <c r="E69" s="164" t="s">
        <v>148</v>
      </c>
      <c r="F69" s="189">
        <v>8</v>
      </c>
      <c r="H69" s="193"/>
      <c r="I69" s="193"/>
    </row>
    <row r="70" spans="1:8" ht="12.75">
      <c r="A70" s="130" t="s">
        <v>170</v>
      </c>
      <c r="B70" s="192" t="s">
        <v>171</v>
      </c>
      <c r="C70" s="189">
        <v>75</v>
      </c>
      <c r="D70" s="169" t="s">
        <v>172</v>
      </c>
      <c r="E70" s="169"/>
      <c r="F70" s="230" t="s">
        <v>173</v>
      </c>
      <c r="G70" s="192" t="s">
        <v>171</v>
      </c>
      <c r="H70" s="189">
        <v>35</v>
      </c>
    </row>
    <row r="71" ht="12.75">
      <c r="D71" s="131"/>
    </row>
    <row r="72" ht="12.75">
      <c r="A72" s="134" t="s">
        <v>421</v>
      </c>
    </row>
    <row r="73" ht="12.75">
      <c r="A73" s="134" t="s">
        <v>404</v>
      </c>
    </row>
    <row r="76" ht="12.75">
      <c r="H76" s="131"/>
    </row>
    <row r="88" ht="12.75">
      <c r="E88" s="193"/>
    </row>
  </sheetData>
  <sheetProtection/>
  <mergeCells count="5">
    <mergeCell ref="J61:K61"/>
    <mergeCell ref="G49:I49"/>
    <mergeCell ref="J58:K58"/>
    <mergeCell ref="B59:C59"/>
    <mergeCell ref="J59:K59"/>
  </mergeCells>
  <printOptions horizontalCentered="1"/>
  <pageMargins left="0.5" right="0.5" top="0.5" bottom="1" header="0.5" footer="0.25"/>
  <pageSetup fitToHeight="1" fitToWidth="1" horizontalDpi="600" verticalDpi="600" orientation="portrait" scale="76" r:id="rId3"/>
  <headerFooter alignWithMargins="0">
    <oddFooter>&amp;LDivision 176 VMF Rates
Effective 8/2010.v1&amp;RApproved By:             Date:
CSM_________  ________
DC________  ________
GM________  ________</oddFooter>
  </headerFooter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AN68"/>
  <sheetViews>
    <sheetView zoomScaleSheetLayoutView="75" zoomScalePageLayoutView="0" workbookViewId="0" topLeftCell="A1">
      <selection activeCell="A1" sqref="A1:B1"/>
    </sheetView>
  </sheetViews>
  <sheetFormatPr defaultColWidth="9.140625" defaultRowHeight="12.75"/>
  <cols>
    <col min="1" max="1" width="24.57421875" style="51" customWidth="1"/>
    <col min="2" max="2" width="10.8515625" style="51" bestFit="1" customWidth="1"/>
    <col min="3" max="3" width="8.7109375" style="9" customWidth="1"/>
    <col min="4" max="4" width="8.00390625" style="9" bestFit="1" customWidth="1"/>
    <col min="5" max="7" width="8.00390625" style="51" bestFit="1" customWidth="1"/>
    <col min="8" max="8" width="7.140625" style="9" customWidth="1"/>
    <col min="9" max="9" width="3.28125" style="9" customWidth="1"/>
    <col min="10" max="10" width="18.7109375" style="9" customWidth="1"/>
    <col min="11" max="11" width="8.8515625" style="51" customWidth="1"/>
    <col min="12" max="12" width="16.7109375" style="51" bestFit="1" customWidth="1"/>
    <col min="13" max="13" width="8.00390625" style="51" bestFit="1" customWidth="1"/>
    <col min="14" max="14" width="6.8515625" style="9" bestFit="1" customWidth="1"/>
    <col min="15" max="15" width="8.00390625" style="9" bestFit="1" customWidth="1"/>
    <col min="16" max="19" width="8.00390625" style="51" bestFit="1" customWidth="1"/>
    <col min="20" max="20" width="6.8515625" style="9" bestFit="1" customWidth="1"/>
    <col min="21" max="22" width="8.00390625" style="9" bestFit="1" customWidth="1"/>
    <col min="23" max="25" width="8.00390625" style="51" bestFit="1" customWidth="1"/>
    <col min="26" max="26" width="6.8515625" style="51" bestFit="1" customWidth="1"/>
    <col min="27" max="27" width="8.00390625" style="51" customWidth="1"/>
    <col min="28" max="31" width="8.00390625" style="51" bestFit="1" customWidth="1"/>
    <col min="32" max="32" width="6.8515625" style="51" bestFit="1" customWidth="1"/>
    <col min="33" max="16384" width="9.140625" style="51" customWidth="1"/>
  </cols>
  <sheetData>
    <row r="1" spans="1:2" ht="30">
      <c r="A1" s="1260" t="s">
        <v>336</v>
      </c>
      <c r="B1" s="1260"/>
    </row>
    <row r="2" spans="1:24" ht="12.75">
      <c r="A2" s="64" t="s">
        <v>337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58"/>
      <c r="W2" s="9"/>
      <c r="X2" s="9"/>
    </row>
    <row r="3" spans="1:22" ht="12.75">
      <c r="A3" s="82" t="s">
        <v>338</v>
      </c>
      <c r="B3" s="49"/>
      <c r="C3" s="31"/>
      <c r="D3" s="1264" t="s">
        <v>388</v>
      </c>
      <c r="E3" s="1264"/>
      <c r="F3" s="1264"/>
      <c r="G3" s="84"/>
      <c r="H3" s="31" t="s">
        <v>340</v>
      </c>
      <c r="I3" s="51"/>
      <c r="J3" s="51"/>
      <c r="N3" s="51"/>
      <c r="O3" s="51"/>
      <c r="T3" s="51"/>
      <c r="U3" s="51"/>
      <c r="V3" s="51"/>
    </row>
    <row r="4" spans="1:22" ht="13.5" thickBot="1">
      <c r="A4" s="31" t="s">
        <v>9</v>
      </c>
      <c r="B4" s="31" t="s">
        <v>341</v>
      </c>
      <c r="C4" s="31"/>
      <c r="D4" s="1263"/>
      <c r="E4" s="1263"/>
      <c r="F4" s="1263"/>
      <c r="G4" s="85"/>
      <c r="H4" s="31" t="s">
        <v>342</v>
      </c>
      <c r="I4" s="51"/>
      <c r="J4" s="51"/>
      <c r="N4" s="51"/>
      <c r="O4" s="51"/>
      <c r="T4" s="51"/>
      <c r="U4" s="51"/>
      <c r="V4" s="51"/>
    </row>
    <row r="5" spans="1:8" s="9" customFormat="1" ht="20.25" customHeight="1">
      <c r="A5" s="1261"/>
      <c r="B5" s="1262"/>
      <c r="C5" s="415" t="s">
        <v>343</v>
      </c>
      <c r="D5" s="416" t="s">
        <v>344</v>
      </c>
      <c r="E5" s="416" t="s">
        <v>345</v>
      </c>
      <c r="F5" s="416" t="s">
        <v>346</v>
      </c>
      <c r="G5" s="416"/>
      <c r="H5" s="417"/>
    </row>
    <row r="6" spans="1:22" ht="12.75">
      <c r="A6" s="418" t="s">
        <v>310</v>
      </c>
      <c r="B6" s="414">
        <v>98001</v>
      </c>
      <c r="C6" s="95">
        <v>165</v>
      </c>
      <c r="D6" s="95">
        <v>220</v>
      </c>
      <c r="E6" s="95">
        <v>253</v>
      </c>
      <c r="F6" s="95">
        <v>275</v>
      </c>
      <c r="G6" s="95">
        <v>316.25</v>
      </c>
      <c r="H6" s="425" t="s">
        <v>389</v>
      </c>
      <c r="I6" s="51"/>
      <c r="J6" s="51"/>
      <c r="N6" s="51"/>
      <c r="O6" s="51"/>
      <c r="T6" s="51"/>
      <c r="U6" s="51"/>
      <c r="V6" s="51"/>
    </row>
    <row r="7" spans="1:22" ht="12.75">
      <c r="A7" s="418" t="s">
        <v>310</v>
      </c>
      <c r="B7" s="414">
        <v>98002</v>
      </c>
      <c r="C7" s="95">
        <v>176</v>
      </c>
      <c r="D7" s="95">
        <v>220</v>
      </c>
      <c r="E7" s="95">
        <v>253</v>
      </c>
      <c r="F7" s="95">
        <v>275</v>
      </c>
      <c r="G7" s="95">
        <v>316.25</v>
      </c>
      <c r="H7" s="425" t="s">
        <v>389</v>
      </c>
      <c r="I7" s="51"/>
      <c r="J7" s="51"/>
      <c r="N7" s="51"/>
      <c r="O7" s="51"/>
      <c r="T7" s="51"/>
      <c r="U7" s="51"/>
      <c r="V7" s="51"/>
    </row>
    <row r="8" spans="1:22" ht="12.75">
      <c r="A8" s="418" t="s">
        <v>310</v>
      </c>
      <c r="B8" s="414">
        <v>98003</v>
      </c>
      <c r="C8" s="95">
        <v>165</v>
      </c>
      <c r="D8" s="95">
        <v>286</v>
      </c>
      <c r="E8" s="95">
        <v>328.9</v>
      </c>
      <c r="F8" s="95">
        <v>357.5</v>
      </c>
      <c r="G8" s="95">
        <v>411.125</v>
      </c>
      <c r="H8" s="425" t="s">
        <v>389</v>
      </c>
      <c r="I8" s="51"/>
      <c r="J8" s="51"/>
      <c r="N8" s="51"/>
      <c r="O8" s="51"/>
      <c r="T8" s="51"/>
      <c r="U8" s="51"/>
      <c r="V8" s="51"/>
    </row>
    <row r="9" spans="1:22" ht="12.75">
      <c r="A9" s="418" t="s">
        <v>310</v>
      </c>
      <c r="B9" s="414">
        <v>98005</v>
      </c>
      <c r="C9" s="95">
        <v>165</v>
      </c>
      <c r="D9" s="95">
        <v>220</v>
      </c>
      <c r="E9" s="95">
        <v>253</v>
      </c>
      <c r="F9" s="95">
        <v>275</v>
      </c>
      <c r="G9" s="95">
        <v>316.25</v>
      </c>
      <c r="H9" s="425" t="s">
        <v>389</v>
      </c>
      <c r="I9" s="51"/>
      <c r="J9" s="51"/>
      <c r="N9" s="51"/>
      <c r="O9" s="51"/>
      <c r="T9" s="51"/>
      <c r="U9" s="51"/>
      <c r="V9" s="51"/>
    </row>
    <row r="10" spans="1:22" ht="12.75">
      <c r="A10" s="418" t="s">
        <v>310</v>
      </c>
      <c r="B10" s="414">
        <v>98023</v>
      </c>
      <c r="C10" s="95">
        <v>159.5</v>
      </c>
      <c r="D10" s="95">
        <v>220</v>
      </c>
      <c r="E10" s="95">
        <v>253</v>
      </c>
      <c r="F10" s="95">
        <v>275</v>
      </c>
      <c r="G10" s="95">
        <v>316.25</v>
      </c>
      <c r="H10" s="425" t="s">
        <v>389</v>
      </c>
      <c r="I10" s="51"/>
      <c r="J10" s="51"/>
      <c r="N10" s="51"/>
      <c r="O10" s="51"/>
      <c r="T10" s="51"/>
      <c r="U10" s="51"/>
      <c r="V10" s="51"/>
    </row>
    <row r="11" spans="1:22" ht="12.75">
      <c r="A11" s="418" t="s">
        <v>310</v>
      </c>
      <c r="B11" s="414">
        <v>98042</v>
      </c>
      <c r="C11" s="95">
        <v>154</v>
      </c>
      <c r="D11" s="95">
        <v>223.3</v>
      </c>
      <c r="E11" s="95">
        <v>256.795</v>
      </c>
      <c r="F11" s="95">
        <v>279.125</v>
      </c>
      <c r="G11" s="95">
        <v>320.99375</v>
      </c>
      <c r="H11" s="425" t="s">
        <v>389</v>
      </c>
      <c r="I11" s="51"/>
      <c r="J11" s="51"/>
      <c r="N11" s="51"/>
      <c r="O11" s="51"/>
      <c r="T11" s="51"/>
      <c r="U11" s="51"/>
      <c r="V11" s="51"/>
    </row>
    <row r="12" spans="1:22" ht="12.75">
      <c r="A12" s="418" t="s">
        <v>310</v>
      </c>
      <c r="B12" s="414">
        <v>98047</v>
      </c>
      <c r="C12" s="95">
        <v>154</v>
      </c>
      <c r="D12" s="95">
        <v>192.5</v>
      </c>
      <c r="E12" s="95">
        <v>221.375</v>
      </c>
      <c r="F12" s="95">
        <v>240.625</v>
      </c>
      <c r="G12" s="95">
        <v>276.71875</v>
      </c>
      <c r="H12" s="425" t="s">
        <v>389</v>
      </c>
      <c r="I12" s="51"/>
      <c r="J12" s="51"/>
      <c r="N12" s="51"/>
      <c r="O12" s="51"/>
      <c r="T12" s="51"/>
      <c r="U12" s="51"/>
      <c r="V12" s="51"/>
    </row>
    <row r="13" spans="1:22" ht="12.75">
      <c r="A13" s="418" t="s">
        <v>310</v>
      </c>
      <c r="B13" s="414">
        <v>98063</v>
      </c>
      <c r="C13" s="95">
        <v>159.5</v>
      </c>
      <c r="D13" s="95">
        <v>220</v>
      </c>
      <c r="E13" s="95">
        <v>253</v>
      </c>
      <c r="F13" s="95">
        <v>275</v>
      </c>
      <c r="G13" s="95">
        <v>316.25</v>
      </c>
      <c r="H13" s="425" t="s">
        <v>389</v>
      </c>
      <c r="I13" s="51"/>
      <c r="N13" s="51"/>
      <c r="O13" s="51"/>
      <c r="T13" s="51"/>
      <c r="U13" s="51"/>
      <c r="V13" s="51"/>
    </row>
    <row r="14" spans="1:22" ht="12.75">
      <c r="A14" s="418" t="s">
        <v>310</v>
      </c>
      <c r="B14" s="414">
        <v>98071</v>
      </c>
      <c r="C14" s="95">
        <v>159.5</v>
      </c>
      <c r="D14" s="95">
        <v>220</v>
      </c>
      <c r="E14" s="95">
        <v>253</v>
      </c>
      <c r="F14" s="95">
        <v>275</v>
      </c>
      <c r="G14" s="95">
        <v>316.25</v>
      </c>
      <c r="H14" s="425" t="s">
        <v>389</v>
      </c>
      <c r="I14" s="51"/>
      <c r="N14" s="51"/>
      <c r="O14" s="51"/>
      <c r="T14" s="51"/>
      <c r="U14" s="51"/>
      <c r="V14" s="51"/>
    </row>
    <row r="15" spans="1:22" ht="12.75">
      <c r="A15" s="418" t="s">
        <v>310</v>
      </c>
      <c r="B15" s="414">
        <v>98092</v>
      </c>
      <c r="C15" s="95">
        <v>159.5</v>
      </c>
      <c r="D15" s="95">
        <v>220</v>
      </c>
      <c r="E15" s="95">
        <v>253</v>
      </c>
      <c r="F15" s="95">
        <v>275</v>
      </c>
      <c r="G15" s="95">
        <v>316.25</v>
      </c>
      <c r="H15" s="425" t="s">
        <v>389</v>
      </c>
      <c r="I15" s="51"/>
      <c r="N15" s="51"/>
      <c r="O15" s="51"/>
      <c r="T15" s="51"/>
      <c r="U15" s="51"/>
      <c r="V15" s="51"/>
    </row>
    <row r="16" spans="1:22" ht="12.75">
      <c r="A16" s="418" t="s">
        <v>310</v>
      </c>
      <c r="B16" s="414">
        <v>98093</v>
      </c>
      <c r="C16" s="95">
        <v>159.5</v>
      </c>
      <c r="D16" s="95">
        <v>220</v>
      </c>
      <c r="E16" s="95">
        <v>253</v>
      </c>
      <c r="F16" s="95">
        <v>275</v>
      </c>
      <c r="G16" s="95">
        <v>316.25</v>
      </c>
      <c r="H16" s="425" t="s">
        <v>389</v>
      </c>
      <c r="I16" s="51"/>
      <c r="N16" s="51"/>
      <c r="O16" s="51"/>
      <c r="T16" s="51"/>
      <c r="U16" s="51"/>
      <c r="V16" s="51"/>
    </row>
    <row r="17" spans="1:22" ht="12.75">
      <c r="A17" s="420" t="s">
        <v>16</v>
      </c>
      <c r="B17" s="74">
        <v>98010</v>
      </c>
      <c r="C17" s="95">
        <v>220</v>
      </c>
      <c r="D17" s="95">
        <v>330</v>
      </c>
      <c r="E17" s="95">
        <v>379.5</v>
      </c>
      <c r="F17" s="95">
        <v>412.5</v>
      </c>
      <c r="G17" s="95">
        <v>474.375</v>
      </c>
      <c r="H17" s="425" t="s">
        <v>389</v>
      </c>
      <c r="I17" s="51"/>
      <c r="N17" s="51"/>
      <c r="O17" s="51"/>
      <c r="T17" s="51"/>
      <c r="U17" s="51"/>
      <c r="V17" s="51"/>
    </row>
    <row r="18" spans="1:22" ht="12.75">
      <c r="A18" s="418" t="s">
        <v>351</v>
      </c>
      <c r="B18" s="414">
        <v>98146</v>
      </c>
      <c r="C18" s="95">
        <v>143</v>
      </c>
      <c r="D18" s="95">
        <v>192.5</v>
      </c>
      <c r="E18" s="95">
        <v>221.375</v>
      </c>
      <c r="F18" s="95">
        <v>240.625</v>
      </c>
      <c r="G18" s="95">
        <v>276.71875</v>
      </c>
      <c r="H18" s="425" t="s">
        <v>390</v>
      </c>
      <c r="I18" s="51"/>
      <c r="N18" s="51"/>
      <c r="O18" s="51"/>
      <c r="T18" s="51"/>
      <c r="U18" s="51"/>
      <c r="V18" s="51"/>
    </row>
    <row r="19" spans="1:22" ht="12.75">
      <c r="A19" s="418" t="s">
        <v>351</v>
      </c>
      <c r="B19" s="414">
        <v>98148</v>
      </c>
      <c r="C19" s="95">
        <v>143</v>
      </c>
      <c r="D19" s="95">
        <v>192.5</v>
      </c>
      <c r="E19" s="95">
        <v>221.375</v>
      </c>
      <c r="F19" s="95">
        <v>240.625</v>
      </c>
      <c r="G19" s="95">
        <v>276.71875</v>
      </c>
      <c r="H19" s="425" t="s">
        <v>390</v>
      </c>
      <c r="I19" s="51"/>
      <c r="N19" s="51"/>
      <c r="O19" s="51"/>
      <c r="T19" s="51"/>
      <c r="U19" s="51"/>
      <c r="V19" s="51"/>
    </row>
    <row r="20" spans="1:22" ht="12.75">
      <c r="A20" s="418" t="s">
        <v>351</v>
      </c>
      <c r="B20" s="414">
        <v>98166</v>
      </c>
      <c r="C20" s="95">
        <v>143</v>
      </c>
      <c r="D20" s="95">
        <v>192.5</v>
      </c>
      <c r="E20" s="95">
        <v>221.375</v>
      </c>
      <c r="F20" s="95">
        <v>240.625</v>
      </c>
      <c r="G20" s="95">
        <v>276.71875</v>
      </c>
      <c r="H20" s="425" t="s">
        <v>390</v>
      </c>
      <c r="I20" s="51"/>
      <c r="N20" s="51"/>
      <c r="O20" s="51"/>
      <c r="T20" s="51"/>
      <c r="U20" s="51"/>
      <c r="V20" s="51"/>
    </row>
    <row r="21" spans="1:22" ht="12.75">
      <c r="A21" s="418" t="s">
        <v>351</v>
      </c>
      <c r="B21" s="414">
        <v>98168</v>
      </c>
      <c r="C21" s="95">
        <v>143</v>
      </c>
      <c r="D21" s="95">
        <v>192.5</v>
      </c>
      <c r="E21" s="95">
        <v>221.375</v>
      </c>
      <c r="F21" s="95">
        <v>240.625</v>
      </c>
      <c r="G21" s="95">
        <v>276.71875</v>
      </c>
      <c r="H21" s="425" t="s">
        <v>390</v>
      </c>
      <c r="I21" s="51"/>
      <c r="J21" s="64" t="s">
        <v>115</v>
      </c>
      <c r="N21" s="51"/>
      <c r="O21" s="51"/>
      <c r="T21" s="51"/>
      <c r="U21" s="51"/>
      <c r="V21" s="51"/>
    </row>
    <row r="22" spans="1:22" ht="12.75">
      <c r="A22" s="418" t="s">
        <v>311</v>
      </c>
      <c r="B22" s="74">
        <v>98042</v>
      </c>
      <c r="C22" s="95">
        <v>170.5</v>
      </c>
      <c r="D22" s="95">
        <v>223.3</v>
      </c>
      <c r="E22" s="95">
        <v>256.795</v>
      </c>
      <c r="F22" s="95">
        <v>279.125</v>
      </c>
      <c r="G22" s="95">
        <v>320.99375</v>
      </c>
      <c r="H22" s="425" t="s">
        <v>389</v>
      </c>
      <c r="I22" s="51"/>
      <c r="J22" s="87" t="s">
        <v>77</v>
      </c>
      <c r="K22" s="89">
        <v>4.59</v>
      </c>
      <c r="L22" s="92" t="s">
        <v>166</v>
      </c>
      <c r="N22" s="51"/>
      <c r="O22" s="51"/>
      <c r="T22" s="51"/>
      <c r="U22" s="51"/>
      <c r="V22" s="51"/>
    </row>
    <row r="23" spans="1:22" ht="12.75">
      <c r="A23" s="418" t="s">
        <v>352</v>
      </c>
      <c r="B23" s="414">
        <v>98148</v>
      </c>
      <c r="C23" s="95">
        <v>143</v>
      </c>
      <c r="D23" s="95">
        <v>192.5</v>
      </c>
      <c r="E23" s="95">
        <v>221.375</v>
      </c>
      <c r="F23" s="95">
        <v>240.625</v>
      </c>
      <c r="G23" s="95">
        <v>276.71875</v>
      </c>
      <c r="H23" s="425" t="s">
        <v>390</v>
      </c>
      <c r="I23" s="51"/>
      <c r="J23" s="87" t="s">
        <v>323</v>
      </c>
      <c r="K23" s="90">
        <v>27.5</v>
      </c>
      <c r="L23" s="92" t="s">
        <v>166</v>
      </c>
      <c r="N23" s="51"/>
      <c r="O23" s="51"/>
      <c r="T23" s="51"/>
      <c r="U23" s="51"/>
      <c r="V23" s="51"/>
    </row>
    <row r="24" spans="1:22" ht="12.75">
      <c r="A24" s="418" t="s">
        <v>352</v>
      </c>
      <c r="B24" s="414">
        <v>98198</v>
      </c>
      <c r="C24" s="95">
        <v>143</v>
      </c>
      <c r="D24" s="95">
        <v>192.5</v>
      </c>
      <c r="E24" s="95">
        <v>221.375</v>
      </c>
      <c r="F24" s="95">
        <v>240.625</v>
      </c>
      <c r="G24" s="95">
        <v>276.71875</v>
      </c>
      <c r="H24" s="425" t="s">
        <v>390</v>
      </c>
      <c r="I24" s="51"/>
      <c r="J24" s="87" t="s">
        <v>324</v>
      </c>
      <c r="K24" s="90">
        <v>55</v>
      </c>
      <c r="L24" s="92" t="s">
        <v>166</v>
      </c>
      <c r="N24" s="51"/>
      <c r="O24" s="51"/>
      <c r="T24" s="51"/>
      <c r="U24" s="51"/>
      <c r="V24" s="51"/>
    </row>
    <row r="25" spans="1:22" ht="12.75">
      <c r="A25" s="418" t="s">
        <v>353</v>
      </c>
      <c r="B25" s="74">
        <v>98024</v>
      </c>
      <c r="C25" s="95">
        <v>220</v>
      </c>
      <c r="D25" s="95">
        <v>247.5</v>
      </c>
      <c r="E25" s="95">
        <v>284.625</v>
      </c>
      <c r="F25" s="95">
        <v>309.375</v>
      </c>
      <c r="G25" s="95">
        <v>355.78125</v>
      </c>
      <c r="H25" s="425" t="s">
        <v>389</v>
      </c>
      <c r="I25" s="51"/>
      <c r="J25" s="87" t="s">
        <v>306</v>
      </c>
      <c r="K25" s="89">
        <v>9.59</v>
      </c>
      <c r="L25" s="92" t="s">
        <v>25</v>
      </c>
      <c r="T25" s="51"/>
      <c r="U25" s="51"/>
      <c r="V25" s="51"/>
    </row>
    <row r="26" spans="1:22" ht="12.75">
      <c r="A26" s="418" t="s">
        <v>354</v>
      </c>
      <c r="B26" s="74">
        <v>98001</v>
      </c>
      <c r="C26" s="95">
        <v>165</v>
      </c>
      <c r="D26" s="95">
        <v>220</v>
      </c>
      <c r="E26" s="95">
        <v>253</v>
      </c>
      <c r="F26" s="95">
        <v>275</v>
      </c>
      <c r="G26" s="95">
        <v>316.25</v>
      </c>
      <c r="H26" s="425" t="s">
        <v>389</v>
      </c>
      <c r="I26" s="51"/>
      <c r="J26" s="87" t="s">
        <v>85</v>
      </c>
      <c r="K26" s="89">
        <v>12.63</v>
      </c>
      <c r="L26" s="92" t="s">
        <v>187</v>
      </c>
      <c r="T26" s="51"/>
      <c r="U26" s="51"/>
      <c r="V26" s="51"/>
    </row>
    <row r="27" spans="1:22" ht="12.75">
      <c r="A27" s="418" t="s">
        <v>354</v>
      </c>
      <c r="B27" s="74">
        <v>98003</v>
      </c>
      <c r="C27" s="95">
        <v>165</v>
      </c>
      <c r="D27" s="95">
        <v>220</v>
      </c>
      <c r="E27" s="95">
        <v>253</v>
      </c>
      <c r="F27" s="95">
        <v>275</v>
      </c>
      <c r="G27" s="95">
        <v>316.25</v>
      </c>
      <c r="H27" s="425" t="s">
        <v>390</v>
      </c>
      <c r="I27" s="51"/>
      <c r="J27" s="87" t="s">
        <v>302</v>
      </c>
      <c r="K27" s="91">
        <v>0.106</v>
      </c>
      <c r="L27" s="92" t="s">
        <v>303</v>
      </c>
      <c r="T27" s="51"/>
      <c r="U27" s="51"/>
      <c r="V27" s="51"/>
    </row>
    <row r="28" spans="1:22" ht="12.75">
      <c r="A28" s="418" t="s">
        <v>312</v>
      </c>
      <c r="B28" s="414">
        <v>98030</v>
      </c>
      <c r="C28" s="95">
        <v>132</v>
      </c>
      <c r="D28" s="95">
        <v>165</v>
      </c>
      <c r="E28" s="95">
        <v>189.75</v>
      </c>
      <c r="F28" s="95">
        <v>206.25</v>
      </c>
      <c r="G28" s="95">
        <v>237.1875</v>
      </c>
      <c r="H28" s="425" t="s">
        <v>390</v>
      </c>
      <c r="I28" s="51"/>
      <c r="J28" s="87" t="s">
        <v>321</v>
      </c>
      <c r="K28" s="90">
        <v>12.95</v>
      </c>
      <c r="L28" s="86" t="s">
        <v>320</v>
      </c>
      <c r="T28" s="51"/>
      <c r="U28" s="51"/>
      <c r="V28" s="51"/>
    </row>
    <row r="29" spans="1:22" ht="12.75">
      <c r="A29" s="418" t="s">
        <v>312</v>
      </c>
      <c r="B29" s="414">
        <v>98031</v>
      </c>
      <c r="C29" s="95">
        <v>132</v>
      </c>
      <c r="D29" s="95">
        <v>280.5</v>
      </c>
      <c r="E29" s="95">
        <v>322.575</v>
      </c>
      <c r="F29" s="95">
        <v>350.625</v>
      </c>
      <c r="G29" s="95">
        <v>403.21875</v>
      </c>
      <c r="H29" s="425" t="s">
        <v>390</v>
      </c>
      <c r="I29" s="51"/>
      <c r="J29" s="97" t="s">
        <v>355</v>
      </c>
      <c r="K29" s="98">
        <v>100</v>
      </c>
      <c r="L29" s="93" t="s">
        <v>356</v>
      </c>
      <c r="T29" s="51"/>
      <c r="U29" s="51"/>
      <c r="V29" s="51"/>
    </row>
    <row r="30" spans="1:22" ht="12.75">
      <c r="A30" s="418" t="s">
        <v>312</v>
      </c>
      <c r="B30" s="414">
        <v>98032</v>
      </c>
      <c r="C30" s="95">
        <v>132</v>
      </c>
      <c r="D30" s="95">
        <v>165</v>
      </c>
      <c r="E30" s="95">
        <v>189.75</v>
      </c>
      <c r="F30" s="95">
        <v>206.25</v>
      </c>
      <c r="G30" s="95">
        <v>237.1875</v>
      </c>
      <c r="H30" s="425" t="s">
        <v>390</v>
      </c>
      <c r="I30" s="51"/>
      <c r="J30" s="97" t="s">
        <v>357</v>
      </c>
      <c r="K30" s="100"/>
      <c r="L30" s="99"/>
      <c r="T30" s="51"/>
      <c r="U30" s="51"/>
      <c r="V30" s="51"/>
    </row>
    <row r="31" spans="1:22" ht="12.75">
      <c r="A31" s="418" t="s">
        <v>312</v>
      </c>
      <c r="B31" s="414">
        <v>98035</v>
      </c>
      <c r="C31" s="95">
        <v>132</v>
      </c>
      <c r="D31" s="95">
        <v>165</v>
      </c>
      <c r="E31" s="95">
        <v>189.75</v>
      </c>
      <c r="F31" s="95">
        <v>206.25</v>
      </c>
      <c r="G31" s="95">
        <v>237.1875</v>
      </c>
      <c r="H31" s="425" t="s">
        <v>390</v>
      </c>
      <c r="I31" s="51"/>
      <c r="J31" s="51"/>
      <c r="T31" s="51"/>
      <c r="U31" s="51"/>
      <c r="V31" s="51"/>
    </row>
    <row r="32" spans="1:22" ht="12.75">
      <c r="A32" s="418" t="s">
        <v>312</v>
      </c>
      <c r="B32" s="414">
        <v>98042</v>
      </c>
      <c r="C32" s="95">
        <v>137.5</v>
      </c>
      <c r="D32" s="95">
        <v>192.5</v>
      </c>
      <c r="E32" s="95">
        <v>221.375</v>
      </c>
      <c r="F32" s="95">
        <v>240.625</v>
      </c>
      <c r="G32" s="95">
        <v>276.71875</v>
      </c>
      <c r="H32" s="425" t="s">
        <v>389</v>
      </c>
      <c r="I32" s="51"/>
      <c r="J32" s="35" t="s">
        <v>358</v>
      </c>
      <c r="T32" s="51"/>
      <c r="U32" s="51"/>
      <c r="V32" s="51"/>
    </row>
    <row r="33" spans="1:22" ht="12.75">
      <c r="A33" s="418" t="s">
        <v>312</v>
      </c>
      <c r="B33" s="414">
        <v>98064</v>
      </c>
      <c r="C33" s="95">
        <v>137.5</v>
      </c>
      <c r="D33" s="95">
        <v>165</v>
      </c>
      <c r="E33" s="95">
        <v>189.75</v>
      </c>
      <c r="F33" s="95">
        <v>206.25</v>
      </c>
      <c r="G33" s="95">
        <v>237.1875</v>
      </c>
      <c r="H33" s="425" t="s">
        <v>390</v>
      </c>
      <c r="I33" s="51"/>
      <c r="J33" s="51"/>
      <c r="T33" s="51"/>
      <c r="U33" s="51"/>
      <c r="V33" s="51"/>
    </row>
    <row r="34" spans="1:22" ht="12.75">
      <c r="A34" s="418" t="s">
        <v>312</v>
      </c>
      <c r="B34" s="414">
        <v>98089</v>
      </c>
      <c r="C34" s="95">
        <v>137.5</v>
      </c>
      <c r="D34" s="95">
        <v>192.5</v>
      </c>
      <c r="E34" s="95">
        <v>221.375</v>
      </c>
      <c r="F34" s="95">
        <v>240.625</v>
      </c>
      <c r="G34" s="95">
        <v>276.71875</v>
      </c>
      <c r="H34" s="425" t="s">
        <v>390</v>
      </c>
      <c r="I34" s="51"/>
      <c r="J34" s="51"/>
      <c r="T34" s="51"/>
      <c r="U34" s="51"/>
      <c r="V34" s="51"/>
    </row>
    <row r="35" spans="1:22" ht="12.75">
      <c r="A35" s="418" t="s">
        <v>359</v>
      </c>
      <c r="B35" s="74">
        <v>98038</v>
      </c>
      <c r="C35" s="95">
        <v>192.5</v>
      </c>
      <c r="D35" s="95">
        <v>258.5</v>
      </c>
      <c r="E35" s="95">
        <v>297.275</v>
      </c>
      <c r="F35" s="95">
        <v>323.125</v>
      </c>
      <c r="G35" s="95">
        <v>371.59375</v>
      </c>
      <c r="H35" s="425" t="s">
        <v>389</v>
      </c>
      <c r="I35" s="51"/>
      <c r="J35" s="51"/>
      <c r="N35" s="51"/>
      <c r="O35" s="51"/>
      <c r="T35" s="51"/>
      <c r="U35" s="51"/>
      <c r="V35" s="51"/>
    </row>
    <row r="36" spans="1:22" ht="12.75">
      <c r="A36" s="418" t="s">
        <v>8</v>
      </c>
      <c r="B36" s="74">
        <v>98045</v>
      </c>
      <c r="C36" s="95">
        <v>219.45</v>
      </c>
      <c r="D36" s="95">
        <v>330</v>
      </c>
      <c r="E36" s="95">
        <v>379.5</v>
      </c>
      <c r="F36" s="95">
        <v>412.5</v>
      </c>
      <c r="G36" s="95">
        <v>474.375</v>
      </c>
      <c r="H36" s="425" t="s">
        <v>389</v>
      </c>
      <c r="I36" s="51"/>
      <c r="J36" s="51"/>
      <c r="N36" s="51"/>
      <c r="O36" s="51"/>
      <c r="T36" s="51"/>
      <c r="U36" s="51"/>
      <c r="V36" s="51"/>
    </row>
    <row r="37" spans="1:22" ht="12.75">
      <c r="A37" s="418" t="s">
        <v>360</v>
      </c>
      <c r="B37" s="74">
        <v>98027</v>
      </c>
      <c r="C37" s="95">
        <v>220</v>
      </c>
      <c r="D37" s="95">
        <v>247.5</v>
      </c>
      <c r="E37" s="95">
        <v>284.625</v>
      </c>
      <c r="F37" s="95">
        <v>309.375</v>
      </c>
      <c r="G37" s="95">
        <v>355.78125</v>
      </c>
      <c r="H37" s="425" t="s">
        <v>390</v>
      </c>
      <c r="I37" s="51"/>
      <c r="J37" s="51"/>
      <c r="N37" s="51"/>
      <c r="O37" s="51"/>
      <c r="T37" s="51"/>
      <c r="U37" s="51"/>
      <c r="V37" s="51"/>
    </row>
    <row r="38" spans="1:22" ht="12.75">
      <c r="A38" s="418" t="s">
        <v>360</v>
      </c>
      <c r="B38" s="74">
        <v>98050</v>
      </c>
      <c r="C38" s="95">
        <v>220</v>
      </c>
      <c r="D38" s="95">
        <v>247.5</v>
      </c>
      <c r="E38" s="95">
        <v>284.625</v>
      </c>
      <c r="F38" s="95">
        <v>309.375</v>
      </c>
      <c r="G38" s="95">
        <v>355.78125</v>
      </c>
      <c r="H38" s="425" t="s">
        <v>390</v>
      </c>
      <c r="I38" s="51"/>
      <c r="J38" s="51"/>
      <c r="N38" s="51"/>
      <c r="O38" s="51"/>
      <c r="T38" s="51"/>
      <c r="U38" s="51"/>
      <c r="V38" s="51"/>
    </row>
    <row r="39" spans="1:22" ht="12.75">
      <c r="A39" s="418" t="s">
        <v>361</v>
      </c>
      <c r="B39" s="74">
        <v>98051</v>
      </c>
      <c r="C39" s="95">
        <v>206.25</v>
      </c>
      <c r="D39" s="95">
        <v>247.5</v>
      </c>
      <c r="E39" s="95">
        <v>284.625</v>
      </c>
      <c r="F39" s="95">
        <v>309.375</v>
      </c>
      <c r="G39" s="95">
        <v>355.78125</v>
      </c>
      <c r="H39" s="425" t="s">
        <v>389</v>
      </c>
      <c r="I39" s="51"/>
      <c r="J39" s="51"/>
      <c r="N39" s="51"/>
      <c r="O39" s="51"/>
      <c r="T39" s="51"/>
      <c r="U39" s="51"/>
      <c r="V39" s="51"/>
    </row>
    <row r="40" spans="1:22" ht="12.75">
      <c r="A40" s="418" t="s">
        <v>362</v>
      </c>
      <c r="B40" s="414">
        <v>98055</v>
      </c>
      <c r="C40" s="95">
        <v>137.5</v>
      </c>
      <c r="D40" s="95">
        <v>165</v>
      </c>
      <c r="E40" s="95">
        <v>189.75</v>
      </c>
      <c r="F40" s="95">
        <v>206.25</v>
      </c>
      <c r="G40" s="95">
        <v>237.1875</v>
      </c>
      <c r="H40" s="425" t="s">
        <v>390</v>
      </c>
      <c r="I40" s="51"/>
      <c r="J40" s="51"/>
      <c r="N40" s="51"/>
      <c r="O40" s="51"/>
      <c r="T40" s="51"/>
      <c r="U40" s="51"/>
      <c r="V40" s="51"/>
    </row>
    <row r="41" spans="1:22" ht="12.75">
      <c r="A41" s="418" t="s">
        <v>362</v>
      </c>
      <c r="B41" s="414">
        <v>98056</v>
      </c>
      <c r="C41" s="95">
        <v>137.5</v>
      </c>
      <c r="D41" s="95">
        <v>165</v>
      </c>
      <c r="E41" s="95">
        <v>189.75</v>
      </c>
      <c r="F41" s="95">
        <v>206.25</v>
      </c>
      <c r="G41" s="95">
        <v>237.1875</v>
      </c>
      <c r="H41" s="425" t="s">
        <v>390</v>
      </c>
      <c r="I41" s="51"/>
      <c r="J41" s="51"/>
      <c r="N41" s="51"/>
      <c r="O41" s="51"/>
      <c r="T41" s="51"/>
      <c r="U41" s="51"/>
      <c r="V41" s="51"/>
    </row>
    <row r="42" spans="1:22" ht="12.75">
      <c r="A42" s="418" t="s">
        <v>362</v>
      </c>
      <c r="B42" s="414">
        <v>98057</v>
      </c>
      <c r="C42" s="95">
        <v>137.5</v>
      </c>
      <c r="D42" s="95">
        <v>165</v>
      </c>
      <c r="E42" s="95">
        <v>189.75</v>
      </c>
      <c r="F42" s="95">
        <v>206.25</v>
      </c>
      <c r="G42" s="95">
        <v>237.1875</v>
      </c>
      <c r="H42" s="425" t="s">
        <v>390</v>
      </c>
      <c r="I42" s="51"/>
      <c r="J42" s="51"/>
      <c r="N42" s="51"/>
      <c r="O42" s="51"/>
      <c r="T42" s="51"/>
      <c r="U42" s="51"/>
      <c r="V42" s="51"/>
    </row>
    <row r="43" spans="1:22" ht="12.75">
      <c r="A43" s="418" t="s">
        <v>362</v>
      </c>
      <c r="B43" s="414">
        <v>98058</v>
      </c>
      <c r="C43" s="95">
        <v>137.5</v>
      </c>
      <c r="D43" s="95">
        <v>165</v>
      </c>
      <c r="E43" s="95">
        <v>189.75</v>
      </c>
      <c r="F43" s="95">
        <v>206.25</v>
      </c>
      <c r="G43" s="95">
        <v>237.1875</v>
      </c>
      <c r="H43" s="425" t="s">
        <v>390</v>
      </c>
      <c r="I43" s="51"/>
      <c r="J43" s="51"/>
      <c r="N43" s="51"/>
      <c r="O43" s="51"/>
      <c r="T43" s="51"/>
      <c r="U43" s="51"/>
      <c r="V43" s="51"/>
    </row>
    <row r="44" spans="1:22" ht="12.75">
      <c r="A44" s="418" t="s">
        <v>362</v>
      </c>
      <c r="B44" s="414">
        <v>98059</v>
      </c>
      <c r="C44" s="95">
        <v>137.5</v>
      </c>
      <c r="D44" s="95">
        <v>165</v>
      </c>
      <c r="E44" s="95">
        <v>189.75</v>
      </c>
      <c r="F44" s="95">
        <v>206.25</v>
      </c>
      <c r="G44" s="95">
        <v>237.1875</v>
      </c>
      <c r="H44" s="425" t="s">
        <v>390</v>
      </c>
      <c r="I44" s="51"/>
      <c r="J44" s="51"/>
      <c r="N44" s="51"/>
      <c r="O44" s="51"/>
      <c r="T44" s="51"/>
      <c r="U44" s="51"/>
      <c r="V44" s="51"/>
    </row>
    <row r="45" spans="1:22" ht="12.75">
      <c r="A45" s="418" t="s">
        <v>363</v>
      </c>
      <c r="B45" s="414">
        <v>98148</v>
      </c>
      <c r="C45" s="95">
        <v>137.5</v>
      </c>
      <c r="D45" s="95">
        <v>192.5</v>
      </c>
      <c r="E45" s="95">
        <v>221.375</v>
      </c>
      <c r="F45" s="95">
        <v>240.625</v>
      </c>
      <c r="G45" s="95">
        <v>276.71875</v>
      </c>
      <c r="H45" s="425" t="s">
        <v>390</v>
      </c>
      <c r="I45" s="51"/>
      <c r="J45" s="51"/>
      <c r="N45" s="51"/>
      <c r="O45" s="51"/>
      <c r="T45" s="51"/>
      <c r="U45" s="51"/>
      <c r="V45" s="51"/>
    </row>
    <row r="46" spans="1:22" ht="12.75">
      <c r="A46" s="418" t="s">
        <v>363</v>
      </c>
      <c r="B46" s="414">
        <v>98158</v>
      </c>
      <c r="C46" s="95">
        <v>137.5</v>
      </c>
      <c r="D46" s="95">
        <v>192.5</v>
      </c>
      <c r="E46" s="95">
        <v>221.375</v>
      </c>
      <c r="F46" s="95">
        <v>240.625</v>
      </c>
      <c r="G46" s="95">
        <v>276.71875</v>
      </c>
      <c r="H46" s="425" t="s">
        <v>390</v>
      </c>
      <c r="I46" s="51"/>
      <c r="J46" s="51"/>
      <c r="N46" s="51"/>
      <c r="O46" s="51"/>
      <c r="T46" s="51"/>
      <c r="U46" s="51"/>
      <c r="V46" s="51"/>
    </row>
    <row r="47" spans="1:22" ht="12.75">
      <c r="A47" s="418" t="s">
        <v>363</v>
      </c>
      <c r="B47" s="414">
        <v>98168</v>
      </c>
      <c r="C47" s="95">
        <v>137.5</v>
      </c>
      <c r="D47" s="95">
        <v>192.5</v>
      </c>
      <c r="E47" s="95">
        <v>221.375</v>
      </c>
      <c r="F47" s="95">
        <v>240.625</v>
      </c>
      <c r="G47" s="95">
        <v>276.71875</v>
      </c>
      <c r="H47" s="425" t="s">
        <v>390</v>
      </c>
      <c r="I47" s="51"/>
      <c r="J47" s="51"/>
      <c r="N47" s="51"/>
      <c r="O47" s="51"/>
      <c r="T47" s="51"/>
      <c r="U47" s="51"/>
      <c r="V47" s="51"/>
    </row>
    <row r="48" spans="1:22" ht="12.75">
      <c r="A48" s="418" t="s">
        <v>363</v>
      </c>
      <c r="B48" s="414">
        <v>98188</v>
      </c>
      <c r="C48" s="95">
        <v>137.5</v>
      </c>
      <c r="D48" s="95">
        <v>192.5</v>
      </c>
      <c r="E48" s="95">
        <v>221.375</v>
      </c>
      <c r="F48" s="95">
        <v>240.625</v>
      </c>
      <c r="G48" s="95">
        <v>276.71875</v>
      </c>
      <c r="H48" s="425" t="s">
        <v>390</v>
      </c>
      <c r="I48" s="51"/>
      <c r="J48" s="51"/>
      <c r="N48" s="51"/>
      <c r="O48" s="51"/>
      <c r="T48" s="51"/>
      <c r="U48" s="51"/>
      <c r="V48" s="51"/>
    </row>
    <row r="49" spans="1:22" ht="12.75">
      <c r="A49" s="418" t="s">
        <v>363</v>
      </c>
      <c r="B49" s="414">
        <v>98198</v>
      </c>
      <c r="C49" s="95">
        <v>137.5</v>
      </c>
      <c r="D49" s="95">
        <v>192.5</v>
      </c>
      <c r="E49" s="95">
        <v>221.375</v>
      </c>
      <c r="F49" s="95">
        <v>240.625</v>
      </c>
      <c r="G49" s="95">
        <v>276.71875</v>
      </c>
      <c r="H49" s="425" t="s">
        <v>390</v>
      </c>
      <c r="I49" s="51"/>
      <c r="J49" s="51"/>
      <c r="N49" s="51"/>
      <c r="O49" s="51"/>
      <c r="T49" s="51"/>
      <c r="U49" s="51"/>
      <c r="V49" s="51"/>
    </row>
    <row r="50" spans="1:22" ht="12.75">
      <c r="A50" s="418" t="s">
        <v>364</v>
      </c>
      <c r="B50" s="74">
        <v>98065</v>
      </c>
      <c r="C50" s="95">
        <v>220</v>
      </c>
      <c r="D50" s="95">
        <v>275</v>
      </c>
      <c r="E50" s="95">
        <v>316.25</v>
      </c>
      <c r="F50" s="95">
        <v>343.75</v>
      </c>
      <c r="G50" s="95">
        <v>395.3125</v>
      </c>
      <c r="H50" s="425" t="s">
        <v>389</v>
      </c>
      <c r="I50" s="51"/>
      <c r="J50" s="51"/>
      <c r="N50" s="51"/>
      <c r="O50" s="51"/>
      <c r="T50" s="51"/>
      <c r="U50" s="51"/>
      <c r="V50" s="51"/>
    </row>
    <row r="51" spans="1:22" ht="12.75">
      <c r="A51" s="418" t="s">
        <v>21</v>
      </c>
      <c r="B51" s="414">
        <v>98108</v>
      </c>
      <c r="C51" s="95">
        <v>132</v>
      </c>
      <c r="D51" s="95">
        <v>165</v>
      </c>
      <c r="E51" s="95">
        <v>189.75</v>
      </c>
      <c r="F51" s="95">
        <v>206.25</v>
      </c>
      <c r="G51" s="95">
        <v>237.1875</v>
      </c>
      <c r="H51" s="425" t="s">
        <v>390</v>
      </c>
      <c r="I51" s="51"/>
      <c r="J51" s="51"/>
      <c r="N51" s="51"/>
      <c r="O51" s="51"/>
      <c r="T51" s="51"/>
      <c r="U51" s="51"/>
      <c r="V51" s="51"/>
    </row>
    <row r="52" spans="1:22" ht="12.75">
      <c r="A52" s="418" t="s">
        <v>21</v>
      </c>
      <c r="B52" s="414">
        <v>98138</v>
      </c>
      <c r="C52" s="95">
        <v>132</v>
      </c>
      <c r="D52" s="95">
        <v>165</v>
      </c>
      <c r="E52" s="95">
        <v>189.75</v>
      </c>
      <c r="F52" s="95">
        <v>206.25</v>
      </c>
      <c r="G52" s="95">
        <v>237.1875</v>
      </c>
      <c r="H52" s="425" t="s">
        <v>390</v>
      </c>
      <c r="I52" s="51"/>
      <c r="J52" s="51"/>
      <c r="N52" s="51"/>
      <c r="O52" s="51"/>
      <c r="T52" s="51"/>
      <c r="U52" s="51"/>
      <c r="V52" s="51"/>
    </row>
    <row r="53" spans="1:22" ht="12.75">
      <c r="A53" s="418" t="s">
        <v>21</v>
      </c>
      <c r="B53" s="414">
        <v>98168</v>
      </c>
      <c r="C53" s="95">
        <v>132</v>
      </c>
      <c r="D53" s="95">
        <v>165</v>
      </c>
      <c r="E53" s="95">
        <v>189.75</v>
      </c>
      <c r="F53" s="95">
        <v>206.25</v>
      </c>
      <c r="G53" s="95">
        <v>237.1875</v>
      </c>
      <c r="H53" s="425" t="s">
        <v>390</v>
      </c>
      <c r="I53" s="51"/>
      <c r="J53" s="51"/>
      <c r="N53" s="51"/>
      <c r="O53" s="51"/>
      <c r="T53" s="51"/>
      <c r="U53" s="51"/>
      <c r="V53" s="51"/>
    </row>
    <row r="54" spans="1:22" ht="12.75">
      <c r="A54" s="418" t="s">
        <v>21</v>
      </c>
      <c r="B54" s="414">
        <v>98178</v>
      </c>
      <c r="C54" s="95">
        <v>159.5</v>
      </c>
      <c r="D54" s="95">
        <v>165</v>
      </c>
      <c r="E54" s="95">
        <v>189.75</v>
      </c>
      <c r="F54" s="95">
        <v>206.25</v>
      </c>
      <c r="G54" s="95">
        <v>237.1875</v>
      </c>
      <c r="H54" s="425" t="s">
        <v>390</v>
      </c>
      <c r="I54" s="51"/>
      <c r="J54" s="51"/>
      <c r="N54" s="51"/>
      <c r="O54" s="51"/>
      <c r="T54" s="51"/>
      <c r="U54" s="51"/>
      <c r="V54" s="51"/>
    </row>
    <row r="55" spans="1:22" ht="12.75">
      <c r="A55" s="418" t="s">
        <v>21</v>
      </c>
      <c r="B55" s="414">
        <v>98188</v>
      </c>
      <c r="C55" s="95">
        <v>132</v>
      </c>
      <c r="D55" s="95">
        <v>165</v>
      </c>
      <c r="E55" s="95">
        <v>189.75</v>
      </c>
      <c r="F55" s="95">
        <v>206.25</v>
      </c>
      <c r="G55" s="95">
        <v>237.1875</v>
      </c>
      <c r="H55" s="425" t="s">
        <v>390</v>
      </c>
      <c r="I55" s="51"/>
      <c r="J55" s="51"/>
      <c r="N55" s="51"/>
      <c r="O55" s="51"/>
      <c r="T55" s="51"/>
      <c r="U55" s="51"/>
      <c r="V55" s="51"/>
    </row>
    <row r="56" spans="1:22" ht="12.75">
      <c r="A56" s="418" t="s">
        <v>365</v>
      </c>
      <c r="B56" s="414">
        <v>98106</v>
      </c>
      <c r="C56" s="95">
        <v>176</v>
      </c>
      <c r="D56" s="95">
        <v>220</v>
      </c>
      <c r="E56" s="95">
        <v>253</v>
      </c>
      <c r="F56" s="95">
        <v>275</v>
      </c>
      <c r="G56" s="95">
        <v>316.25</v>
      </c>
      <c r="H56" s="425" t="s">
        <v>390</v>
      </c>
      <c r="I56" s="51"/>
      <c r="J56" s="51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51"/>
      <c r="V56" s="51"/>
    </row>
    <row r="57" spans="1:22" ht="13.5" thickBot="1">
      <c r="A57" s="421" t="s">
        <v>365</v>
      </c>
      <c r="B57" s="422">
        <v>98146</v>
      </c>
      <c r="C57" s="423">
        <v>176</v>
      </c>
      <c r="D57" s="423">
        <v>220</v>
      </c>
      <c r="E57" s="423">
        <v>253</v>
      </c>
      <c r="F57" s="423">
        <v>275</v>
      </c>
      <c r="G57" s="423">
        <v>316.25</v>
      </c>
      <c r="H57" s="426" t="s">
        <v>390</v>
      </c>
      <c r="I57" s="51"/>
      <c r="J57" s="51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51"/>
      <c r="V57" s="51"/>
    </row>
    <row r="58" spans="11:20" ht="12.75">
      <c r="K58" s="49"/>
      <c r="L58" s="49"/>
      <c r="M58" s="49"/>
      <c r="N58" s="79"/>
      <c r="O58" s="79"/>
      <c r="P58" s="49"/>
      <c r="Q58" s="49"/>
      <c r="R58" s="49"/>
      <c r="S58" s="49"/>
      <c r="T58" s="79"/>
    </row>
    <row r="59" spans="2:40" ht="16.5">
      <c r="B59" s="82" t="s">
        <v>366</v>
      </c>
      <c r="C59" s="82" t="s">
        <v>367</v>
      </c>
      <c r="D59" s="82"/>
      <c r="E59" s="102"/>
      <c r="F59" s="102"/>
      <c r="G59" s="102"/>
      <c r="H59" s="103"/>
      <c r="I59" s="103"/>
      <c r="J59" s="105"/>
      <c r="K59" s="104"/>
      <c r="L59" s="79"/>
      <c r="M59" s="49"/>
      <c r="N59" s="105"/>
      <c r="O59" s="105"/>
      <c r="P59" s="102"/>
      <c r="Q59" s="102"/>
      <c r="R59" s="103"/>
      <c r="S59" s="103"/>
      <c r="T59" s="103"/>
      <c r="U59" s="105"/>
      <c r="V59" s="105"/>
      <c r="W59" s="105"/>
      <c r="X59" s="102"/>
      <c r="Y59" s="102"/>
      <c r="Z59" s="102"/>
      <c r="AA59" s="105"/>
      <c r="AB59" s="105"/>
      <c r="AC59" s="105"/>
      <c r="AD59" s="105"/>
      <c r="AE59" s="105"/>
      <c r="AF59" s="102"/>
      <c r="AG59" s="102"/>
      <c r="AH59" s="106"/>
      <c r="AI59" s="106"/>
      <c r="AJ59" s="105"/>
      <c r="AK59" s="105"/>
      <c r="AL59" s="105"/>
      <c r="AM59" s="102"/>
      <c r="AN59" s="102"/>
    </row>
    <row r="60" spans="2:40" ht="12.75">
      <c r="B60" s="31"/>
      <c r="C60" s="51"/>
      <c r="D60" s="51"/>
      <c r="H60" s="103"/>
      <c r="I60" s="103"/>
      <c r="J60" s="105"/>
      <c r="K60" s="82"/>
      <c r="L60" s="107"/>
      <c r="M60" s="108"/>
      <c r="N60" s="105"/>
      <c r="O60" s="109"/>
      <c r="P60" s="49"/>
      <c r="Q60" s="79"/>
      <c r="R60" s="79"/>
      <c r="S60" s="105"/>
      <c r="T60" s="105"/>
      <c r="X60" s="102"/>
      <c r="Y60" s="102"/>
      <c r="Z60" s="102"/>
      <c r="AA60" s="105"/>
      <c r="AB60" s="105"/>
      <c r="AC60" s="105"/>
      <c r="AD60" s="105"/>
      <c r="AE60" s="105"/>
      <c r="AF60" s="102"/>
      <c r="AG60" s="102"/>
      <c r="AH60" s="106"/>
      <c r="AI60" s="106"/>
      <c r="AJ60" s="105"/>
      <c r="AK60" s="105"/>
      <c r="AL60" s="105"/>
      <c r="AM60" s="102"/>
      <c r="AN60" s="102"/>
    </row>
    <row r="61" spans="2:22" ht="15.75" thickBot="1">
      <c r="B61" s="31"/>
      <c r="C61" s="110" t="s">
        <v>343</v>
      </c>
      <c r="D61" s="111" t="s">
        <v>344</v>
      </c>
      <c r="E61" s="111" t="s">
        <v>345</v>
      </c>
      <c r="F61" s="111" t="s">
        <v>346</v>
      </c>
      <c r="G61" s="112" t="s">
        <v>368</v>
      </c>
      <c r="H61" s="113" t="s">
        <v>369</v>
      </c>
      <c r="I61" s="112"/>
      <c r="K61" s="82"/>
      <c r="L61" s="79"/>
      <c r="M61" s="49"/>
      <c r="N61" s="114"/>
      <c r="O61" s="105"/>
      <c r="P61" s="102"/>
      <c r="Q61" s="102"/>
      <c r="R61" s="79"/>
      <c r="S61" s="105"/>
      <c r="T61" s="102"/>
      <c r="V61" s="105"/>
    </row>
    <row r="62" spans="1:40" ht="12.75">
      <c r="A62" s="94" t="s">
        <v>370</v>
      </c>
      <c r="B62" s="31"/>
      <c r="C62" s="115">
        <v>80</v>
      </c>
      <c r="D62" s="115">
        <v>90</v>
      </c>
      <c r="E62" s="102">
        <v>100</v>
      </c>
      <c r="F62" s="102">
        <v>110</v>
      </c>
      <c r="G62" s="102">
        <v>125</v>
      </c>
      <c r="H62" s="102">
        <v>130</v>
      </c>
      <c r="I62" s="102"/>
      <c r="K62" s="82"/>
      <c r="L62" s="79"/>
      <c r="M62" s="49"/>
      <c r="N62" s="116"/>
      <c r="O62" s="105"/>
      <c r="P62" s="102"/>
      <c r="Q62" s="102"/>
      <c r="R62" s="79"/>
      <c r="S62" s="102"/>
      <c r="T62" s="102"/>
      <c r="U62" s="105"/>
      <c r="V62" s="105"/>
      <c r="Z62" s="102"/>
      <c r="AA62" s="105"/>
      <c r="AB62" s="105"/>
      <c r="AC62" s="105"/>
      <c r="AD62" s="105"/>
      <c r="AE62" s="105"/>
      <c r="AF62" s="102"/>
      <c r="AG62" s="102"/>
      <c r="AH62" s="106"/>
      <c r="AI62" s="106"/>
      <c r="AJ62" s="105"/>
      <c r="AK62" s="105"/>
      <c r="AL62" s="105"/>
      <c r="AM62" s="102"/>
      <c r="AN62" s="102"/>
    </row>
    <row r="63" spans="1:40" ht="12.75">
      <c r="A63" s="94" t="s">
        <v>371</v>
      </c>
      <c r="B63" s="31"/>
      <c r="C63" s="115">
        <v>75</v>
      </c>
      <c r="D63" s="115">
        <v>80</v>
      </c>
      <c r="E63" s="102">
        <v>100</v>
      </c>
      <c r="F63" s="102">
        <v>220</v>
      </c>
      <c r="G63" s="102">
        <v>275</v>
      </c>
      <c r="H63" s="102">
        <v>330</v>
      </c>
      <c r="I63" s="102"/>
      <c r="K63" s="82"/>
      <c r="L63" s="79"/>
      <c r="M63" s="49"/>
      <c r="N63" s="116"/>
      <c r="O63" s="105"/>
      <c r="P63" s="102"/>
      <c r="Q63" s="102"/>
      <c r="R63" s="103"/>
      <c r="S63" s="103"/>
      <c r="T63" s="103"/>
      <c r="U63" s="105"/>
      <c r="V63" s="105"/>
      <c r="W63" s="105"/>
      <c r="X63" s="102"/>
      <c r="Y63" s="102"/>
      <c r="Z63" s="102"/>
      <c r="AA63" s="105"/>
      <c r="AB63" s="105"/>
      <c r="AC63" s="105"/>
      <c r="AD63" s="105"/>
      <c r="AE63" s="105"/>
      <c r="AF63" s="102"/>
      <c r="AG63" s="102"/>
      <c r="AH63" s="106"/>
      <c r="AI63" s="106"/>
      <c r="AJ63" s="105"/>
      <c r="AK63" s="105"/>
      <c r="AL63" s="105"/>
      <c r="AM63" s="102"/>
      <c r="AN63" s="102"/>
    </row>
    <row r="64" spans="1:40" ht="12.75">
      <c r="A64" s="117" t="s">
        <v>372</v>
      </c>
      <c r="B64" s="31"/>
      <c r="C64" s="118">
        <v>2.3</v>
      </c>
      <c r="D64" s="118">
        <v>2.5</v>
      </c>
      <c r="E64" s="118">
        <v>3</v>
      </c>
      <c r="F64" s="118">
        <v>6.666666666666667</v>
      </c>
      <c r="G64" s="118">
        <v>9</v>
      </c>
      <c r="H64" s="118">
        <v>11</v>
      </c>
      <c r="I64" s="118"/>
      <c r="K64" s="82"/>
      <c r="L64" s="79"/>
      <c r="M64" s="49"/>
      <c r="N64" s="118"/>
      <c r="O64" s="105"/>
      <c r="P64" s="102"/>
      <c r="Q64" s="102"/>
      <c r="R64" s="103"/>
      <c r="S64" s="103"/>
      <c r="T64" s="103"/>
      <c r="U64" s="105"/>
      <c r="V64" s="105"/>
      <c r="W64" s="105"/>
      <c r="X64" s="102"/>
      <c r="Y64" s="102"/>
      <c r="Z64" s="102"/>
      <c r="AA64" s="105"/>
      <c r="AB64" s="105"/>
      <c r="AC64" s="105"/>
      <c r="AD64" s="105"/>
      <c r="AE64" s="105"/>
      <c r="AF64" s="102"/>
      <c r="AG64" s="102"/>
      <c r="AH64" s="106"/>
      <c r="AI64" s="106"/>
      <c r="AJ64" s="105"/>
      <c r="AK64" s="105"/>
      <c r="AL64" s="105"/>
      <c r="AM64" s="102"/>
      <c r="AN64" s="102"/>
    </row>
    <row r="65" spans="1:35" ht="12.75">
      <c r="A65" s="94" t="s">
        <v>373</v>
      </c>
      <c r="B65" s="31"/>
      <c r="C65" s="115" t="s">
        <v>23</v>
      </c>
      <c r="D65" s="102">
        <v>55</v>
      </c>
      <c r="E65" s="102">
        <v>80</v>
      </c>
      <c r="F65" s="102">
        <v>90</v>
      </c>
      <c r="G65" s="102">
        <v>110</v>
      </c>
      <c r="H65" s="102">
        <v>130</v>
      </c>
      <c r="I65" s="102"/>
      <c r="K65" s="82"/>
      <c r="L65" s="79"/>
      <c r="M65" s="49"/>
      <c r="N65" s="116"/>
      <c r="O65" s="40"/>
      <c r="P65" s="119"/>
      <c r="Q65" s="119"/>
      <c r="R65" s="49"/>
      <c r="S65" s="49"/>
      <c r="T65" s="79"/>
      <c r="X65" s="49"/>
      <c r="Y65" s="49"/>
      <c r="Z65" s="102"/>
      <c r="AA65" s="105"/>
      <c r="AB65" s="105"/>
      <c r="AC65" s="105"/>
      <c r="AD65" s="105"/>
      <c r="AE65" s="105"/>
      <c r="AF65" s="102"/>
      <c r="AG65" s="102"/>
      <c r="AH65" s="106"/>
      <c r="AI65" s="106"/>
    </row>
    <row r="66" spans="11:20" ht="12.75">
      <c r="K66" s="82"/>
      <c r="L66" s="79"/>
      <c r="M66" s="49"/>
      <c r="N66" s="79"/>
      <c r="O66" s="79"/>
      <c r="P66" s="49"/>
      <c r="Q66" s="49"/>
      <c r="R66" s="49"/>
      <c r="S66" s="49"/>
      <c r="T66" s="79"/>
    </row>
    <row r="67" spans="1:20" ht="12.75">
      <c r="A67" s="120" t="s">
        <v>374</v>
      </c>
      <c r="K67" s="49"/>
      <c r="L67" s="49"/>
      <c r="M67" s="109"/>
      <c r="N67" s="79"/>
      <c r="O67" s="79"/>
      <c r="P67" s="49"/>
      <c r="Q67" s="49"/>
      <c r="R67" s="49"/>
      <c r="S67" s="49"/>
      <c r="T67" s="79"/>
    </row>
    <row r="68" spans="11:20" ht="12.75">
      <c r="K68" s="49"/>
      <c r="L68" s="49"/>
      <c r="M68" s="49"/>
      <c r="N68" s="79"/>
      <c r="O68" s="79"/>
      <c r="P68" s="49"/>
      <c r="Q68" s="49"/>
      <c r="R68" s="49"/>
      <c r="S68" s="49"/>
      <c r="T68" s="79"/>
    </row>
  </sheetData>
  <sheetProtection/>
  <mergeCells count="3">
    <mergeCell ref="A5:B5"/>
    <mergeCell ref="D3:F4"/>
    <mergeCell ref="A1:B1"/>
  </mergeCells>
  <printOptions horizontalCentered="1"/>
  <pageMargins left="0.5" right="0.5" top="0.5" bottom="1" header="0.5" footer="0.25"/>
  <pageSetup fitToHeight="1" fitToWidth="1" horizontalDpi="600" verticalDpi="600" orientation="portrait" scale="58" r:id="rId3"/>
  <headerFooter alignWithMargins="0">
    <oddFooter>&amp;R&amp;F
&amp;D  &amp;T</oddFooter>
  </headerFooter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AN67"/>
  <sheetViews>
    <sheetView zoomScaleSheetLayoutView="75" zoomScalePageLayoutView="0" workbookViewId="0" topLeftCell="A1">
      <selection activeCell="A1" sqref="A1:B1"/>
    </sheetView>
  </sheetViews>
  <sheetFormatPr defaultColWidth="9.140625" defaultRowHeight="12.75"/>
  <cols>
    <col min="1" max="1" width="22.00390625" style="51" customWidth="1"/>
    <col min="2" max="2" width="10.8515625" style="51" bestFit="1" customWidth="1"/>
    <col min="3" max="3" width="8.7109375" style="9" customWidth="1"/>
    <col min="4" max="4" width="8.00390625" style="9" bestFit="1" customWidth="1"/>
    <col min="5" max="7" width="8.00390625" style="51" bestFit="1" customWidth="1"/>
    <col min="8" max="8" width="9.28125" style="9" customWidth="1"/>
    <col min="9" max="9" width="3.140625" style="9" customWidth="1"/>
    <col min="10" max="10" width="15.00390625" style="9" customWidth="1"/>
    <col min="11" max="11" width="8.57421875" style="51" customWidth="1"/>
    <col min="12" max="12" width="14.00390625" style="51" bestFit="1" customWidth="1"/>
    <col min="13" max="13" width="8.00390625" style="51" bestFit="1" customWidth="1"/>
    <col min="14" max="14" width="6.8515625" style="9" bestFit="1" customWidth="1"/>
    <col min="15" max="15" width="8.00390625" style="9" bestFit="1" customWidth="1"/>
    <col min="16" max="19" width="8.00390625" style="51" bestFit="1" customWidth="1"/>
    <col min="20" max="20" width="6.8515625" style="9" bestFit="1" customWidth="1"/>
    <col min="21" max="22" width="8.00390625" style="9" bestFit="1" customWidth="1"/>
    <col min="23" max="25" width="8.00390625" style="51" bestFit="1" customWidth="1"/>
    <col min="26" max="26" width="6.8515625" style="51" bestFit="1" customWidth="1"/>
    <col min="27" max="27" width="8.00390625" style="51" customWidth="1"/>
    <col min="28" max="31" width="8.00390625" style="51" bestFit="1" customWidth="1"/>
    <col min="32" max="32" width="6.8515625" style="51" bestFit="1" customWidth="1"/>
    <col min="33" max="16384" width="9.140625" style="51" customWidth="1"/>
  </cols>
  <sheetData>
    <row r="1" spans="1:2" ht="30">
      <c r="A1" s="1260" t="s">
        <v>336</v>
      </c>
      <c r="B1" s="1260"/>
    </row>
    <row r="2" spans="1:22" ht="12.75">
      <c r="A2" s="64" t="s">
        <v>337</v>
      </c>
      <c r="C2" s="63"/>
      <c r="D2" s="63"/>
      <c r="E2" s="63"/>
      <c r="F2" s="63"/>
      <c r="G2" s="63"/>
      <c r="H2" s="63"/>
      <c r="I2" s="51"/>
      <c r="J2" s="51"/>
      <c r="N2" s="51"/>
      <c r="O2" s="51"/>
      <c r="T2" s="51"/>
      <c r="U2" s="51"/>
      <c r="V2" s="51"/>
    </row>
    <row r="3" spans="1:22" ht="12.75">
      <c r="A3" s="82" t="s">
        <v>338</v>
      </c>
      <c r="B3" s="49"/>
      <c r="C3" s="31"/>
      <c r="D3" s="1259" t="s">
        <v>391</v>
      </c>
      <c r="E3" s="1259"/>
      <c r="F3" s="1259"/>
      <c r="G3" s="31"/>
      <c r="H3" s="31" t="s">
        <v>340</v>
      </c>
      <c r="I3" s="51"/>
      <c r="J3" s="51"/>
      <c r="N3" s="51"/>
      <c r="O3" s="51"/>
      <c r="T3" s="51"/>
      <c r="U3" s="51"/>
      <c r="V3" s="51"/>
    </row>
    <row r="4" spans="1:22" ht="13.5" thickBot="1">
      <c r="A4" s="31" t="s">
        <v>9</v>
      </c>
      <c r="B4" s="31" t="s">
        <v>341</v>
      </c>
      <c r="C4" s="31"/>
      <c r="D4" s="1259"/>
      <c r="E4" s="1259"/>
      <c r="F4" s="1259"/>
      <c r="G4" s="31"/>
      <c r="H4" s="31" t="s">
        <v>342</v>
      </c>
      <c r="I4" s="51"/>
      <c r="J4" s="51"/>
      <c r="N4" s="51"/>
      <c r="O4" s="51"/>
      <c r="T4" s="51"/>
      <c r="U4" s="51"/>
      <c r="V4" s="51"/>
    </row>
    <row r="5" spans="1:8" s="9" customFormat="1" ht="20.25" customHeight="1">
      <c r="A5" s="1261"/>
      <c r="B5" s="1262"/>
      <c r="C5" s="415" t="s">
        <v>343</v>
      </c>
      <c r="D5" s="416" t="s">
        <v>344</v>
      </c>
      <c r="E5" s="416" t="s">
        <v>345</v>
      </c>
      <c r="F5" s="416" t="s">
        <v>346</v>
      </c>
      <c r="G5" s="416"/>
      <c r="H5" s="417"/>
    </row>
    <row r="6" spans="1:22" ht="12.75">
      <c r="A6" s="418" t="s">
        <v>310</v>
      </c>
      <c r="B6" s="414">
        <v>98001</v>
      </c>
      <c r="C6" s="95">
        <v>165</v>
      </c>
      <c r="D6" s="95">
        <v>231</v>
      </c>
      <c r="E6" s="95">
        <v>265.65</v>
      </c>
      <c r="F6" s="95">
        <v>288.75</v>
      </c>
      <c r="G6" s="95">
        <v>332.0625</v>
      </c>
      <c r="H6" s="419" t="s">
        <v>392</v>
      </c>
      <c r="I6" s="51"/>
      <c r="J6" s="51"/>
      <c r="N6" s="51"/>
      <c r="O6" s="51"/>
      <c r="T6" s="51"/>
      <c r="U6" s="51"/>
      <c r="V6" s="51"/>
    </row>
    <row r="7" spans="1:22" ht="12.75">
      <c r="A7" s="418" t="s">
        <v>310</v>
      </c>
      <c r="B7" s="414">
        <v>98002</v>
      </c>
      <c r="C7" s="95">
        <v>176</v>
      </c>
      <c r="D7" s="95">
        <v>211.2</v>
      </c>
      <c r="E7" s="95">
        <v>242.88</v>
      </c>
      <c r="F7" s="95">
        <v>264</v>
      </c>
      <c r="G7" s="95">
        <v>303.6</v>
      </c>
      <c r="H7" s="419" t="s">
        <v>392</v>
      </c>
      <c r="I7" s="51"/>
      <c r="J7" s="51"/>
      <c r="N7" s="51"/>
      <c r="O7" s="51"/>
      <c r="T7" s="51"/>
      <c r="U7" s="51"/>
      <c r="V7" s="51"/>
    </row>
    <row r="8" spans="1:22" ht="12.75">
      <c r="A8" s="418" t="s">
        <v>310</v>
      </c>
      <c r="B8" s="414">
        <v>98003</v>
      </c>
      <c r="C8" s="95">
        <v>165</v>
      </c>
      <c r="D8" s="95">
        <v>206.25</v>
      </c>
      <c r="E8" s="95">
        <v>237.1875</v>
      </c>
      <c r="F8" s="95">
        <v>257.8125</v>
      </c>
      <c r="G8" s="95">
        <v>296.484375</v>
      </c>
      <c r="H8" s="419" t="s">
        <v>392</v>
      </c>
      <c r="I8" s="51"/>
      <c r="J8" s="51"/>
      <c r="N8" s="51"/>
      <c r="O8" s="51"/>
      <c r="T8" s="51"/>
      <c r="U8" s="51"/>
      <c r="V8" s="51"/>
    </row>
    <row r="9" spans="1:22" ht="12.75">
      <c r="A9" s="418" t="s">
        <v>310</v>
      </c>
      <c r="B9" s="414">
        <v>98005</v>
      </c>
      <c r="C9" s="95">
        <v>165</v>
      </c>
      <c r="D9" s="95">
        <v>231</v>
      </c>
      <c r="E9" s="95">
        <v>265.65</v>
      </c>
      <c r="F9" s="95">
        <v>288.75</v>
      </c>
      <c r="G9" s="95">
        <v>332.0625</v>
      </c>
      <c r="H9" s="419" t="s">
        <v>392</v>
      </c>
      <c r="I9" s="51"/>
      <c r="J9" s="64" t="s">
        <v>115</v>
      </c>
      <c r="N9" s="51"/>
      <c r="O9" s="51"/>
      <c r="T9" s="51"/>
      <c r="U9" s="51"/>
      <c r="V9" s="51"/>
    </row>
    <row r="10" spans="1:22" ht="12.75">
      <c r="A10" s="418" t="s">
        <v>310</v>
      </c>
      <c r="B10" s="414">
        <v>98023</v>
      </c>
      <c r="C10" s="95">
        <v>159.5</v>
      </c>
      <c r="D10" s="95">
        <v>191.4</v>
      </c>
      <c r="E10" s="95">
        <v>220.11</v>
      </c>
      <c r="F10" s="95">
        <v>239.25</v>
      </c>
      <c r="G10" s="95">
        <v>275.1375</v>
      </c>
      <c r="H10" s="419" t="s">
        <v>392</v>
      </c>
      <c r="I10" s="51"/>
      <c r="J10" s="87" t="s">
        <v>77</v>
      </c>
      <c r="K10" s="89">
        <v>4.59</v>
      </c>
      <c r="L10" s="92" t="s">
        <v>166</v>
      </c>
      <c r="N10" s="51"/>
      <c r="O10" s="51"/>
      <c r="T10" s="51"/>
      <c r="U10" s="51"/>
      <c r="V10" s="51"/>
    </row>
    <row r="11" spans="1:22" ht="12.75">
      <c r="A11" s="418" t="s">
        <v>310</v>
      </c>
      <c r="B11" s="414">
        <v>98042</v>
      </c>
      <c r="C11" s="95">
        <v>154</v>
      </c>
      <c r="D11" s="95">
        <v>172.48</v>
      </c>
      <c r="E11" s="95">
        <v>198.352</v>
      </c>
      <c r="F11" s="95">
        <v>215.6</v>
      </c>
      <c r="G11" s="95">
        <v>247.94</v>
      </c>
      <c r="H11" s="419" t="s">
        <v>392</v>
      </c>
      <c r="I11" s="51"/>
      <c r="J11" s="87" t="s">
        <v>323</v>
      </c>
      <c r="K11" s="90">
        <v>27.5</v>
      </c>
      <c r="L11" s="92" t="s">
        <v>166</v>
      </c>
      <c r="N11" s="51"/>
      <c r="O11" s="51"/>
      <c r="T11" s="51"/>
      <c r="U11" s="51"/>
      <c r="V11" s="51"/>
    </row>
    <row r="12" spans="1:22" ht="12.75">
      <c r="A12" s="418" t="s">
        <v>310</v>
      </c>
      <c r="B12" s="414">
        <v>98047</v>
      </c>
      <c r="C12" s="95">
        <v>154</v>
      </c>
      <c r="D12" s="95">
        <v>215.6</v>
      </c>
      <c r="E12" s="95">
        <v>247.94</v>
      </c>
      <c r="F12" s="95">
        <v>269.5</v>
      </c>
      <c r="G12" s="95">
        <v>309.925</v>
      </c>
      <c r="H12" s="419" t="s">
        <v>392</v>
      </c>
      <c r="I12" s="51"/>
      <c r="J12" s="87" t="s">
        <v>324</v>
      </c>
      <c r="K12" s="90">
        <v>55</v>
      </c>
      <c r="L12" s="92" t="s">
        <v>166</v>
      </c>
      <c r="O12" s="51"/>
      <c r="T12" s="51"/>
      <c r="U12" s="51"/>
      <c r="V12" s="51"/>
    </row>
    <row r="13" spans="1:22" ht="12.75">
      <c r="A13" s="418" t="s">
        <v>310</v>
      </c>
      <c r="B13" s="414">
        <v>98063</v>
      </c>
      <c r="C13" s="95">
        <v>159.5</v>
      </c>
      <c r="D13" s="95">
        <v>178.64</v>
      </c>
      <c r="E13" s="95">
        <v>205.436</v>
      </c>
      <c r="F13" s="95">
        <v>223.3</v>
      </c>
      <c r="G13" s="95">
        <v>256.795</v>
      </c>
      <c r="H13" s="419" t="s">
        <v>392</v>
      </c>
      <c r="I13" s="51"/>
      <c r="J13" s="87" t="s">
        <v>306</v>
      </c>
      <c r="K13" s="89">
        <v>9.59</v>
      </c>
      <c r="L13" s="92" t="s">
        <v>25</v>
      </c>
      <c r="O13" s="51"/>
      <c r="T13" s="51"/>
      <c r="U13" s="51"/>
      <c r="V13" s="51"/>
    </row>
    <row r="14" spans="1:22" ht="12.75">
      <c r="A14" s="418" t="s">
        <v>310</v>
      </c>
      <c r="B14" s="414">
        <v>98071</v>
      </c>
      <c r="C14" s="95">
        <v>159.5</v>
      </c>
      <c r="D14" s="95">
        <v>178.64</v>
      </c>
      <c r="E14" s="95">
        <v>205.436</v>
      </c>
      <c r="F14" s="95">
        <v>223.3</v>
      </c>
      <c r="G14" s="95">
        <v>256.795</v>
      </c>
      <c r="H14" s="419" t="s">
        <v>392</v>
      </c>
      <c r="I14" s="51"/>
      <c r="J14" s="87" t="s">
        <v>85</v>
      </c>
      <c r="K14" s="89">
        <v>12.63</v>
      </c>
      <c r="L14" s="92" t="s">
        <v>187</v>
      </c>
      <c r="O14" s="51"/>
      <c r="T14" s="51"/>
      <c r="U14" s="51"/>
      <c r="V14" s="51"/>
    </row>
    <row r="15" spans="1:22" ht="12.75">
      <c r="A15" s="418" t="s">
        <v>310</v>
      </c>
      <c r="B15" s="414">
        <v>98092</v>
      </c>
      <c r="C15" s="95">
        <v>159.5</v>
      </c>
      <c r="D15" s="95">
        <v>178.64</v>
      </c>
      <c r="E15" s="95">
        <v>205.436</v>
      </c>
      <c r="F15" s="95">
        <v>223.3</v>
      </c>
      <c r="G15" s="95">
        <v>256.795</v>
      </c>
      <c r="H15" s="419" t="s">
        <v>392</v>
      </c>
      <c r="I15" s="51"/>
      <c r="J15" s="87" t="s">
        <v>302</v>
      </c>
      <c r="K15" s="91">
        <v>0.106</v>
      </c>
      <c r="L15" s="92" t="s">
        <v>303</v>
      </c>
      <c r="O15" s="51"/>
      <c r="T15" s="51"/>
      <c r="U15" s="51"/>
      <c r="V15" s="51"/>
    </row>
    <row r="16" spans="1:22" ht="12.75">
      <c r="A16" s="418" t="s">
        <v>310</v>
      </c>
      <c r="B16" s="414">
        <v>98093</v>
      </c>
      <c r="C16" s="95">
        <v>159.5</v>
      </c>
      <c r="D16" s="95">
        <v>178.64</v>
      </c>
      <c r="E16" s="95">
        <v>205.436</v>
      </c>
      <c r="F16" s="95">
        <v>223.3</v>
      </c>
      <c r="G16" s="95">
        <v>256.795</v>
      </c>
      <c r="H16" s="419" t="s">
        <v>392</v>
      </c>
      <c r="I16" s="51"/>
      <c r="J16" s="87" t="s">
        <v>321</v>
      </c>
      <c r="K16" s="90">
        <v>12.95</v>
      </c>
      <c r="L16" s="86" t="s">
        <v>320</v>
      </c>
      <c r="O16" s="51"/>
      <c r="T16" s="51"/>
      <c r="U16" s="51"/>
      <c r="V16" s="51"/>
    </row>
    <row r="17" spans="1:22" ht="12.75">
      <c r="A17" s="420" t="s">
        <v>16</v>
      </c>
      <c r="B17" s="74">
        <v>98010</v>
      </c>
      <c r="C17" s="95">
        <v>220</v>
      </c>
      <c r="D17" s="95">
        <v>264</v>
      </c>
      <c r="E17" s="95">
        <v>303.6</v>
      </c>
      <c r="F17" s="95">
        <v>330</v>
      </c>
      <c r="G17" s="95">
        <v>379.5</v>
      </c>
      <c r="H17" s="419" t="s">
        <v>392</v>
      </c>
      <c r="I17" s="51"/>
      <c r="J17" s="97" t="s">
        <v>355</v>
      </c>
      <c r="K17" s="59">
        <v>100</v>
      </c>
      <c r="L17" s="99" t="s">
        <v>356</v>
      </c>
      <c r="O17" s="51"/>
      <c r="T17" s="51"/>
      <c r="U17" s="51"/>
      <c r="V17" s="51"/>
    </row>
    <row r="18" spans="1:22" ht="12.75">
      <c r="A18" s="418" t="s">
        <v>351</v>
      </c>
      <c r="B18" s="414">
        <v>98146</v>
      </c>
      <c r="C18" s="95">
        <v>143</v>
      </c>
      <c r="D18" s="95">
        <v>160.16</v>
      </c>
      <c r="E18" s="95">
        <v>184.18400000000003</v>
      </c>
      <c r="F18" s="95">
        <v>200.2</v>
      </c>
      <c r="G18" s="95">
        <v>230.23</v>
      </c>
      <c r="H18" s="419" t="s">
        <v>392</v>
      </c>
      <c r="I18" s="51"/>
      <c r="J18" s="97" t="s">
        <v>357</v>
      </c>
      <c r="K18" s="100"/>
      <c r="L18" s="99"/>
      <c r="O18" s="51"/>
      <c r="T18" s="51"/>
      <c r="U18" s="51"/>
      <c r="V18" s="51"/>
    </row>
    <row r="19" spans="1:22" ht="12.75">
      <c r="A19" s="418" t="s">
        <v>351</v>
      </c>
      <c r="B19" s="414">
        <v>98148</v>
      </c>
      <c r="C19" s="95">
        <v>143</v>
      </c>
      <c r="D19" s="95">
        <v>171.6</v>
      </c>
      <c r="E19" s="95">
        <v>197.34</v>
      </c>
      <c r="F19" s="95">
        <v>214.5</v>
      </c>
      <c r="G19" s="95">
        <v>246.675</v>
      </c>
      <c r="H19" s="419" t="s">
        <v>392</v>
      </c>
      <c r="I19" s="51"/>
      <c r="J19" s="51"/>
      <c r="O19" s="51"/>
      <c r="T19" s="51"/>
      <c r="U19" s="51"/>
      <c r="V19" s="51"/>
    </row>
    <row r="20" spans="1:22" ht="12.75">
      <c r="A20" s="418" t="s">
        <v>351</v>
      </c>
      <c r="B20" s="414">
        <v>98166</v>
      </c>
      <c r="C20" s="95">
        <v>143</v>
      </c>
      <c r="D20" s="95">
        <v>160.16</v>
      </c>
      <c r="E20" s="95">
        <v>184.18400000000003</v>
      </c>
      <c r="F20" s="95">
        <v>200.2</v>
      </c>
      <c r="G20" s="95">
        <v>230.23</v>
      </c>
      <c r="H20" s="419" t="s">
        <v>392</v>
      </c>
      <c r="I20" s="51"/>
      <c r="J20" s="35" t="s">
        <v>358</v>
      </c>
      <c r="O20" s="51"/>
      <c r="T20" s="51"/>
      <c r="U20" s="51"/>
      <c r="V20" s="51"/>
    </row>
    <row r="21" spans="1:22" ht="12.75">
      <c r="A21" s="418" t="s">
        <v>351</v>
      </c>
      <c r="B21" s="414">
        <v>98168</v>
      </c>
      <c r="C21" s="95">
        <v>143</v>
      </c>
      <c r="D21" s="95">
        <v>160.16</v>
      </c>
      <c r="E21" s="95">
        <v>184.18400000000003</v>
      </c>
      <c r="F21" s="95">
        <v>200.2</v>
      </c>
      <c r="G21" s="95">
        <v>230.23</v>
      </c>
      <c r="H21" s="419" t="s">
        <v>392</v>
      </c>
      <c r="I21" s="51"/>
      <c r="J21" s="51"/>
      <c r="O21" s="51"/>
      <c r="T21" s="51"/>
      <c r="U21" s="51"/>
      <c r="V21" s="51"/>
    </row>
    <row r="22" spans="1:22" ht="12.75">
      <c r="A22" s="418" t="s">
        <v>311</v>
      </c>
      <c r="B22" s="74">
        <v>98042</v>
      </c>
      <c r="C22" s="95">
        <v>170.5</v>
      </c>
      <c r="D22" s="95">
        <v>190.96</v>
      </c>
      <c r="E22" s="95">
        <v>219.604</v>
      </c>
      <c r="F22" s="95">
        <v>238.7</v>
      </c>
      <c r="G22" s="95">
        <v>274.505</v>
      </c>
      <c r="H22" s="419" t="s">
        <v>392</v>
      </c>
      <c r="I22" s="51"/>
      <c r="J22" s="51"/>
      <c r="N22" s="51"/>
      <c r="O22" s="51"/>
      <c r="T22" s="51"/>
      <c r="U22" s="51"/>
      <c r="V22" s="51"/>
    </row>
    <row r="23" spans="1:22" ht="12.75">
      <c r="A23" s="418" t="s">
        <v>352</v>
      </c>
      <c r="B23" s="414">
        <v>98148</v>
      </c>
      <c r="C23" s="95">
        <v>143</v>
      </c>
      <c r="D23" s="95">
        <v>171.6</v>
      </c>
      <c r="E23" s="95">
        <v>197.34</v>
      </c>
      <c r="F23" s="95">
        <v>214.5</v>
      </c>
      <c r="G23" s="95">
        <v>246.675</v>
      </c>
      <c r="H23" s="419" t="s">
        <v>392</v>
      </c>
      <c r="I23" s="51"/>
      <c r="J23" s="51"/>
      <c r="N23" s="51"/>
      <c r="O23" s="51"/>
      <c r="T23" s="51"/>
      <c r="U23" s="51"/>
      <c r="V23" s="51"/>
    </row>
    <row r="24" spans="1:22" ht="12.75">
      <c r="A24" s="418" t="s">
        <v>352</v>
      </c>
      <c r="B24" s="414">
        <v>98198</v>
      </c>
      <c r="C24" s="95">
        <v>143</v>
      </c>
      <c r="D24" s="95">
        <v>160.16</v>
      </c>
      <c r="E24" s="95">
        <v>184.18400000000003</v>
      </c>
      <c r="F24" s="95">
        <v>200.2</v>
      </c>
      <c r="G24" s="95">
        <v>230.23</v>
      </c>
      <c r="H24" s="419" t="s">
        <v>392</v>
      </c>
      <c r="I24" s="51"/>
      <c r="J24" s="51"/>
      <c r="N24" s="51"/>
      <c r="O24" s="51"/>
      <c r="T24" s="51"/>
      <c r="U24" s="51"/>
      <c r="V24" s="51"/>
    </row>
    <row r="25" spans="1:22" ht="12.75">
      <c r="A25" s="418" t="s">
        <v>353</v>
      </c>
      <c r="B25" s="74">
        <v>98024</v>
      </c>
      <c r="C25" s="95">
        <v>220</v>
      </c>
      <c r="D25" s="95">
        <v>246.4</v>
      </c>
      <c r="E25" s="95">
        <v>283.36</v>
      </c>
      <c r="F25" s="95">
        <v>308</v>
      </c>
      <c r="G25" s="95">
        <v>354.2</v>
      </c>
      <c r="H25" s="419" t="s">
        <v>392</v>
      </c>
      <c r="I25" s="51"/>
      <c r="J25" s="51"/>
      <c r="N25" s="51"/>
      <c r="O25" s="51"/>
      <c r="T25" s="51"/>
      <c r="U25" s="51"/>
      <c r="V25" s="51"/>
    </row>
    <row r="26" spans="1:22" ht="12.75">
      <c r="A26" s="418" t="s">
        <v>354</v>
      </c>
      <c r="B26" s="74">
        <v>98001</v>
      </c>
      <c r="C26" s="95">
        <v>165</v>
      </c>
      <c r="D26" s="95">
        <v>231</v>
      </c>
      <c r="E26" s="95">
        <v>265.65</v>
      </c>
      <c r="F26" s="95">
        <v>288.75</v>
      </c>
      <c r="G26" s="95">
        <v>332.0625</v>
      </c>
      <c r="H26" s="419" t="s">
        <v>392</v>
      </c>
      <c r="I26" s="51"/>
      <c r="J26" s="51"/>
      <c r="N26" s="51"/>
      <c r="O26" s="51"/>
      <c r="T26" s="51"/>
      <c r="U26" s="51"/>
      <c r="V26" s="51"/>
    </row>
    <row r="27" spans="1:22" ht="12.75">
      <c r="A27" s="418" t="s">
        <v>354</v>
      </c>
      <c r="B27" s="74">
        <v>98003</v>
      </c>
      <c r="C27" s="95">
        <v>165</v>
      </c>
      <c r="D27" s="95">
        <v>206.25</v>
      </c>
      <c r="E27" s="95">
        <v>237.1875</v>
      </c>
      <c r="F27" s="95">
        <v>257.8125</v>
      </c>
      <c r="G27" s="95">
        <v>296.484375</v>
      </c>
      <c r="H27" s="419" t="s">
        <v>392</v>
      </c>
      <c r="I27" s="51"/>
      <c r="J27" s="51"/>
      <c r="N27" s="51"/>
      <c r="O27" s="51"/>
      <c r="T27" s="51"/>
      <c r="U27" s="51"/>
      <c r="V27" s="51"/>
    </row>
    <row r="28" spans="1:22" ht="12.75">
      <c r="A28" s="418" t="s">
        <v>312</v>
      </c>
      <c r="B28" s="414">
        <v>98030</v>
      </c>
      <c r="C28" s="95">
        <v>132</v>
      </c>
      <c r="D28" s="95">
        <v>147.84</v>
      </c>
      <c r="E28" s="95">
        <v>170.01600000000002</v>
      </c>
      <c r="F28" s="95">
        <v>184.8</v>
      </c>
      <c r="G28" s="95">
        <v>212.52</v>
      </c>
      <c r="H28" s="419" t="s">
        <v>392</v>
      </c>
      <c r="I28" s="51"/>
      <c r="J28" s="51"/>
      <c r="N28" s="51"/>
      <c r="O28" s="51"/>
      <c r="T28" s="51"/>
      <c r="U28" s="51"/>
      <c r="V28" s="51"/>
    </row>
    <row r="29" spans="1:22" ht="12.75">
      <c r="A29" s="418" t="s">
        <v>312</v>
      </c>
      <c r="B29" s="414">
        <v>98031</v>
      </c>
      <c r="C29" s="95">
        <v>132</v>
      </c>
      <c r="D29" s="95">
        <v>147.84</v>
      </c>
      <c r="E29" s="95">
        <v>170.01600000000002</v>
      </c>
      <c r="F29" s="95">
        <v>184.8</v>
      </c>
      <c r="G29" s="95">
        <v>212.52</v>
      </c>
      <c r="H29" s="419" t="s">
        <v>392</v>
      </c>
      <c r="I29" s="51"/>
      <c r="J29" s="51"/>
      <c r="N29" s="51"/>
      <c r="O29" s="51"/>
      <c r="T29" s="51"/>
      <c r="U29" s="51"/>
      <c r="V29" s="51"/>
    </row>
    <row r="30" spans="1:22" ht="12.75">
      <c r="A30" s="418" t="s">
        <v>312</v>
      </c>
      <c r="B30" s="414">
        <v>98032</v>
      </c>
      <c r="C30" s="95">
        <v>132</v>
      </c>
      <c r="D30" s="95">
        <v>147.84</v>
      </c>
      <c r="E30" s="95">
        <v>170.01600000000002</v>
      </c>
      <c r="F30" s="95">
        <v>184.8</v>
      </c>
      <c r="G30" s="95">
        <v>212.52</v>
      </c>
      <c r="H30" s="419" t="s">
        <v>392</v>
      </c>
      <c r="I30" s="51"/>
      <c r="J30" s="51"/>
      <c r="N30" s="51"/>
      <c r="O30" s="51"/>
      <c r="T30" s="51"/>
      <c r="U30" s="51"/>
      <c r="V30" s="51"/>
    </row>
    <row r="31" spans="1:22" ht="12.75">
      <c r="A31" s="418" t="s">
        <v>312</v>
      </c>
      <c r="B31" s="414">
        <v>98035</v>
      </c>
      <c r="C31" s="95">
        <v>132</v>
      </c>
      <c r="D31" s="95">
        <v>147.84</v>
      </c>
      <c r="E31" s="95">
        <v>170.01600000000002</v>
      </c>
      <c r="F31" s="95">
        <v>184.8</v>
      </c>
      <c r="G31" s="95">
        <v>212.52</v>
      </c>
      <c r="H31" s="419" t="s">
        <v>392</v>
      </c>
      <c r="I31" s="51"/>
      <c r="J31" s="51"/>
      <c r="N31" s="51"/>
      <c r="O31" s="51"/>
      <c r="T31" s="51"/>
      <c r="U31" s="51"/>
      <c r="V31" s="51"/>
    </row>
    <row r="32" spans="1:22" ht="12.75">
      <c r="A32" s="418" t="s">
        <v>312</v>
      </c>
      <c r="B32" s="414">
        <v>98042</v>
      </c>
      <c r="C32" s="95">
        <v>137.5</v>
      </c>
      <c r="D32" s="95">
        <v>154</v>
      </c>
      <c r="E32" s="95">
        <v>177.1</v>
      </c>
      <c r="F32" s="95">
        <v>192.5</v>
      </c>
      <c r="G32" s="95">
        <v>221.375</v>
      </c>
      <c r="H32" s="419" t="s">
        <v>392</v>
      </c>
      <c r="I32" s="51"/>
      <c r="J32" s="51"/>
      <c r="N32" s="51"/>
      <c r="O32" s="51"/>
      <c r="T32" s="51"/>
      <c r="U32" s="51"/>
      <c r="V32" s="51"/>
    </row>
    <row r="33" spans="1:22" ht="12.75">
      <c r="A33" s="418" t="s">
        <v>312</v>
      </c>
      <c r="B33" s="414">
        <v>98064</v>
      </c>
      <c r="C33" s="95">
        <v>137.5</v>
      </c>
      <c r="D33" s="95">
        <v>154</v>
      </c>
      <c r="E33" s="95">
        <v>177.1</v>
      </c>
      <c r="F33" s="95">
        <v>192.5</v>
      </c>
      <c r="G33" s="95">
        <v>221.375</v>
      </c>
      <c r="H33" s="419" t="s">
        <v>392</v>
      </c>
      <c r="I33" s="51"/>
      <c r="J33" s="51"/>
      <c r="N33" s="51"/>
      <c r="O33" s="51"/>
      <c r="T33" s="51"/>
      <c r="U33" s="51"/>
      <c r="V33" s="51"/>
    </row>
    <row r="34" spans="1:22" ht="12.75">
      <c r="A34" s="418" t="s">
        <v>312</v>
      </c>
      <c r="B34" s="414">
        <v>98089</v>
      </c>
      <c r="C34" s="95">
        <v>137.5</v>
      </c>
      <c r="D34" s="95">
        <v>154</v>
      </c>
      <c r="E34" s="95">
        <v>177.1</v>
      </c>
      <c r="F34" s="95">
        <v>192.5</v>
      </c>
      <c r="G34" s="95">
        <v>221.375</v>
      </c>
      <c r="H34" s="419" t="s">
        <v>392</v>
      </c>
      <c r="I34" s="51"/>
      <c r="J34" s="51"/>
      <c r="N34" s="51"/>
      <c r="O34" s="51"/>
      <c r="T34" s="51"/>
      <c r="U34" s="51"/>
      <c r="V34" s="51"/>
    </row>
    <row r="35" spans="1:22" ht="12.75">
      <c r="A35" s="418" t="s">
        <v>359</v>
      </c>
      <c r="B35" s="74">
        <v>98038</v>
      </c>
      <c r="C35" s="95">
        <v>192.5</v>
      </c>
      <c r="D35" s="95">
        <v>215.6</v>
      </c>
      <c r="E35" s="95">
        <v>247.94</v>
      </c>
      <c r="F35" s="95">
        <v>269.5</v>
      </c>
      <c r="G35" s="95">
        <v>309.925</v>
      </c>
      <c r="H35" s="419" t="s">
        <v>392</v>
      </c>
      <c r="I35" s="51"/>
      <c r="J35" s="51"/>
      <c r="N35" s="51"/>
      <c r="O35" s="51"/>
      <c r="T35" s="51"/>
      <c r="U35" s="51"/>
      <c r="V35" s="51"/>
    </row>
    <row r="36" spans="1:22" ht="12.75">
      <c r="A36" s="418" t="s">
        <v>8</v>
      </c>
      <c r="B36" s="74">
        <v>98045</v>
      </c>
      <c r="C36" s="95">
        <v>219.45</v>
      </c>
      <c r="D36" s="95">
        <v>307.23</v>
      </c>
      <c r="E36" s="95">
        <v>353.3145</v>
      </c>
      <c r="F36" s="95">
        <v>384.0375</v>
      </c>
      <c r="G36" s="95">
        <v>441.643125</v>
      </c>
      <c r="H36" s="419" t="s">
        <v>392</v>
      </c>
      <c r="I36" s="51"/>
      <c r="J36" s="51"/>
      <c r="N36" s="51"/>
      <c r="O36" s="51"/>
      <c r="T36" s="51"/>
      <c r="U36" s="51"/>
      <c r="V36" s="51"/>
    </row>
    <row r="37" spans="1:22" ht="12.75">
      <c r="A37" s="418" t="s">
        <v>360</v>
      </c>
      <c r="B37" s="74">
        <v>98027</v>
      </c>
      <c r="C37" s="95">
        <v>220</v>
      </c>
      <c r="D37" s="95">
        <v>246.4</v>
      </c>
      <c r="E37" s="95">
        <v>283.36</v>
      </c>
      <c r="F37" s="95">
        <v>308</v>
      </c>
      <c r="G37" s="95">
        <v>354.2</v>
      </c>
      <c r="H37" s="419" t="s">
        <v>392</v>
      </c>
      <c r="I37" s="51"/>
      <c r="J37" s="51"/>
      <c r="N37" s="51"/>
      <c r="O37" s="51"/>
      <c r="T37" s="51"/>
      <c r="U37" s="51"/>
      <c r="V37" s="51"/>
    </row>
    <row r="38" spans="1:22" ht="12.75">
      <c r="A38" s="418" t="s">
        <v>360</v>
      </c>
      <c r="B38" s="74">
        <v>98050</v>
      </c>
      <c r="C38" s="95">
        <v>220</v>
      </c>
      <c r="D38" s="95">
        <v>264</v>
      </c>
      <c r="E38" s="95">
        <v>303.6</v>
      </c>
      <c r="F38" s="95">
        <v>330</v>
      </c>
      <c r="G38" s="95">
        <v>379.5</v>
      </c>
      <c r="H38" s="419" t="s">
        <v>392</v>
      </c>
      <c r="I38" s="51"/>
      <c r="J38" s="51"/>
      <c r="N38" s="51"/>
      <c r="O38" s="51"/>
      <c r="T38" s="51"/>
      <c r="U38" s="51"/>
      <c r="V38" s="51"/>
    </row>
    <row r="39" spans="1:22" ht="12.75">
      <c r="A39" s="418" t="s">
        <v>361</v>
      </c>
      <c r="B39" s="74">
        <v>98051</v>
      </c>
      <c r="C39" s="95">
        <v>206.25</v>
      </c>
      <c r="D39" s="95">
        <v>257.8125</v>
      </c>
      <c r="E39" s="95">
        <v>296.484375</v>
      </c>
      <c r="F39" s="95">
        <v>322.265625</v>
      </c>
      <c r="G39" s="95">
        <v>370.60546875000006</v>
      </c>
      <c r="H39" s="419" t="s">
        <v>392</v>
      </c>
      <c r="I39" s="51"/>
      <c r="J39" s="51"/>
      <c r="N39" s="51"/>
      <c r="O39" s="51"/>
      <c r="T39" s="51"/>
      <c r="U39" s="51"/>
      <c r="V39" s="51"/>
    </row>
    <row r="40" spans="1:22" ht="12.75">
      <c r="A40" s="418" t="s">
        <v>362</v>
      </c>
      <c r="B40" s="414">
        <v>98055</v>
      </c>
      <c r="C40" s="95">
        <v>137.5</v>
      </c>
      <c r="D40" s="95">
        <v>154</v>
      </c>
      <c r="E40" s="95">
        <v>177.1</v>
      </c>
      <c r="F40" s="95">
        <v>192.5</v>
      </c>
      <c r="G40" s="95">
        <v>221.375</v>
      </c>
      <c r="H40" s="419" t="s">
        <v>392</v>
      </c>
      <c r="I40" s="51"/>
      <c r="J40" s="51"/>
      <c r="N40" s="51"/>
      <c r="O40" s="51"/>
      <c r="T40" s="51"/>
      <c r="U40" s="51"/>
      <c r="V40" s="51"/>
    </row>
    <row r="41" spans="1:22" ht="12.75">
      <c r="A41" s="418" t="s">
        <v>362</v>
      </c>
      <c r="B41" s="414">
        <v>98056</v>
      </c>
      <c r="C41" s="95">
        <v>137.5</v>
      </c>
      <c r="D41" s="95">
        <v>192.5</v>
      </c>
      <c r="E41" s="95">
        <v>221.375</v>
      </c>
      <c r="F41" s="95">
        <v>240.625</v>
      </c>
      <c r="G41" s="95">
        <v>276.71875</v>
      </c>
      <c r="H41" s="419" t="s">
        <v>392</v>
      </c>
      <c r="I41" s="51"/>
      <c r="J41" s="51"/>
      <c r="N41" s="51"/>
      <c r="O41" s="51"/>
      <c r="T41" s="51"/>
      <c r="U41" s="51"/>
      <c r="V41" s="51"/>
    </row>
    <row r="42" spans="1:22" ht="12.75">
      <c r="A42" s="418" t="s">
        <v>362</v>
      </c>
      <c r="B42" s="414">
        <v>98057</v>
      </c>
      <c r="C42" s="95">
        <v>137.5</v>
      </c>
      <c r="D42" s="95">
        <v>154</v>
      </c>
      <c r="E42" s="95">
        <v>177.1</v>
      </c>
      <c r="F42" s="95">
        <v>192.5</v>
      </c>
      <c r="G42" s="95">
        <v>221.375</v>
      </c>
      <c r="H42" s="419" t="s">
        <v>392</v>
      </c>
      <c r="I42" s="51"/>
      <c r="J42" s="51"/>
      <c r="N42" s="51"/>
      <c r="O42" s="51"/>
      <c r="T42" s="51"/>
      <c r="U42" s="51"/>
      <c r="V42" s="51"/>
    </row>
    <row r="43" spans="1:22" ht="12.75">
      <c r="A43" s="418" t="s">
        <v>362</v>
      </c>
      <c r="B43" s="414">
        <v>98058</v>
      </c>
      <c r="C43" s="95">
        <v>137.5</v>
      </c>
      <c r="D43" s="95">
        <v>154</v>
      </c>
      <c r="E43" s="95">
        <v>177.1</v>
      </c>
      <c r="F43" s="95">
        <v>192.5</v>
      </c>
      <c r="G43" s="95">
        <v>221.375</v>
      </c>
      <c r="H43" s="419" t="s">
        <v>392</v>
      </c>
      <c r="I43" s="51"/>
      <c r="J43" s="51"/>
      <c r="N43" s="51"/>
      <c r="O43" s="51"/>
      <c r="T43" s="51"/>
      <c r="U43" s="51"/>
      <c r="V43" s="51"/>
    </row>
    <row r="44" spans="1:22" ht="12.75">
      <c r="A44" s="418" t="s">
        <v>362</v>
      </c>
      <c r="B44" s="414">
        <v>98059</v>
      </c>
      <c r="C44" s="95">
        <v>137.5</v>
      </c>
      <c r="D44" s="95">
        <v>154</v>
      </c>
      <c r="E44" s="95">
        <v>177.1</v>
      </c>
      <c r="F44" s="95">
        <v>192.5</v>
      </c>
      <c r="G44" s="95">
        <v>221.375</v>
      </c>
      <c r="H44" s="419" t="s">
        <v>392</v>
      </c>
      <c r="I44" s="51"/>
      <c r="J44" s="51"/>
      <c r="N44" s="51"/>
      <c r="O44" s="51"/>
      <c r="T44" s="51"/>
      <c r="U44" s="51"/>
      <c r="V44" s="51"/>
    </row>
    <row r="45" spans="1:22" ht="12.75">
      <c r="A45" s="418" t="s">
        <v>363</v>
      </c>
      <c r="B45" s="414">
        <v>98148</v>
      </c>
      <c r="C45" s="95">
        <v>137.5</v>
      </c>
      <c r="D45" s="95">
        <v>165</v>
      </c>
      <c r="E45" s="95">
        <v>189.75</v>
      </c>
      <c r="F45" s="95">
        <v>206.25</v>
      </c>
      <c r="G45" s="95">
        <v>237.1875</v>
      </c>
      <c r="H45" s="419" t="s">
        <v>392</v>
      </c>
      <c r="I45" s="51"/>
      <c r="J45" s="51"/>
      <c r="N45" s="51"/>
      <c r="O45" s="51"/>
      <c r="T45" s="51"/>
      <c r="U45" s="51"/>
      <c r="V45" s="51"/>
    </row>
    <row r="46" spans="1:22" ht="12.75">
      <c r="A46" s="418" t="s">
        <v>363</v>
      </c>
      <c r="B46" s="414">
        <v>98158</v>
      </c>
      <c r="C46" s="95">
        <v>137.5</v>
      </c>
      <c r="D46" s="95">
        <v>165</v>
      </c>
      <c r="E46" s="95">
        <v>189.75</v>
      </c>
      <c r="F46" s="95">
        <v>206.25</v>
      </c>
      <c r="G46" s="95">
        <v>237.1875</v>
      </c>
      <c r="H46" s="419" t="s">
        <v>392</v>
      </c>
      <c r="I46" s="51"/>
      <c r="J46" s="51"/>
      <c r="N46" s="51"/>
      <c r="O46" s="51"/>
      <c r="T46" s="51"/>
      <c r="U46" s="51"/>
      <c r="V46" s="51"/>
    </row>
    <row r="47" spans="1:22" ht="12.75">
      <c r="A47" s="418" t="s">
        <v>363</v>
      </c>
      <c r="B47" s="414">
        <v>98168</v>
      </c>
      <c r="C47" s="95">
        <v>137.5</v>
      </c>
      <c r="D47" s="95">
        <v>154</v>
      </c>
      <c r="E47" s="95">
        <v>177.1</v>
      </c>
      <c r="F47" s="95">
        <v>192.5</v>
      </c>
      <c r="G47" s="95">
        <v>221.375</v>
      </c>
      <c r="H47" s="419" t="s">
        <v>392</v>
      </c>
      <c r="I47" s="51"/>
      <c r="J47" s="51"/>
      <c r="N47" s="51"/>
      <c r="O47" s="51"/>
      <c r="T47" s="51"/>
      <c r="U47" s="51"/>
      <c r="V47" s="51"/>
    </row>
    <row r="48" spans="1:22" ht="12.75">
      <c r="A48" s="418" t="s">
        <v>363</v>
      </c>
      <c r="B48" s="414">
        <v>98188</v>
      </c>
      <c r="C48" s="95">
        <v>137.5</v>
      </c>
      <c r="D48" s="95">
        <v>154</v>
      </c>
      <c r="E48" s="95">
        <v>177.1</v>
      </c>
      <c r="F48" s="95">
        <v>192.5</v>
      </c>
      <c r="G48" s="95">
        <v>221.375</v>
      </c>
      <c r="H48" s="419" t="s">
        <v>392</v>
      </c>
      <c r="I48" s="51"/>
      <c r="J48" s="51"/>
      <c r="N48" s="51"/>
      <c r="O48" s="51"/>
      <c r="T48" s="51"/>
      <c r="U48" s="51"/>
      <c r="V48" s="51"/>
    </row>
    <row r="49" spans="1:22" ht="12.75">
      <c r="A49" s="418" t="s">
        <v>363</v>
      </c>
      <c r="B49" s="414">
        <v>98198</v>
      </c>
      <c r="C49" s="95">
        <v>137.5</v>
      </c>
      <c r="D49" s="95">
        <v>154</v>
      </c>
      <c r="E49" s="95">
        <v>177.1</v>
      </c>
      <c r="F49" s="95">
        <v>192.5</v>
      </c>
      <c r="G49" s="95">
        <v>221.375</v>
      </c>
      <c r="H49" s="419" t="s">
        <v>392</v>
      </c>
      <c r="I49" s="51"/>
      <c r="J49" s="51"/>
      <c r="N49" s="51"/>
      <c r="O49" s="51"/>
      <c r="T49" s="51"/>
      <c r="U49" s="51"/>
      <c r="V49" s="51"/>
    </row>
    <row r="50" spans="1:22" ht="12.75">
      <c r="A50" s="418" t="s">
        <v>364</v>
      </c>
      <c r="B50" s="74">
        <v>98065</v>
      </c>
      <c r="C50" s="95">
        <v>220</v>
      </c>
      <c r="D50" s="95">
        <v>246.4</v>
      </c>
      <c r="E50" s="95">
        <v>283.36</v>
      </c>
      <c r="F50" s="95">
        <v>308</v>
      </c>
      <c r="G50" s="95">
        <v>354.2</v>
      </c>
      <c r="H50" s="419" t="s">
        <v>392</v>
      </c>
      <c r="I50" s="51"/>
      <c r="J50" s="51"/>
      <c r="N50" s="51"/>
      <c r="O50" s="51"/>
      <c r="T50" s="51"/>
      <c r="U50" s="51"/>
      <c r="V50" s="51"/>
    </row>
    <row r="51" spans="1:22" ht="12.75">
      <c r="A51" s="418" t="s">
        <v>21</v>
      </c>
      <c r="B51" s="414">
        <v>98108</v>
      </c>
      <c r="C51" s="95">
        <v>132</v>
      </c>
      <c r="D51" s="95">
        <v>147.84</v>
      </c>
      <c r="E51" s="95">
        <v>170.01600000000002</v>
      </c>
      <c r="F51" s="95">
        <v>184.8</v>
      </c>
      <c r="G51" s="95">
        <v>212.52</v>
      </c>
      <c r="H51" s="419" t="s">
        <v>392</v>
      </c>
      <c r="I51" s="51"/>
      <c r="J51" s="51"/>
      <c r="N51" s="51"/>
      <c r="O51" s="51"/>
      <c r="T51" s="51"/>
      <c r="U51" s="51"/>
      <c r="V51" s="51"/>
    </row>
    <row r="52" spans="1:22" ht="12.75">
      <c r="A52" s="418" t="s">
        <v>21</v>
      </c>
      <c r="B52" s="414">
        <v>98138</v>
      </c>
      <c r="C52" s="95">
        <v>132</v>
      </c>
      <c r="D52" s="95">
        <v>147.84</v>
      </c>
      <c r="E52" s="95">
        <v>170.01600000000002</v>
      </c>
      <c r="F52" s="95">
        <v>184.8</v>
      </c>
      <c r="G52" s="95">
        <v>212.52</v>
      </c>
      <c r="H52" s="419" t="s">
        <v>392</v>
      </c>
      <c r="I52" s="51"/>
      <c r="J52" s="51"/>
      <c r="N52" s="51"/>
      <c r="O52" s="51"/>
      <c r="T52" s="51"/>
      <c r="U52" s="51"/>
      <c r="V52" s="51"/>
    </row>
    <row r="53" spans="1:22" ht="12.75">
      <c r="A53" s="418" t="s">
        <v>21</v>
      </c>
      <c r="B53" s="414">
        <v>98168</v>
      </c>
      <c r="C53" s="95">
        <v>132</v>
      </c>
      <c r="D53" s="95">
        <v>147.84</v>
      </c>
      <c r="E53" s="95">
        <v>170.01600000000002</v>
      </c>
      <c r="F53" s="95">
        <v>184.8</v>
      </c>
      <c r="G53" s="95">
        <v>212.52</v>
      </c>
      <c r="H53" s="419" t="s">
        <v>392</v>
      </c>
      <c r="I53" s="51"/>
      <c r="J53" s="51"/>
      <c r="N53" s="51"/>
      <c r="O53" s="51"/>
      <c r="T53" s="51"/>
      <c r="U53" s="51"/>
      <c r="V53" s="51"/>
    </row>
    <row r="54" spans="1:22" ht="12.75">
      <c r="A54" s="418" t="s">
        <v>21</v>
      </c>
      <c r="B54" s="414">
        <v>98178</v>
      </c>
      <c r="C54" s="95">
        <v>159.5</v>
      </c>
      <c r="D54" s="95">
        <v>178.64</v>
      </c>
      <c r="E54" s="95">
        <v>205.436</v>
      </c>
      <c r="F54" s="95">
        <v>223.3</v>
      </c>
      <c r="G54" s="95">
        <v>256.795</v>
      </c>
      <c r="H54" s="419" t="s">
        <v>392</v>
      </c>
      <c r="I54" s="51"/>
      <c r="J54" s="51"/>
      <c r="N54" s="51"/>
      <c r="O54" s="51"/>
      <c r="T54" s="51"/>
      <c r="U54" s="51"/>
      <c r="V54" s="51"/>
    </row>
    <row r="55" spans="1:22" ht="12.75">
      <c r="A55" s="418" t="s">
        <v>21</v>
      </c>
      <c r="B55" s="414">
        <v>98188</v>
      </c>
      <c r="C55" s="95">
        <v>132</v>
      </c>
      <c r="D55" s="95">
        <v>147.84</v>
      </c>
      <c r="E55" s="95">
        <v>170.01600000000002</v>
      </c>
      <c r="F55" s="95">
        <v>184.8</v>
      </c>
      <c r="G55" s="95">
        <v>212.52</v>
      </c>
      <c r="H55" s="419" t="s">
        <v>392</v>
      </c>
      <c r="I55" s="51"/>
      <c r="J55" s="51"/>
      <c r="N55" s="51"/>
      <c r="O55" s="51"/>
      <c r="T55" s="51"/>
      <c r="U55" s="51"/>
      <c r="V55" s="51"/>
    </row>
    <row r="56" spans="1:22" ht="12.75">
      <c r="A56" s="418" t="s">
        <v>365</v>
      </c>
      <c r="B56" s="414">
        <v>98106</v>
      </c>
      <c r="C56" s="95">
        <v>176</v>
      </c>
      <c r="D56" s="95">
        <v>197.12</v>
      </c>
      <c r="E56" s="95">
        <v>226.68800000000005</v>
      </c>
      <c r="F56" s="95">
        <v>246.4</v>
      </c>
      <c r="G56" s="95">
        <v>283.36</v>
      </c>
      <c r="H56" s="419" t="s">
        <v>392</v>
      </c>
      <c r="I56" s="51"/>
      <c r="J56" s="51"/>
      <c r="N56" s="51"/>
      <c r="O56" s="51"/>
      <c r="T56" s="51"/>
      <c r="U56" s="51"/>
      <c r="V56" s="51"/>
    </row>
    <row r="57" spans="1:22" ht="13.5" thickBot="1">
      <c r="A57" s="421" t="s">
        <v>365</v>
      </c>
      <c r="B57" s="422">
        <v>98146</v>
      </c>
      <c r="C57" s="423">
        <v>176</v>
      </c>
      <c r="D57" s="423">
        <v>197.12</v>
      </c>
      <c r="E57" s="423">
        <v>226.68800000000005</v>
      </c>
      <c r="F57" s="423">
        <v>246.4</v>
      </c>
      <c r="G57" s="423">
        <v>283.36</v>
      </c>
      <c r="H57" s="424" t="s">
        <v>392</v>
      </c>
      <c r="I57" s="51"/>
      <c r="J57" s="51"/>
      <c r="N57" s="51"/>
      <c r="O57" s="51"/>
      <c r="T57" s="51"/>
      <c r="U57" s="51"/>
      <c r="V57" s="51"/>
    </row>
    <row r="58" ht="12.75"/>
    <row r="59" spans="2:40" ht="16.5">
      <c r="B59" s="82" t="s">
        <v>366</v>
      </c>
      <c r="C59" s="82" t="s">
        <v>367</v>
      </c>
      <c r="D59" s="82"/>
      <c r="E59" s="102"/>
      <c r="F59" s="102"/>
      <c r="G59" s="102"/>
      <c r="H59" s="103"/>
      <c r="I59" s="103"/>
      <c r="J59" s="105"/>
      <c r="K59" s="104"/>
      <c r="L59" s="79"/>
      <c r="M59" s="49"/>
      <c r="N59" s="105"/>
      <c r="O59" s="105"/>
      <c r="P59" s="102"/>
      <c r="Q59" s="102"/>
      <c r="R59" s="103"/>
      <c r="S59" s="103"/>
      <c r="T59" s="103"/>
      <c r="U59" s="105"/>
      <c r="V59" s="105"/>
      <c r="W59" s="105"/>
      <c r="X59" s="102"/>
      <c r="Y59" s="102"/>
      <c r="Z59" s="102"/>
      <c r="AA59" s="105"/>
      <c r="AB59" s="105"/>
      <c r="AC59" s="105"/>
      <c r="AD59" s="105"/>
      <c r="AE59" s="105"/>
      <c r="AF59" s="102"/>
      <c r="AG59" s="102"/>
      <c r="AH59" s="106"/>
      <c r="AI59" s="106"/>
      <c r="AJ59" s="105"/>
      <c r="AK59" s="105"/>
      <c r="AL59" s="105"/>
      <c r="AM59" s="102"/>
      <c r="AN59" s="102"/>
    </row>
    <row r="60" spans="2:40" ht="12.75">
      <c r="B60" s="31"/>
      <c r="C60" s="51"/>
      <c r="D60" s="51"/>
      <c r="H60" s="103"/>
      <c r="I60" s="103"/>
      <c r="J60" s="105"/>
      <c r="K60" s="82"/>
      <c r="L60" s="107"/>
      <c r="M60" s="108"/>
      <c r="N60" s="105"/>
      <c r="O60" s="109"/>
      <c r="P60" s="49"/>
      <c r="Q60" s="79"/>
      <c r="R60" s="79"/>
      <c r="S60" s="105"/>
      <c r="T60" s="105"/>
      <c r="X60" s="102"/>
      <c r="Y60" s="102"/>
      <c r="Z60" s="102"/>
      <c r="AA60" s="105"/>
      <c r="AB60" s="105"/>
      <c r="AC60" s="105"/>
      <c r="AD60" s="105"/>
      <c r="AE60" s="105"/>
      <c r="AF60" s="102"/>
      <c r="AG60" s="102"/>
      <c r="AH60" s="106"/>
      <c r="AI60" s="106"/>
      <c r="AJ60" s="105"/>
      <c r="AK60" s="105"/>
      <c r="AL60" s="105"/>
      <c r="AM60" s="102"/>
      <c r="AN60" s="102"/>
    </row>
    <row r="61" spans="2:22" ht="15.75" thickBot="1">
      <c r="B61" s="31"/>
      <c r="C61" s="110" t="s">
        <v>343</v>
      </c>
      <c r="D61" s="111" t="s">
        <v>344</v>
      </c>
      <c r="E61" s="111" t="s">
        <v>345</v>
      </c>
      <c r="F61" s="111" t="s">
        <v>346</v>
      </c>
      <c r="G61" s="112" t="s">
        <v>368</v>
      </c>
      <c r="H61" s="113" t="s">
        <v>369</v>
      </c>
      <c r="I61" s="112"/>
      <c r="K61" s="82"/>
      <c r="L61" s="79"/>
      <c r="M61" s="49"/>
      <c r="N61" s="114"/>
      <c r="O61" s="105"/>
      <c r="P61" s="102"/>
      <c r="Q61" s="102"/>
      <c r="R61" s="79"/>
      <c r="S61" s="105"/>
      <c r="T61" s="102"/>
      <c r="V61" s="105"/>
    </row>
    <row r="62" spans="1:40" ht="12.75">
      <c r="A62" s="94" t="s">
        <v>370</v>
      </c>
      <c r="B62" s="31"/>
      <c r="C62" s="115">
        <v>80</v>
      </c>
      <c r="D62" s="115">
        <v>90</v>
      </c>
      <c r="E62" s="102">
        <v>100</v>
      </c>
      <c r="F62" s="102">
        <v>110</v>
      </c>
      <c r="G62" s="102">
        <v>125</v>
      </c>
      <c r="H62" s="102">
        <v>130</v>
      </c>
      <c r="I62" s="102"/>
      <c r="K62" s="82"/>
      <c r="L62" s="79"/>
      <c r="M62" s="49"/>
      <c r="N62" s="116"/>
      <c r="O62" s="105"/>
      <c r="P62" s="102"/>
      <c r="Q62" s="102"/>
      <c r="R62" s="79"/>
      <c r="S62" s="102"/>
      <c r="T62" s="102"/>
      <c r="U62" s="105"/>
      <c r="V62" s="105"/>
      <c r="Z62" s="102"/>
      <c r="AA62" s="105"/>
      <c r="AB62" s="105"/>
      <c r="AC62" s="105"/>
      <c r="AD62" s="105"/>
      <c r="AE62" s="105"/>
      <c r="AF62" s="102"/>
      <c r="AG62" s="102"/>
      <c r="AH62" s="106"/>
      <c r="AI62" s="106"/>
      <c r="AJ62" s="105"/>
      <c r="AK62" s="105"/>
      <c r="AL62" s="105"/>
      <c r="AM62" s="102"/>
      <c r="AN62" s="102"/>
    </row>
    <row r="63" spans="1:40" ht="12.75">
      <c r="A63" s="94" t="s">
        <v>371</v>
      </c>
      <c r="B63" s="31"/>
      <c r="C63" s="115">
        <v>75</v>
      </c>
      <c r="D63" s="115">
        <v>80</v>
      </c>
      <c r="E63" s="102">
        <v>100</v>
      </c>
      <c r="F63" s="102">
        <v>220</v>
      </c>
      <c r="G63" s="102">
        <v>275</v>
      </c>
      <c r="H63" s="102">
        <v>330</v>
      </c>
      <c r="I63" s="102"/>
      <c r="K63" s="82"/>
      <c r="L63" s="79"/>
      <c r="M63" s="49"/>
      <c r="N63" s="116"/>
      <c r="O63" s="105"/>
      <c r="P63" s="102"/>
      <c r="Q63" s="102"/>
      <c r="R63" s="103"/>
      <c r="S63" s="103"/>
      <c r="T63" s="103"/>
      <c r="U63" s="105"/>
      <c r="V63" s="105"/>
      <c r="W63" s="105"/>
      <c r="X63" s="102"/>
      <c r="Y63" s="102"/>
      <c r="Z63" s="102"/>
      <c r="AA63" s="105"/>
      <c r="AB63" s="105"/>
      <c r="AC63" s="105"/>
      <c r="AD63" s="105"/>
      <c r="AE63" s="105"/>
      <c r="AF63" s="102"/>
      <c r="AG63" s="102"/>
      <c r="AH63" s="106"/>
      <c r="AI63" s="106"/>
      <c r="AJ63" s="105"/>
      <c r="AK63" s="105"/>
      <c r="AL63" s="105"/>
      <c r="AM63" s="102"/>
      <c r="AN63" s="102"/>
    </row>
    <row r="64" spans="1:40" ht="12.75">
      <c r="A64" s="117" t="s">
        <v>372</v>
      </c>
      <c r="B64" s="31"/>
      <c r="C64" s="118">
        <v>2.3</v>
      </c>
      <c r="D64" s="118">
        <v>2.5</v>
      </c>
      <c r="E64" s="118">
        <v>3</v>
      </c>
      <c r="F64" s="118">
        <v>6.666666666666667</v>
      </c>
      <c r="G64" s="118">
        <v>9</v>
      </c>
      <c r="H64" s="118">
        <v>11</v>
      </c>
      <c r="I64" s="118"/>
      <c r="K64" s="82"/>
      <c r="L64" s="79"/>
      <c r="M64" s="49"/>
      <c r="N64" s="118"/>
      <c r="O64" s="105"/>
      <c r="P64" s="102"/>
      <c r="Q64" s="102"/>
      <c r="R64" s="103"/>
      <c r="S64" s="103"/>
      <c r="T64" s="103"/>
      <c r="U64" s="105"/>
      <c r="V64" s="105"/>
      <c r="W64" s="105"/>
      <c r="X64" s="102"/>
      <c r="Y64" s="102"/>
      <c r="Z64" s="102"/>
      <c r="AA64" s="105"/>
      <c r="AB64" s="105"/>
      <c r="AC64" s="105"/>
      <c r="AD64" s="105"/>
      <c r="AE64" s="105"/>
      <c r="AF64" s="102"/>
      <c r="AG64" s="102"/>
      <c r="AH64" s="106"/>
      <c r="AI64" s="106"/>
      <c r="AJ64" s="105"/>
      <c r="AK64" s="105"/>
      <c r="AL64" s="105"/>
      <c r="AM64" s="102"/>
      <c r="AN64" s="102"/>
    </row>
    <row r="65" spans="1:35" ht="12.75">
      <c r="A65" s="94" t="s">
        <v>373</v>
      </c>
      <c r="B65" s="31"/>
      <c r="C65" s="115" t="s">
        <v>23</v>
      </c>
      <c r="D65" s="102">
        <v>55</v>
      </c>
      <c r="E65" s="102">
        <v>80</v>
      </c>
      <c r="F65" s="102">
        <v>90</v>
      </c>
      <c r="G65" s="102">
        <v>110</v>
      </c>
      <c r="H65" s="102">
        <v>130</v>
      </c>
      <c r="I65" s="102"/>
      <c r="K65" s="82"/>
      <c r="L65" s="79"/>
      <c r="M65" s="49"/>
      <c r="N65" s="116"/>
      <c r="O65" s="40"/>
      <c r="P65" s="119"/>
      <c r="Q65" s="119"/>
      <c r="R65" s="49"/>
      <c r="S65" s="49"/>
      <c r="T65" s="79"/>
      <c r="X65" s="49"/>
      <c r="Y65" s="49"/>
      <c r="Z65" s="102"/>
      <c r="AA65" s="105"/>
      <c r="AB65" s="105"/>
      <c r="AC65" s="105"/>
      <c r="AD65" s="105"/>
      <c r="AE65" s="105"/>
      <c r="AF65" s="102"/>
      <c r="AG65" s="102"/>
      <c r="AH65" s="106"/>
      <c r="AI65" s="106"/>
    </row>
    <row r="66" spans="11:20" ht="12.75">
      <c r="K66" s="82"/>
      <c r="L66" s="79"/>
      <c r="M66" s="49"/>
      <c r="N66" s="79"/>
      <c r="O66" s="79"/>
      <c r="P66" s="49"/>
      <c r="Q66" s="49"/>
      <c r="R66" s="49"/>
      <c r="S66" s="49"/>
      <c r="T66" s="79"/>
    </row>
    <row r="67" spans="1:20" ht="12.75">
      <c r="A67" s="120" t="s">
        <v>374</v>
      </c>
      <c r="K67" s="49"/>
      <c r="L67" s="49"/>
      <c r="M67" s="109"/>
      <c r="N67" s="79"/>
      <c r="O67" s="79"/>
      <c r="P67" s="49"/>
      <c r="Q67" s="49"/>
      <c r="R67" s="49"/>
      <c r="S67" s="49"/>
      <c r="T67" s="79"/>
    </row>
  </sheetData>
  <sheetProtection/>
  <mergeCells count="3">
    <mergeCell ref="A1:B1"/>
    <mergeCell ref="A5:B5"/>
    <mergeCell ref="D3:F4"/>
  </mergeCells>
  <printOptions horizontalCentered="1"/>
  <pageMargins left="0.5" right="0.5" top="0.5" bottom="1" header="0.5" footer="0.25"/>
  <pageSetup fitToHeight="1" fitToWidth="1" horizontalDpi="600" verticalDpi="600" orientation="portrait" scale="62" r:id="rId3"/>
  <headerFooter alignWithMargins="0">
    <oddFooter>&amp;R&amp;F
&amp;D  &amp;T</oddFooter>
  </headerFooter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M116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27.140625" style="460" customWidth="1"/>
    <col min="2" max="2" width="16.140625" style="436" customWidth="1"/>
    <col min="3" max="3" width="14.57421875" style="436" customWidth="1"/>
    <col min="4" max="4" width="17.00390625" style="436" customWidth="1"/>
    <col min="5" max="5" width="16.140625" style="436" customWidth="1"/>
    <col min="6" max="6" width="22.00390625" style="436" customWidth="1"/>
    <col min="7" max="7" width="15.00390625" style="436" customWidth="1"/>
    <col min="8" max="8" width="14.421875" style="436" customWidth="1"/>
    <col min="9" max="9" width="10.00390625" style="436" bestFit="1" customWidth="1"/>
    <col min="10" max="10" width="15.140625" style="436" customWidth="1"/>
    <col min="11" max="11" width="10.00390625" style="436" customWidth="1"/>
    <col min="12" max="12" width="12.28125" style="436" customWidth="1"/>
    <col min="13" max="13" width="12.7109375" style="436" customWidth="1"/>
    <col min="14" max="16384" width="9.140625" style="436" customWidth="1"/>
  </cols>
  <sheetData>
    <row r="1" spans="1:13" ht="15.75">
      <c r="A1" s="1047" t="s">
        <v>519</v>
      </c>
      <c r="B1" s="1047"/>
      <c r="C1" s="1047"/>
      <c r="D1" s="1047"/>
      <c r="E1" s="1047"/>
      <c r="F1" s="1047"/>
      <c r="G1" s="1047"/>
      <c r="H1" s="1047"/>
      <c r="I1" s="1047"/>
      <c r="J1" s="1047"/>
      <c r="K1" s="1047"/>
      <c r="L1" s="1047"/>
      <c r="M1" s="1047"/>
    </row>
    <row r="2" spans="1:13" ht="14.25">
      <c r="A2" s="1048" t="s">
        <v>520</v>
      </c>
      <c r="B2" s="1048"/>
      <c r="C2" s="1048"/>
      <c r="D2" s="1048"/>
      <c r="E2" s="1048"/>
      <c r="F2" s="1048"/>
      <c r="G2" s="1048"/>
      <c r="H2" s="1048"/>
      <c r="I2" s="1048"/>
      <c r="J2" s="1048"/>
      <c r="K2" s="1048"/>
      <c r="L2" s="1048"/>
      <c r="M2" s="1048"/>
    </row>
    <row r="3" spans="1:13" ht="14.25">
      <c r="A3" s="1048" t="s">
        <v>668</v>
      </c>
      <c r="B3" s="1048"/>
      <c r="C3" s="1048"/>
      <c r="D3" s="1048"/>
      <c r="E3" s="1048"/>
      <c r="F3" s="1048"/>
      <c r="G3" s="1048"/>
      <c r="H3" s="1048"/>
      <c r="I3" s="1048"/>
      <c r="J3" s="1048"/>
      <c r="K3" s="1048"/>
      <c r="L3" s="1048"/>
      <c r="M3" s="1048"/>
    </row>
    <row r="4" spans="1:13" ht="14.25">
      <c r="A4" s="1048" t="s">
        <v>521</v>
      </c>
      <c r="B4" s="1048"/>
      <c r="C4" s="1048"/>
      <c r="D4" s="1048"/>
      <c r="E4" s="1048"/>
      <c r="F4" s="1048"/>
      <c r="G4" s="1048"/>
      <c r="H4" s="1048"/>
      <c r="I4" s="1048"/>
      <c r="J4" s="1048"/>
      <c r="K4" s="1048"/>
      <c r="L4" s="1048"/>
      <c r="M4" s="1048"/>
    </row>
    <row r="5" spans="1:13" ht="14.25">
      <c r="A5" s="1050" t="s">
        <v>35</v>
      </c>
      <c r="B5" s="1050"/>
      <c r="C5" s="1050"/>
      <c r="D5" s="1050"/>
      <c r="E5" s="1050"/>
      <c r="F5" s="1050"/>
      <c r="G5" s="1050"/>
      <c r="H5" s="1050"/>
      <c r="I5" s="1050"/>
      <c r="J5" s="1050"/>
      <c r="K5" s="1050"/>
      <c r="L5" s="1050"/>
      <c r="M5" s="1050"/>
    </row>
    <row r="6" spans="1:13" s="437" customFormat="1" ht="15.75" thickBot="1">
      <c r="A6" s="1049" t="s">
        <v>493</v>
      </c>
      <c r="B6" s="1049"/>
      <c r="C6" s="1049"/>
      <c r="D6" s="1049"/>
      <c r="E6" s="1049"/>
      <c r="F6" s="1049"/>
      <c r="G6" s="1049"/>
      <c r="H6" s="1049"/>
      <c r="I6" s="1049"/>
      <c r="J6" s="1049"/>
      <c r="K6" s="1049"/>
      <c r="L6" s="1049"/>
      <c r="M6" s="1049"/>
    </row>
    <row r="7" spans="1:13" ht="15">
      <c r="A7" s="1036" t="s">
        <v>36</v>
      </c>
      <c r="B7" s="1037"/>
      <c r="C7" s="1037"/>
      <c r="D7" s="1037"/>
      <c r="E7" s="1037"/>
      <c r="F7" s="1037"/>
      <c r="G7" s="1037"/>
      <c r="H7" s="1037"/>
      <c r="I7" s="1037"/>
      <c r="J7" s="1037"/>
      <c r="K7" s="1037"/>
      <c r="L7" s="1037"/>
      <c r="M7" s="1037"/>
    </row>
    <row r="8" spans="1:13" s="438" customFormat="1" ht="15" thickBot="1">
      <c r="A8" s="1040" t="s">
        <v>449</v>
      </c>
      <c r="B8" s="1041"/>
      <c r="C8" s="1041"/>
      <c r="D8" s="1041"/>
      <c r="E8" s="1041"/>
      <c r="F8" s="1041"/>
      <c r="G8" s="1041"/>
      <c r="H8" s="1041"/>
      <c r="I8" s="1041"/>
      <c r="J8" s="1041"/>
      <c r="K8" s="1042"/>
      <c r="L8" s="601"/>
      <c r="M8" s="601"/>
    </row>
    <row r="9" spans="1:11" ht="15.75" thickBot="1">
      <c r="A9" s="473" t="s">
        <v>37</v>
      </c>
      <c r="B9" s="898" t="s">
        <v>38</v>
      </c>
      <c r="C9" s="898" t="s">
        <v>39</v>
      </c>
      <c r="D9" s="898" t="s">
        <v>40</v>
      </c>
      <c r="E9" s="898" t="s">
        <v>41</v>
      </c>
      <c r="F9" s="898" t="s">
        <v>42</v>
      </c>
      <c r="G9" s="898" t="s">
        <v>43</v>
      </c>
      <c r="H9" s="898" t="s">
        <v>44</v>
      </c>
      <c r="I9" s="898" t="s">
        <v>45</v>
      </c>
      <c r="J9" s="898" t="s">
        <v>46</v>
      </c>
      <c r="K9" s="899" t="s">
        <v>47</v>
      </c>
    </row>
    <row r="10" spans="1:12" ht="15">
      <c r="A10" s="442" t="s">
        <v>450</v>
      </c>
      <c r="B10" s="559">
        <v>1.25</v>
      </c>
      <c r="C10" s="560">
        <v>1.5</v>
      </c>
      <c r="D10" s="560">
        <v>1.5</v>
      </c>
      <c r="E10" s="560">
        <v>10.8</v>
      </c>
      <c r="F10" s="560">
        <v>11.25</v>
      </c>
      <c r="G10" s="560">
        <v>11.95</v>
      </c>
      <c r="H10" s="560">
        <v>12.8</v>
      </c>
      <c r="I10" s="560">
        <v>13.7</v>
      </c>
      <c r="J10" s="560">
        <v>16.25</v>
      </c>
      <c r="K10" s="561">
        <v>18.85</v>
      </c>
      <c r="L10" s="443"/>
    </row>
    <row r="11" spans="1:12" ht="15">
      <c r="A11" s="444" t="s">
        <v>451</v>
      </c>
      <c r="B11" s="554">
        <v>8.45</v>
      </c>
      <c r="C11" s="554">
        <v>9.69</v>
      </c>
      <c r="D11" s="554">
        <v>11.95</v>
      </c>
      <c r="E11" s="554">
        <v>21.3</v>
      </c>
      <c r="F11" s="554">
        <v>29.7</v>
      </c>
      <c r="G11" s="554">
        <v>42.1</v>
      </c>
      <c r="H11" s="554">
        <v>58.45</v>
      </c>
      <c r="I11" s="554">
        <v>72.25</v>
      </c>
      <c r="J11" s="554">
        <v>108.96</v>
      </c>
      <c r="K11" s="556">
        <v>133.7</v>
      </c>
      <c r="L11" s="443"/>
    </row>
    <row r="12" spans="1:12" ht="15">
      <c r="A12" s="598"/>
      <c r="B12" s="599"/>
      <c r="C12" s="599"/>
      <c r="D12" s="599"/>
      <c r="E12" s="599"/>
      <c r="F12" s="599"/>
      <c r="G12" s="599"/>
      <c r="H12" s="599"/>
      <c r="I12" s="599"/>
      <c r="J12" s="599"/>
      <c r="K12" s="600"/>
      <c r="L12" s="447"/>
    </row>
    <row r="13" spans="1:12" ht="15">
      <c r="A13" s="444" t="s">
        <v>452</v>
      </c>
      <c r="B13" s="554">
        <v>8.45</v>
      </c>
      <c r="C13" s="554">
        <v>9.69</v>
      </c>
      <c r="D13" s="554">
        <v>11.95</v>
      </c>
      <c r="E13" s="554">
        <v>21.3</v>
      </c>
      <c r="F13" s="554">
        <v>29.7</v>
      </c>
      <c r="G13" s="554">
        <v>42.1</v>
      </c>
      <c r="H13" s="554">
        <v>58.45</v>
      </c>
      <c r="I13" s="554">
        <v>72.25</v>
      </c>
      <c r="J13" s="554">
        <v>108.96</v>
      </c>
      <c r="K13" s="556">
        <v>133.7</v>
      </c>
      <c r="L13" s="443"/>
    </row>
    <row r="14" spans="1:12" ht="15">
      <c r="A14" s="444" t="s">
        <v>453</v>
      </c>
      <c r="B14" s="562">
        <f>B16/4</f>
        <v>4.265</v>
      </c>
      <c r="C14" s="562">
        <f aca="true" t="shared" si="0" ref="C14:K14">C16/4</f>
        <v>7.0575</v>
      </c>
      <c r="D14" s="562">
        <f t="shared" si="0"/>
        <v>10.575</v>
      </c>
      <c r="E14" s="562">
        <f t="shared" si="0"/>
        <v>22.3425</v>
      </c>
      <c r="F14" s="562">
        <f t="shared" si="0"/>
        <v>30.2025</v>
      </c>
      <c r="G14" s="562">
        <f t="shared" si="0"/>
        <v>41.915</v>
      </c>
      <c r="H14" s="562">
        <f t="shared" si="0"/>
        <v>59.7325</v>
      </c>
      <c r="I14" s="562">
        <f t="shared" si="0"/>
        <v>74.855</v>
      </c>
      <c r="J14" s="562">
        <f t="shared" si="0"/>
        <v>111.78</v>
      </c>
      <c r="K14" s="563">
        <f t="shared" si="0"/>
        <v>141.9475</v>
      </c>
      <c r="L14" s="448"/>
    </row>
    <row r="15" spans="1:12" ht="15">
      <c r="A15" s="444" t="s">
        <v>454</v>
      </c>
      <c r="B15" s="554">
        <f aca="true" t="shared" si="1" ref="B15:K15">B16/2</f>
        <v>8.53</v>
      </c>
      <c r="C15" s="554">
        <f t="shared" si="1"/>
        <v>14.115</v>
      </c>
      <c r="D15" s="554">
        <f t="shared" si="1"/>
        <v>21.15</v>
      </c>
      <c r="E15" s="554">
        <f t="shared" si="1"/>
        <v>44.685</v>
      </c>
      <c r="F15" s="554">
        <f t="shared" si="1"/>
        <v>60.405</v>
      </c>
      <c r="G15" s="554">
        <f t="shared" si="1"/>
        <v>83.83</v>
      </c>
      <c r="H15" s="554">
        <f t="shared" si="1"/>
        <v>119.465</v>
      </c>
      <c r="I15" s="554">
        <f t="shared" si="1"/>
        <v>149.71</v>
      </c>
      <c r="J15" s="554">
        <f t="shared" si="1"/>
        <v>223.56</v>
      </c>
      <c r="K15" s="556">
        <f t="shared" si="1"/>
        <v>283.895</v>
      </c>
      <c r="L15" s="443"/>
    </row>
    <row r="16" spans="1:12" ht="15">
      <c r="A16" s="444" t="s">
        <v>54</v>
      </c>
      <c r="B16" s="554">
        <v>17.06</v>
      </c>
      <c r="C16" s="554">
        <v>28.23</v>
      </c>
      <c r="D16" s="554">
        <v>42.3</v>
      </c>
      <c r="E16" s="554">
        <v>89.37</v>
      </c>
      <c r="F16" s="554">
        <v>120.81</v>
      </c>
      <c r="G16" s="554">
        <v>167.66</v>
      </c>
      <c r="H16" s="554">
        <v>238.93</v>
      </c>
      <c r="I16" s="554">
        <v>299.42</v>
      </c>
      <c r="J16" s="554">
        <v>447.12</v>
      </c>
      <c r="K16" s="556">
        <v>567.79</v>
      </c>
      <c r="L16" s="443"/>
    </row>
    <row r="17" spans="1:12" ht="15">
      <c r="A17" s="444" t="s">
        <v>55</v>
      </c>
      <c r="B17" s="554">
        <f aca="true" t="shared" si="2" ref="B17:K17">B16*2</f>
        <v>34.12</v>
      </c>
      <c r="C17" s="554">
        <f t="shared" si="2"/>
        <v>56.46</v>
      </c>
      <c r="D17" s="554">
        <f t="shared" si="2"/>
        <v>84.6</v>
      </c>
      <c r="E17" s="554">
        <f t="shared" si="2"/>
        <v>178.74</v>
      </c>
      <c r="F17" s="554">
        <f t="shared" si="2"/>
        <v>241.62</v>
      </c>
      <c r="G17" s="554">
        <f t="shared" si="2"/>
        <v>335.32</v>
      </c>
      <c r="H17" s="554">
        <f t="shared" si="2"/>
        <v>477.86</v>
      </c>
      <c r="I17" s="554">
        <f>I16*2</f>
        <v>598.84</v>
      </c>
      <c r="J17" s="554">
        <f t="shared" si="2"/>
        <v>894.24</v>
      </c>
      <c r="K17" s="556">
        <f t="shared" si="2"/>
        <v>1135.58</v>
      </c>
      <c r="L17" s="443"/>
    </row>
    <row r="18" spans="1:12" ht="15">
      <c r="A18" s="444" t="s">
        <v>56</v>
      </c>
      <c r="B18" s="554">
        <f aca="true" t="shared" si="3" ref="B18:K18">B16*3</f>
        <v>51.17999999999999</v>
      </c>
      <c r="C18" s="554">
        <f t="shared" si="3"/>
        <v>84.69</v>
      </c>
      <c r="D18" s="554">
        <f t="shared" si="3"/>
        <v>126.89999999999999</v>
      </c>
      <c r="E18" s="554">
        <f t="shared" si="3"/>
        <v>268.11</v>
      </c>
      <c r="F18" s="554">
        <f t="shared" si="3"/>
        <v>362.43</v>
      </c>
      <c r="G18" s="554">
        <f t="shared" si="3"/>
        <v>502.98</v>
      </c>
      <c r="H18" s="554">
        <f t="shared" si="3"/>
        <v>716.79</v>
      </c>
      <c r="I18" s="554">
        <f t="shared" si="3"/>
        <v>898.26</v>
      </c>
      <c r="J18" s="554">
        <f t="shared" si="3"/>
        <v>1341.3600000000001</v>
      </c>
      <c r="K18" s="556">
        <f t="shared" si="3"/>
        <v>1703.37</v>
      </c>
      <c r="L18" s="443"/>
    </row>
    <row r="19" spans="1:12" ht="15">
      <c r="A19" s="444" t="s">
        <v>57</v>
      </c>
      <c r="B19" s="554">
        <f aca="true" t="shared" si="4" ref="B19:K19">B16*4</f>
        <v>68.24</v>
      </c>
      <c r="C19" s="554">
        <f t="shared" si="4"/>
        <v>112.92</v>
      </c>
      <c r="D19" s="554">
        <f t="shared" si="4"/>
        <v>169.2</v>
      </c>
      <c r="E19" s="554">
        <f t="shared" si="4"/>
        <v>357.48</v>
      </c>
      <c r="F19" s="554">
        <f t="shared" si="4"/>
        <v>483.24</v>
      </c>
      <c r="G19" s="554">
        <f t="shared" si="4"/>
        <v>670.64</v>
      </c>
      <c r="H19" s="554">
        <f t="shared" si="4"/>
        <v>955.72</v>
      </c>
      <c r="I19" s="554">
        <f t="shared" si="4"/>
        <v>1197.68</v>
      </c>
      <c r="J19" s="554">
        <f t="shared" si="4"/>
        <v>1788.48</v>
      </c>
      <c r="K19" s="556">
        <f t="shared" si="4"/>
        <v>2271.16</v>
      </c>
      <c r="L19" s="443"/>
    </row>
    <row r="20" spans="1:12" ht="15">
      <c r="A20" s="444" t="s">
        <v>58</v>
      </c>
      <c r="B20" s="554">
        <f aca="true" t="shared" si="5" ref="B20:K20">B16*5</f>
        <v>85.3</v>
      </c>
      <c r="C20" s="554">
        <f t="shared" si="5"/>
        <v>141.15</v>
      </c>
      <c r="D20" s="554">
        <f t="shared" si="5"/>
        <v>211.5</v>
      </c>
      <c r="E20" s="554">
        <f t="shared" si="5"/>
        <v>446.85</v>
      </c>
      <c r="F20" s="554">
        <f t="shared" si="5"/>
        <v>604.05</v>
      </c>
      <c r="G20" s="554">
        <f t="shared" si="5"/>
        <v>838.3</v>
      </c>
      <c r="H20" s="554">
        <f t="shared" si="5"/>
        <v>1194.65</v>
      </c>
      <c r="I20" s="554">
        <f t="shared" si="5"/>
        <v>1497.1000000000001</v>
      </c>
      <c r="J20" s="554">
        <f t="shared" si="5"/>
        <v>2235.6</v>
      </c>
      <c r="K20" s="556">
        <f t="shared" si="5"/>
        <v>2838.95</v>
      </c>
      <c r="L20" s="443"/>
    </row>
    <row r="21" spans="1:12" ht="15.75" thickBot="1">
      <c r="A21" s="449" t="s">
        <v>59</v>
      </c>
      <c r="B21" s="557">
        <f aca="true" t="shared" si="6" ref="B21:K21">B16*6</f>
        <v>102.35999999999999</v>
      </c>
      <c r="C21" s="557">
        <f t="shared" si="6"/>
        <v>169.38</v>
      </c>
      <c r="D21" s="557">
        <f t="shared" si="6"/>
        <v>253.79999999999998</v>
      </c>
      <c r="E21" s="557">
        <f t="shared" si="6"/>
        <v>536.22</v>
      </c>
      <c r="F21" s="557">
        <f t="shared" si="6"/>
        <v>724.86</v>
      </c>
      <c r="G21" s="557">
        <f t="shared" si="6"/>
        <v>1005.96</v>
      </c>
      <c r="H21" s="557">
        <f t="shared" si="6"/>
        <v>1433.58</v>
      </c>
      <c r="I21" s="557">
        <f t="shared" si="6"/>
        <v>1796.52</v>
      </c>
      <c r="J21" s="557">
        <f t="shared" si="6"/>
        <v>2682.7200000000003</v>
      </c>
      <c r="K21" s="558">
        <f t="shared" si="6"/>
        <v>3406.74</v>
      </c>
      <c r="L21" s="443"/>
    </row>
    <row r="22" spans="1:12" ht="15.75" thickBot="1">
      <c r="A22" s="450"/>
      <c r="B22" s="451"/>
      <c r="C22" s="451"/>
      <c r="D22" s="451"/>
      <c r="E22" s="451"/>
      <c r="F22" s="451"/>
      <c r="G22" s="451"/>
      <c r="H22" s="451"/>
      <c r="I22" s="451"/>
      <c r="J22" s="451"/>
      <c r="K22" s="451"/>
      <c r="L22" s="443"/>
    </row>
    <row r="23" spans="1:12" ht="15.75" thickBot="1">
      <c r="A23" s="1051" t="s">
        <v>470</v>
      </c>
      <c r="B23" s="1052"/>
      <c r="C23" s="1052"/>
      <c r="D23" s="1053"/>
      <c r="E23" s="452"/>
      <c r="F23" s="452"/>
      <c r="G23" s="452"/>
      <c r="H23" s="452"/>
      <c r="I23" s="452"/>
      <c r="J23" s="452"/>
      <c r="K23" s="452"/>
      <c r="L23" s="443"/>
    </row>
    <row r="24" spans="1:12" ht="15">
      <c r="A24" s="453" t="s">
        <v>455</v>
      </c>
      <c r="B24" s="454" t="s">
        <v>456</v>
      </c>
      <c r="C24" s="454" t="s">
        <v>457</v>
      </c>
      <c r="D24" s="455" t="s">
        <v>105</v>
      </c>
      <c r="E24" s="452"/>
      <c r="F24" s="452"/>
      <c r="G24" s="452"/>
      <c r="H24" s="452"/>
      <c r="I24" s="452"/>
      <c r="J24" s="452"/>
      <c r="K24" s="452"/>
      <c r="L24" s="443"/>
    </row>
    <row r="25" spans="1:12" ht="15" thickBot="1">
      <c r="A25" s="456" t="s">
        <v>60</v>
      </c>
      <c r="B25" s="457">
        <v>-0.64</v>
      </c>
      <c r="C25" s="457" t="s">
        <v>61</v>
      </c>
      <c r="D25" s="458">
        <v>0</v>
      </c>
      <c r="E25" s="459"/>
      <c r="F25" s="459"/>
      <c r="G25" s="459"/>
      <c r="H25" s="459"/>
      <c r="I25" s="459"/>
      <c r="J25" s="459"/>
      <c r="K25" s="459"/>
      <c r="L25" s="459"/>
    </row>
    <row r="26" spans="1:13" ht="15" thickBot="1">
      <c r="A26" s="551"/>
      <c r="B26" s="549"/>
      <c r="C26" s="549"/>
      <c r="D26" s="552"/>
      <c r="E26" s="553"/>
      <c r="F26" s="553"/>
      <c r="G26" s="553"/>
      <c r="H26" s="553"/>
      <c r="I26" s="553"/>
      <c r="J26" s="553"/>
      <c r="K26" s="553"/>
      <c r="L26" s="553"/>
      <c r="M26" s="546"/>
    </row>
    <row r="27" spans="1:13" ht="15.75" thickBot="1">
      <c r="A27" s="1031" t="s">
        <v>474</v>
      </c>
      <c r="B27" s="1033"/>
      <c r="C27" s="1033"/>
      <c r="D27" s="1033"/>
      <c r="E27" s="1033"/>
      <c r="F27" s="1033"/>
      <c r="G27" s="1033"/>
      <c r="H27" s="1033"/>
      <c r="I27" s="1033"/>
      <c r="J27" s="1033"/>
      <c r="K27" s="1033"/>
      <c r="L27" s="1033"/>
      <c r="M27" s="1032"/>
    </row>
    <row r="28" spans="1:13" s="438" customFormat="1" ht="30.75" thickBot="1">
      <c r="A28" s="462" t="s">
        <v>471</v>
      </c>
      <c r="B28" s="463" t="s">
        <v>458</v>
      </c>
      <c r="C28" s="463" t="s">
        <v>459</v>
      </c>
      <c r="D28" s="463" t="s">
        <v>460</v>
      </c>
      <c r="E28" s="463" t="s">
        <v>461</v>
      </c>
      <c r="F28" s="463" t="s">
        <v>462</v>
      </c>
      <c r="G28" s="463" t="s">
        <v>463</v>
      </c>
      <c r="H28" s="463" t="s">
        <v>464</v>
      </c>
      <c r="I28" s="463" t="s">
        <v>465</v>
      </c>
      <c r="J28" s="463" t="s">
        <v>466</v>
      </c>
      <c r="K28" s="463" t="s">
        <v>467</v>
      </c>
      <c r="L28" s="463" t="s">
        <v>468</v>
      </c>
      <c r="M28" s="464" t="s">
        <v>469</v>
      </c>
    </row>
    <row r="29" spans="1:13" ht="15">
      <c r="A29" s="465"/>
      <c r="B29" s="466"/>
      <c r="C29" s="466"/>
      <c r="D29" s="466"/>
      <c r="E29" s="466"/>
      <c r="F29" s="466"/>
      <c r="G29" s="466"/>
      <c r="H29" s="466"/>
      <c r="I29" s="466"/>
      <c r="J29" s="466"/>
      <c r="K29" s="466"/>
      <c r="L29" s="466"/>
      <c r="M29" s="467"/>
    </row>
    <row r="30" spans="1:13" ht="14.25">
      <c r="A30" s="444" t="s">
        <v>451</v>
      </c>
      <c r="B30" s="511">
        <v>115.22</v>
      </c>
      <c r="C30" s="511">
        <v>155.64</v>
      </c>
      <c r="D30" s="511">
        <v>203.31</v>
      </c>
      <c r="E30" s="511">
        <v>240.06</v>
      </c>
      <c r="F30" s="511">
        <v>277.37</v>
      </c>
      <c r="G30" s="511">
        <v>351.2</v>
      </c>
      <c r="H30" s="476">
        <v>127.53</v>
      </c>
      <c r="I30" s="511">
        <v>198.08</v>
      </c>
      <c r="J30" s="511">
        <v>251.12</v>
      </c>
      <c r="K30" s="511">
        <v>304.19</v>
      </c>
      <c r="L30" s="511">
        <v>357.24</v>
      </c>
      <c r="M30" s="517">
        <v>410.29</v>
      </c>
    </row>
    <row r="31" spans="1:13" ht="15">
      <c r="A31" s="468"/>
      <c r="B31" s="443"/>
      <c r="C31" s="443"/>
      <c r="D31" s="443"/>
      <c r="E31" s="443"/>
      <c r="F31" s="443"/>
      <c r="G31" s="443"/>
      <c r="H31" s="469"/>
      <c r="I31" s="443"/>
      <c r="J31" s="443"/>
      <c r="K31" s="443"/>
      <c r="L31" s="443"/>
      <c r="M31" s="470"/>
    </row>
    <row r="32" spans="1:13" ht="14.25">
      <c r="A32" s="444" t="s">
        <v>452</v>
      </c>
      <c r="B32" s="511">
        <v>115.22</v>
      </c>
      <c r="C32" s="511">
        <v>155.64</v>
      </c>
      <c r="D32" s="511">
        <v>203.31</v>
      </c>
      <c r="E32" s="511">
        <v>240.06</v>
      </c>
      <c r="F32" s="511">
        <v>277.37</v>
      </c>
      <c r="G32" s="511">
        <v>351.2</v>
      </c>
      <c r="H32" s="555">
        <v>127.53</v>
      </c>
      <c r="I32" s="511">
        <v>198.08</v>
      </c>
      <c r="J32" s="511">
        <v>251.12</v>
      </c>
      <c r="K32" s="511">
        <v>304.19</v>
      </c>
      <c r="L32" s="511">
        <v>357.24</v>
      </c>
      <c r="M32" s="517">
        <v>410.29</v>
      </c>
    </row>
    <row r="33" spans="1:13" ht="14.25">
      <c r="A33" s="444" t="s">
        <v>454</v>
      </c>
      <c r="B33" s="554">
        <f aca="true" t="shared" si="7" ref="B33:M33">B34/2</f>
        <v>249.4513</v>
      </c>
      <c r="C33" s="554">
        <f t="shared" si="7"/>
        <v>336.9606</v>
      </c>
      <c r="D33" s="554">
        <f t="shared" si="7"/>
        <v>440.16615</v>
      </c>
      <c r="E33" s="554">
        <f t="shared" si="7"/>
        <v>519.7299</v>
      </c>
      <c r="F33" s="554">
        <f t="shared" si="7"/>
        <v>600.5060500000001</v>
      </c>
      <c r="G33" s="554">
        <f t="shared" si="7"/>
        <v>760.348</v>
      </c>
      <c r="H33" s="554">
        <f t="shared" si="7"/>
        <v>276.10245000000003</v>
      </c>
      <c r="I33" s="554">
        <f t="shared" si="7"/>
        <v>428.8432</v>
      </c>
      <c r="J33" s="554">
        <f t="shared" si="7"/>
        <v>543.6748</v>
      </c>
      <c r="K33" s="554">
        <f t="shared" si="7"/>
        <v>658.57135</v>
      </c>
      <c r="L33" s="554">
        <f t="shared" si="7"/>
        <v>773.4246</v>
      </c>
      <c r="M33" s="556">
        <f t="shared" si="7"/>
        <v>888.2778500000001</v>
      </c>
    </row>
    <row r="34" spans="1:13" ht="14.25">
      <c r="A34" s="444" t="s">
        <v>54</v>
      </c>
      <c r="B34" s="554">
        <f aca="true" t="shared" si="8" ref="B34:M34">B32*4.33</f>
        <v>498.9026</v>
      </c>
      <c r="C34" s="554">
        <f t="shared" si="8"/>
        <v>673.9212</v>
      </c>
      <c r="D34" s="554">
        <f t="shared" si="8"/>
        <v>880.3323</v>
      </c>
      <c r="E34" s="554">
        <f t="shared" si="8"/>
        <v>1039.4598</v>
      </c>
      <c r="F34" s="554">
        <f t="shared" si="8"/>
        <v>1201.0121000000001</v>
      </c>
      <c r="G34" s="554">
        <f t="shared" si="8"/>
        <v>1520.696</v>
      </c>
      <c r="H34" s="554">
        <f t="shared" si="8"/>
        <v>552.2049000000001</v>
      </c>
      <c r="I34" s="554">
        <f t="shared" si="8"/>
        <v>857.6864</v>
      </c>
      <c r="J34" s="554">
        <f t="shared" si="8"/>
        <v>1087.3496</v>
      </c>
      <c r="K34" s="554">
        <f t="shared" si="8"/>
        <v>1317.1427</v>
      </c>
      <c r="L34" s="554">
        <f t="shared" si="8"/>
        <v>1546.8492</v>
      </c>
      <c r="M34" s="554">
        <f t="shared" si="8"/>
        <v>1776.5557000000001</v>
      </c>
    </row>
    <row r="35" spans="1:13" ht="14.25">
      <c r="A35" s="444" t="s">
        <v>55</v>
      </c>
      <c r="B35" s="554">
        <f aca="true" t="shared" si="9" ref="B35:M35">B34*2</f>
        <v>997.8052</v>
      </c>
      <c r="C35" s="554">
        <f t="shared" si="9"/>
        <v>1347.8424</v>
      </c>
      <c r="D35" s="554">
        <f t="shared" si="9"/>
        <v>1760.6646</v>
      </c>
      <c r="E35" s="554">
        <f t="shared" si="9"/>
        <v>2078.9196</v>
      </c>
      <c r="F35" s="554">
        <f t="shared" si="9"/>
        <v>2402.0242000000003</v>
      </c>
      <c r="G35" s="554">
        <f t="shared" si="9"/>
        <v>3041.392</v>
      </c>
      <c r="H35" s="554">
        <f t="shared" si="9"/>
        <v>1104.4098000000001</v>
      </c>
      <c r="I35" s="554">
        <f t="shared" si="9"/>
        <v>1715.3728</v>
      </c>
      <c r="J35" s="554">
        <f t="shared" si="9"/>
        <v>2174.6992</v>
      </c>
      <c r="K35" s="554">
        <f t="shared" si="9"/>
        <v>2634.2854</v>
      </c>
      <c r="L35" s="554">
        <f t="shared" si="9"/>
        <v>3093.6984</v>
      </c>
      <c r="M35" s="554">
        <f t="shared" si="9"/>
        <v>3553.1114000000002</v>
      </c>
    </row>
    <row r="36" spans="1:13" ht="14.25">
      <c r="A36" s="444" t="s">
        <v>56</v>
      </c>
      <c r="B36" s="554">
        <f aca="true" t="shared" si="10" ref="B36:M36">B34*3</f>
        <v>1496.7078000000001</v>
      </c>
      <c r="C36" s="554">
        <f t="shared" si="10"/>
        <v>2021.7636</v>
      </c>
      <c r="D36" s="554">
        <f t="shared" si="10"/>
        <v>2640.9969</v>
      </c>
      <c r="E36" s="554">
        <f t="shared" si="10"/>
        <v>3118.3794000000003</v>
      </c>
      <c r="F36" s="554">
        <f t="shared" si="10"/>
        <v>3603.0363000000007</v>
      </c>
      <c r="G36" s="554">
        <f t="shared" si="10"/>
        <v>4562.088</v>
      </c>
      <c r="H36" s="554">
        <f t="shared" si="10"/>
        <v>1656.6147</v>
      </c>
      <c r="I36" s="554">
        <f t="shared" si="10"/>
        <v>2573.0592</v>
      </c>
      <c r="J36" s="554">
        <f t="shared" si="10"/>
        <v>3262.0488</v>
      </c>
      <c r="K36" s="554">
        <f t="shared" si="10"/>
        <v>3951.4281</v>
      </c>
      <c r="L36" s="554">
        <f t="shared" si="10"/>
        <v>4640.5476</v>
      </c>
      <c r="M36" s="554">
        <f t="shared" si="10"/>
        <v>5329.667100000001</v>
      </c>
    </row>
    <row r="37" spans="1:13" ht="14.25">
      <c r="A37" s="444" t="s">
        <v>57</v>
      </c>
      <c r="B37" s="554">
        <f aca="true" t="shared" si="11" ref="B37:M37">B34*4</f>
        <v>1995.6104</v>
      </c>
      <c r="C37" s="554">
        <f t="shared" si="11"/>
        <v>2695.6848</v>
      </c>
      <c r="D37" s="554">
        <f t="shared" si="11"/>
        <v>3521.3292</v>
      </c>
      <c r="E37" s="554">
        <f t="shared" si="11"/>
        <v>4157.8392</v>
      </c>
      <c r="F37" s="554">
        <f t="shared" si="11"/>
        <v>4804.048400000001</v>
      </c>
      <c r="G37" s="554">
        <f t="shared" si="11"/>
        <v>6082.784</v>
      </c>
      <c r="H37" s="554">
        <f t="shared" si="11"/>
        <v>2208.8196000000003</v>
      </c>
      <c r="I37" s="554">
        <f t="shared" si="11"/>
        <v>3430.7456</v>
      </c>
      <c r="J37" s="554">
        <f t="shared" si="11"/>
        <v>4349.3984</v>
      </c>
      <c r="K37" s="554">
        <f t="shared" si="11"/>
        <v>5268.5708</v>
      </c>
      <c r="L37" s="554">
        <f t="shared" si="11"/>
        <v>6187.3968</v>
      </c>
      <c r="M37" s="554">
        <f t="shared" si="11"/>
        <v>7106.2228000000005</v>
      </c>
    </row>
    <row r="38" spans="1:13" ht="14.25">
      <c r="A38" s="444" t="s">
        <v>58</v>
      </c>
      <c r="B38" s="554">
        <f aca="true" t="shared" si="12" ref="B38:M38">B34*5</f>
        <v>2494.513</v>
      </c>
      <c r="C38" s="554">
        <f t="shared" si="12"/>
        <v>3369.6059999999998</v>
      </c>
      <c r="D38" s="554">
        <f t="shared" si="12"/>
        <v>4401.6615</v>
      </c>
      <c r="E38" s="554">
        <f t="shared" si="12"/>
        <v>5197.299000000001</v>
      </c>
      <c r="F38" s="554">
        <f t="shared" si="12"/>
        <v>6005.0605000000005</v>
      </c>
      <c r="G38" s="554">
        <f t="shared" si="12"/>
        <v>7603.48</v>
      </c>
      <c r="H38" s="554">
        <f t="shared" si="12"/>
        <v>2761.0245000000004</v>
      </c>
      <c r="I38" s="554">
        <f t="shared" si="12"/>
        <v>4288.432000000001</v>
      </c>
      <c r="J38" s="554">
        <f t="shared" si="12"/>
        <v>5436.748</v>
      </c>
      <c r="K38" s="554">
        <f t="shared" si="12"/>
        <v>6585.713500000001</v>
      </c>
      <c r="L38" s="554">
        <f t="shared" si="12"/>
        <v>7734.246000000001</v>
      </c>
      <c r="M38" s="554">
        <f t="shared" si="12"/>
        <v>8882.7785</v>
      </c>
    </row>
    <row r="39" spans="1:13" ht="15" thickBot="1">
      <c r="A39" s="449" t="s">
        <v>59</v>
      </c>
      <c r="B39" s="557">
        <f aca="true" t="shared" si="13" ref="B39:M39">B34*6</f>
        <v>2993.4156000000003</v>
      </c>
      <c r="C39" s="557">
        <f t="shared" si="13"/>
        <v>4043.5272</v>
      </c>
      <c r="D39" s="557">
        <f t="shared" si="13"/>
        <v>5281.9938</v>
      </c>
      <c r="E39" s="557">
        <f t="shared" si="13"/>
        <v>6236.7588000000005</v>
      </c>
      <c r="F39" s="557">
        <f t="shared" si="13"/>
        <v>7206.072600000001</v>
      </c>
      <c r="G39" s="557">
        <f t="shared" si="13"/>
        <v>9124.176</v>
      </c>
      <c r="H39" s="557">
        <f t="shared" si="13"/>
        <v>3313.2294</v>
      </c>
      <c r="I39" s="557">
        <f t="shared" si="13"/>
        <v>5146.1184</v>
      </c>
      <c r="J39" s="557">
        <f t="shared" si="13"/>
        <v>6524.0976</v>
      </c>
      <c r="K39" s="557">
        <f t="shared" si="13"/>
        <v>7902.8562</v>
      </c>
      <c r="L39" s="557">
        <f t="shared" si="13"/>
        <v>9281.0952</v>
      </c>
      <c r="M39" s="557">
        <f t="shared" si="13"/>
        <v>10659.334200000001</v>
      </c>
    </row>
    <row r="40" spans="1:12" ht="15.75" thickBot="1">
      <c r="A40" s="471"/>
      <c r="B40" s="469"/>
      <c r="C40" s="469"/>
      <c r="D40" s="472"/>
      <c r="E40" s="461"/>
      <c r="F40" s="461"/>
      <c r="G40" s="461"/>
      <c r="H40" s="471"/>
      <c r="I40" s="469"/>
      <c r="J40" s="469"/>
      <c r="K40" s="472"/>
      <c r="L40" s="472"/>
    </row>
    <row r="41" spans="1:12" ht="15.75" thickBot="1">
      <c r="A41" s="1043" t="s">
        <v>473</v>
      </c>
      <c r="B41" s="1044"/>
      <c r="C41" s="1044"/>
      <c r="D41" s="1045"/>
      <c r="E41" s="461"/>
      <c r="F41" s="461"/>
      <c r="G41" s="461"/>
      <c r="H41" s="1043" t="s">
        <v>472</v>
      </c>
      <c r="I41" s="1044"/>
      <c r="J41" s="1044"/>
      <c r="K41" s="1045"/>
      <c r="L41" s="472"/>
    </row>
    <row r="42" spans="1:12" ht="15.75" thickBot="1">
      <c r="A42" s="473" t="s">
        <v>455</v>
      </c>
      <c r="B42" s="541" t="s">
        <v>456</v>
      </c>
      <c r="C42" s="541" t="s">
        <v>457</v>
      </c>
      <c r="D42" s="542" t="s">
        <v>105</v>
      </c>
      <c r="E42" s="461"/>
      <c r="F42" s="461"/>
      <c r="G42" s="461"/>
      <c r="H42" s="473" t="s">
        <v>455</v>
      </c>
      <c r="I42" s="541" t="s">
        <v>456</v>
      </c>
      <c r="J42" s="541" t="s">
        <v>457</v>
      </c>
      <c r="K42" s="542" t="s">
        <v>105</v>
      </c>
      <c r="L42" s="461"/>
    </row>
    <row r="43" spans="1:12" ht="15" thickBot="1">
      <c r="A43" s="538" t="s">
        <v>60</v>
      </c>
      <c r="B43" s="539">
        <v>-2.24</v>
      </c>
      <c r="C43" s="539" t="s">
        <v>61</v>
      </c>
      <c r="D43" s="540">
        <v>0</v>
      </c>
      <c r="E43" s="461"/>
      <c r="F43" s="461"/>
      <c r="G43" s="461"/>
      <c r="H43" s="538" t="s">
        <v>60</v>
      </c>
      <c r="I43" s="539">
        <v>-3.2</v>
      </c>
      <c r="J43" s="539" t="s">
        <v>61</v>
      </c>
      <c r="K43" s="540">
        <v>0</v>
      </c>
      <c r="L43" s="461"/>
    </row>
    <row r="44" spans="1:13" ht="15" thickBot="1">
      <c r="A44" s="544"/>
      <c r="B44" s="545"/>
      <c r="C44" s="545"/>
      <c r="D44" s="545"/>
      <c r="E44" s="545"/>
      <c r="F44" s="545"/>
      <c r="G44" s="545"/>
      <c r="H44" s="545"/>
      <c r="I44" s="545"/>
      <c r="J44" s="545"/>
      <c r="K44" s="545"/>
      <c r="L44" s="545"/>
      <c r="M44" s="546"/>
    </row>
    <row r="45" spans="1:12" ht="15.75" thickBot="1">
      <c r="A45" s="1031" t="s">
        <v>67</v>
      </c>
      <c r="B45" s="1033"/>
      <c r="C45" s="1033"/>
      <c r="D45" s="1033"/>
      <c r="E45" s="1033"/>
      <c r="F45" s="1033"/>
      <c r="G45" s="1033"/>
      <c r="H45" s="1032"/>
      <c r="I45" s="461"/>
      <c r="J45" s="461"/>
      <c r="K45" s="443"/>
      <c r="L45" s="523"/>
    </row>
    <row r="46" spans="1:12" ht="15.75" thickBot="1">
      <c r="A46" s="535"/>
      <c r="B46" s="536" t="s">
        <v>41</v>
      </c>
      <c r="C46" s="536" t="s">
        <v>42</v>
      </c>
      <c r="D46" s="536" t="s">
        <v>43</v>
      </c>
      <c r="E46" s="536" t="s">
        <v>44</v>
      </c>
      <c r="F46" s="536" t="s">
        <v>45</v>
      </c>
      <c r="G46" s="536" t="s">
        <v>46</v>
      </c>
      <c r="H46" s="537" t="s">
        <v>47</v>
      </c>
      <c r="J46" s="523"/>
      <c r="K46" s="523"/>
      <c r="L46" s="523"/>
    </row>
    <row r="47" spans="1:12" ht="15">
      <c r="A47" s="442" t="s">
        <v>72</v>
      </c>
      <c r="B47" s="565">
        <v>17.42</v>
      </c>
      <c r="C47" s="565">
        <v>25.71</v>
      </c>
      <c r="D47" s="565">
        <v>32.89</v>
      </c>
      <c r="E47" s="565">
        <v>47.77</v>
      </c>
      <c r="F47" s="565">
        <v>61.69</v>
      </c>
      <c r="G47" s="565">
        <v>87.73</v>
      </c>
      <c r="H47" s="566">
        <v>115.88</v>
      </c>
      <c r="J47" s="469"/>
      <c r="K47" s="469"/>
      <c r="L47" s="524"/>
    </row>
    <row r="48" spans="1:12" ht="15">
      <c r="A48" s="444" t="s">
        <v>75</v>
      </c>
      <c r="B48" s="567">
        <v>40</v>
      </c>
      <c r="C48" s="567">
        <v>40</v>
      </c>
      <c r="D48" s="567">
        <v>40</v>
      </c>
      <c r="E48" s="567">
        <v>40</v>
      </c>
      <c r="F48" s="567">
        <v>40</v>
      </c>
      <c r="G48" s="567">
        <v>40</v>
      </c>
      <c r="H48" s="568">
        <v>40</v>
      </c>
      <c r="J48" s="469"/>
      <c r="K48" s="469"/>
      <c r="L48" s="524"/>
    </row>
    <row r="49" spans="1:12" ht="15">
      <c r="A49" s="444" t="s">
        <v>0</v>
      </c>
      <c r="B49" s="567">
        <v>10.8</v>
      </c>
      <c r="C49" s="567">
        <v>11.25</v>
      </c>
      <c r="D49" s="567">
        <v>11.95</v>
      </c>
      <c r="E49" s="567">
        <v>12.8</v>
      </c>
      <c r="F49" s="567">
        <v>13.7</v>
      </c>
      <c r="G49" s="567">
        <v>16.25</v>
      </c>
      <c r="H49" s="568">
        <v>18.85</v>
      </c>
      <c r="J49" s="469"/>
      <c r="K49" s="469"/>
      <c r="L49" s="443"/>
    </row>
    <row r="50" spans="1:12" ht="15.75" thickBot="1">
      <c r="A50" s="449" t="s">
        <v>535</v>
      </c>
      <c r="B50" s="636">
        <v>1</v>
      </c>
      <c r="C50" s="636">
        <v>1</v>
      </c>
      <c r="D50" s="636">
        <v>1</v>
      </c>
      <c r="E50" s="636">
        <v>1</v>
      </c>
      <c r="F50" s="636">
        <v>1.35</v>
      </c>
      <c r="G50" s="636">
        <v>1.35</v>
      </c>
      <c r="H50" s="637">
        <v>1.35</v>
      </c>
      <c r="J50" s="525"/>
      <c r="K50" s="483"/>
      <c r="L50" s="523"/>
    </row>
    <row r="51" spans="1:13" ht="15.75" thickBot="1">
      <c r="A51" s="547"/>
      <c r="B51" s="548"/>
      <c r="C51" s="548"/>
      <c r="D51" s="548"/>
      <c r="E51" s="548"/>
      <c r="F51" s="548"/>
      <c r="G51" s="548"/>
      <c r="H51" s="548"/>
      <c r="I51" s="545"/>
      <c r="J51" s="549"/>
      <c r="K51" s="550"/>
      <c r="L51" s="548"/>
      <c r="M51" s="546"/>
    </row>
    <row r="52" spans="1:12" ht="15.75" thickBot="1">
      <c r="A52" s="1054" t="s">
        <v>497</v>
      </c>
      <c r="B52" s="1055"/>
      <c r="C52" s="1056"/>
      <c r="D52" s="443"/>
      <c r="E52" s="1043" t="s">
        <v>494</v>
      </c>
      <c r="F52" s="1044"/>
      <c r="G52" s="1044"/>
      <c r="H52" s="1045"/>
      <c r="I52" s="461"/>
      <c r="J52" s="493"/>
      <c r="K52" s="469"/>
      <c r="L52" s="443"/>
    </row>
    <row r="53" spans="1:12" ht="15.75" thickBot="1">
      <c r="A53" s="473" t="s">
        <v>455</v>
      </c>
      <c r="B53" s="473" t="s">
        <v>456</v>
      </c>
      <c r="C53" s="473" t="s">
        <v>498</v>
      </c>
      <c r="D53" s="443"/>
      <c r="E53" s="473" t="s">
        <v>455</v>
      </c>
      <c r="F53" s="543" t="s">
        <v>495</v>
      </c>
      <c r="G53" s="543" t="s">
        <v>496</v>
      </c>
      <c r="H53" s="475" t="s">
        <v>105</v>
      </c>
      <c r="I53" s="461"/>
      <c r="J53" s="493"/>
      <c r="K53" s="469"/>
      <c r="L53" s="443"/>
    </row>
    <row r="54" spans="1:12" ht="15">
      <c r="A54" s="531" t="s">
        <v>73</v>
      </c>
      <c r="B54" s="532">
        <v>14.08</v>
      </c>
      <c r="C54" s="533" t="s">
        <v>74</v>
      </c>
      <c r="D54" s="443"/>
      <c r="E54" s="529" t="s">
        <v>123</v>
      </c>
      <c r="F54" s="530" t="s">
        <v>124</v>
      </c>
      <c r="G54" s="530" t="s">
        <v>125</v>
      </c>
      <c r="H54" s="496">
        <v>0</v>
      </c>
      <c r="I54" s="461"/>
      <c r="J54" s="493"/>
      <c r="K54" s="469"/>
      <c r="L54" s="443"/>
    </row>
    <row r="55" spans="1:12" ht="15">
      <c r="A55" s="515" t="s">
        <v>76</v>
      </c>
      <c r="B55" s="476">
        <v>1.5</v>
      </c>
      <c r="C55" s="516" t="s">
        <v>74</v>
      </c>
      <c r="D55" s="443"/>
      <c r="E55" s="526" t="s">
        <v>127</v>
      </c>
      <c r="F55" s="513" t="s">
        <v>128</v>
      </c>
      <c r="G55" s="513" t="s">
        <v>128</v>
      </c>
      <c r="H55" s="497">
        <v>3</v>
      </c>
      <c r="I55" s="461"/>
      <c r="J55" s="493"/>
      <c r="K55" s="469"/>
      <c r="L55" s="443"/>
    </row>
    <row r="56" spans="1:12" ht="15">
      <c r="A56" s="515" t="s">
        <v>77</v>
      </c>
      <c r="B56" s="476">
        <v>2.67</v>
      </c>
      <c r="C56" s="517" t="s">
        <v>6</v>
      </c>
      <c r="D56" s="443"/>
      <c r="E56" s="526" t="s">
        <v>77</v>
      </c>
      <c r="F56" s="513" t="s">
        <v>125</v>
      </c>
      <c r="G56" s="513" t="s">
        <v>125</v>
      </c>
      <c r="H56" s="497">
        <v>0</v>
      </c>
      <c r="I56" s="461"/>
      <c r="J56" s="493"/>
      <c r="K56" s="469"/>
      <c r="L56" s="443"/>
    </row>
    <row r="57" spans="1:12" ht="15">
      <c r="A57" s="518" t="s">
        <v>81</v>
      </c>
      <c r="B57" s="513">
        <v>15.72</v>
      </c>
      <c r="C57" s="519" t="s">
        <v>82</v>
      </c>
      <c r="D57" s="443"/>
      <c r="E57" s="526" t="s">
        <v>85</v>
      </c>
      <c r="F57" s="513" t="s">
        <v>698</v>
      </c>
      <c r="G57" s="513" t="s">
        <v>698</v>
      </c>
      <c r="H57" s="497">
        <v>0</v>
      </c>
      <c r="I57" s="461"/>
      <c r="J57" s="493"/>
      <c r="K57" s="469"/>
      <c r="L57" s="443"/>
    </row>
    <row r="58" spans="1:12" ht="15.75" thickBot="1">
      <c r="A58" s="520" t="s">
        <v>85</v>
      </c>
      <c r="B58" s="521">
        <v>12.08</v>
      </c>
      <c r="C58" s="522" t="s">
        <v>86</v>
      </c>
      <c r="D58" s="443"/>
      <c r="E58" s="527" t="s">
        <v>81</v>
      </c>
      <c r="F58" s="521" t="s">
        <v>125</v>
      </c>
      <c r="G58" s="521" t="s">
        <v>125</v>
      </c>
      <c r="H58" s="528">
        <v>0</v>
      </c>
      <c r="I58" s="461"/>
      <c r="J58" s="493"/>
      <c r="K58" s="469"/>
      <c r="L58" s="443"/>
    </row>
    <row r="59" spans="1:13" ht="15">
      <c r="A59" s="547"/>
      <c r="B59" s="548"/>
      <c r="C59" s="548"/>
      <c r="D59" s="548"/>
      <c r="E59" s="548"/>
      <c r="F59" s="548"/>
      <c r="G59" s="548"/>
      <c r="H59" s="548"/>
      <c r="I59" s="545"/>
      <c r="J59" s="549"/>
      <c r="K59" s="550"/>
      <c r="L59" s="548"/>
      <c r="M59" s="546"/>
    </row>
    <row r="60" spans="1:13" ht="21" thickBot="1">
      <c r="A60" s="1046" t="s">
        <v>517</v>
      </c>
      <c r="B60" s="1046"/>
      <c r="C60" s="1046"/>
      <c r="D60" s="1046"/>
      <c r="E60" s="1046"/>
      <c r="F60" s="1046"/>
      <c r="G60" s="1046"/>
      <c r="H60" s="1046"/>
      <c r="I60" s="1046"/>
      <c r="J60" s="1046"/>
      <c r="K60" s="1046"/>
      <c r="L60" s="1046"/>
      <c r="M60" s="1046"/>
    </row>
    <row r="61" spans="1:13" s="480" customFormat="1" ht="15.75" thickBot="1">
      <c r="A61" s="1043" t="s">
        <v>499</v>
      </c>
      <c r="B61" s="1045"/>
      <c r="C61" s="436"/>
      <c r="E61" s="1031" t="s">
        <v>502</v>
      </c>
      <c r="F61" s="1033"/>
      <c r="G61" s="1033"/>
      <c r="H61" s="1033"/>
      <c r="I61" s="1033"/>
      <c r="J61" s="1033"/>
      <c r="K61" s="1033"/>
      <c r="L61" s="1032"/>
      <c r="M61" s="436"/>
    </row>
    <row r="62" spans="1:13" s="480" customFormat="1" ht="15">
      <c r="A62" s="506" t="s">
        <v>481</v>
      </c>
      <c r="B62" s="507" t="s">
        <v>88</v>
      </c>
      <c r="C62" s="481"/>
      <c r="E62" s="453" t="s">
        <v>455</v>
      </c>
      <c r="F62" s="510" t="s">
        <v>495</v>
      </c>
      <c r="G62" s="510" t="s">
        <v>452</v>
      </c>
      <c r="H62" s="510" t="s">
        <v>105</v>
      </c>
      <c r="I62" s="510" t="s">
        <v>503</v>
      </c>
      <c r="J62" s="1101"/>
      <c r="K62" s="1101"/>
      <c r="L62" s="1102"/>
      <c r="M62" s="487"/>
    </row>
    <row r="63" spans="1:13" s="480" customFormat="1" ht="15">
      <c r="A63" s="500" t="s">
        <v>482</v>
      </c>
      <c r="B63" s="502">
        <v>9</v>
      </c>
      <c r="C63" s="481"/>
      <c r="E63" s="526" t="s">
        <v>77</v>
      </c>
      <c r="F63" s="513" t="s">
        <v>125</v>
      </c>
      <c r="G63" s="513" t="s">
        <v>125</v>
      </c>
      <c r="H63" s="513">
        <v>2</v>
      </c>
      <c r="I63" s="575">
        <v>3.95</v>
      </c>
      <c r="J63" s="1073" t="s">
        <v>6</v>
      </c>
      <c r="K63" s="1073"/>
      <c r="L63" s="1074"/>
      <c r="M63" s="487"/>
    </row>
    <row r="64" spans="1:13" s="480" customFormat="1" ht="15">
      <c r="A64" s="500" t="s">
        <v>483</v>
      </c>
      <c r="B64" s="501" t="s">
        <v>97</v>
      </c>
      <c r="C64" s="481"/>
      <c r="E64" s="526" t="s">
        <v>81</v>
      </c>
      <c r="F64" s="513" t="s">
        <v>125</v>
      </c>
      <c r="G64" s="513" t="s">
        <v>1</v>
      </c>
      <c r="H64" s="513">
        <v>2</v>
      </c>
      <c r="I64" s="575" t="s">
        <v>508</v>
      </c>
      <c r="J64" s="1073" t="s">
        <v>507</v>
      </c>
      <c r="K64" s="1073"/>
      <c r="L64" s="1074"/>
      <c r="M64" s="487"/>
    </row>
    <row r="65" spans="1:13" s="480" customFormat="1" ht="15">
      <c r="A65" s="500" t="s">
        <v>484</v>
      </c>
      <c r="B65" s="502" t="s">
        <v>100</v>
      </c>
      <c r="C65" s="481"/>
      <c r="E65" s="526" t="s">
        <v>85</v>
      </c>
      <c r="F65" s="513" t="s">
        <v>698</v>
      </c>
      <c r="G65" s="513" t="s">
        <v>698</v>
      </c>
      <c r="H65" s="513">
        <v>2</v>
      </c>
      <c r="I65" s="575">
        <v>12.95</v>
      </c>
      <c r="J65" s="1073"/>
      <c r="K65" s="1073"/>
      <c r="L65" s="1074"/>
      <c r="M65" s="484"/>
    </row>
    <row r="66" spans="1:13" s="480" customFormat="1" ht="15">
      <c r="A66" s="500" t="s">
        <v>485</v>
      </c>
      <c r="B66" s="501" t="s">
        <v>103</v>
      </c>
      <c r="C66" s="481"/>
      <c r="E66" s="526" t="s">
        <v>132</v>
      </c>
      <c r="F66" s="513" t="s">
        <v>133</v>
      </c>
      <c r="G66" s="513" t="s">
        <v>133</v>
      </c>
      <c r="H66" s="513">
        <v>2</v>
      </c>
      <c r="I66" s="575">
        <v>11.24</v>
      </c>
      <c r="J66" s="1073"/>
      <c r="K66" s="1073"/>
      <c r="L66" s="1074"/>
      <c r="M66" s="484"/>
    </row>
    <row r="67" spans="1:13" s="480" customFormat="1" ht="15">
      <c r="A67" s="500" t="s">
        <v>486</v>
      </c>
      <c r="B67" s="501" t="s">
        <v>199</v>
      </c>
      <c r="C67" s="481"/>
      <c r="E67" s="526" t="s">
        <v>135</v>
      </c>
      <c r="F67" s="513" t="s">
        <v>124</v>
      </c>
      <c r="G67" s="513" t="s">
        <v>125</v>
      </c>
      <c r="H67" s="513">
        <v>2</v>
      </c>
      <c r="I67" s="575" t="s">
        <v>508</v>
      </c>
      <c r="J67" s="1073" t="s">
        <v>507</v>
      </c>
      <c r="K67" s="1073"/>
      <c r="L67" s="1074"/>
      <c r="M67" s="484"/>
    </row>
    <row r="68" spans="1:13" s="480" customFormat="1" ht="15">
      <c r="A68" s="500" t="s">
        <v>487</v>
      </c>
      <c r="B68" s="502" t="s">
        <v>111</v>
      </c>
      <c r="C68" s="487"/>
      <c r="E68" s="526" t="s">
        <v>127</v>
      </c>
      <c r="F68" s="513" t="s">
        <v>128</v>
      </c>
      <c r="G68" s="513" t="s">
        <v>128</v>
      </c>
      <c r="H68" s="513">
        <v>3</v>
      </c>
      <c r="I68" s="575" t="s">
        <v>508</v>
      </c>
      <c r="J68" s="1073" t="s">
        <v>507</v>
      </c>
      <c r="K68" s="1073"/>
      <c r="L68" s="1074"/>
      <c r="M68" s="484"/>
    </row>
    <row r="69" spans="1:13" s="487" customFormat="1" ht="15.75" thickBot="1">
      <c r="A69" s="504" t="s">
        <v>488</v>
      </c>
      <c r="B69" s="570" t="s">
        <v>113</v>
      </c>
      <c r="E69" s="526" t="s">
        <v>60</v>
      </c>
      <c r="F69" s="513" t="s">
        <v>61</v>
      </c>
      <c r="G69" s="513" t="s">
        <v>61</v>
      </c>
      <c r="H69" s="513">
        <v>0</v>
      </c>
      <c r="I69" s="575" t="s">
        <v>508</v>
      </c>
      <c r="J69" s="1073" t="s">
        <v>509</v>
      </c>
      <c r="K69" s="1073"/>
      <c r="L69" s="1074"/>
      <c r="M69" s="484"/>
    </row>
    <row r="70" spans="1:13" s="487" customFormat="1" ht="15.75" thickBot="1">
      <c r="A70" s="551"/>
      <c r="B70" s="611"/>
      <c r="C70" s="611"/>
      <c r="E70" s="526" t="s">
        <v>174</v>
      </c>
      <c r="F70" s="513" t="s">
        <v>133</v>
      </c>
      <c r="G70" s="513" t="s">
        <v>133</v>
      </c>
      <c r="H70" s="513">
        <v>0</v>
      </c>
      <c r="I70" s="575">
        <v>0.22</v>
      </c>
      <c r="J70" s="1073" t="s">
        <v>522</v>
      </c>
      <c r="K70" s="1073"/>
      <c r="L70" s="1074"/>
      <c r="M70" s="484"/>
    </row>
    <row r="71" spans="1:13" s="487" customFormat="1" ht="15.75" thickBot="1">
      <c r="A71" s="1043" t="s">
        <v>500</v>
      </c>
      <c r="B71" s="1044"/>
      <c r="C71" s="1045"/>
      <c r="E71" s="526" t="s">
        <v>138</v>
      </c>
      <c r="F71" s="513" t="s">
        <v>125</v>
      </c>
      <c r="G71" s="513" t="s">
        <v>125</v>
      </c>
      <c r="H71" s="513">
        <v>2</v>
      </c>
      <c r="I71" s="618">
        <v>40</v>
      </c>
      <c r="J71" s="1073" t="s">
        <v>504</v>
      </c>
      <c r="K71" s="1073"/>
      <c r="L71" s="1074"/>
      <c r="M71" s="484"/>
    </row>
    <row r="72" spans="1:12" s="480" customFormat="1" ht="15">
      <c r="A72" s="506" t="s">
        <v>117</v>
      </c>
      <c r="B72" s="1089" t="s">
        <v>103</v>
      </c>
      <c r="C72" s="1090"/>
      <c r="E72" s="526" t="s">
        <v>144</v>
      </c>
      <c r="F72" s="513" t="s">
        <v>125</v>
      </c>
      <c r="G72" s="513" t="s">
        <v>125</v>
      </c>
      <c r="H72" s="513">
        <v>2</v>
      </c>
      <c r="I72" s="585">
        <v>11</v>
      </c>
      <c r="J72" s="1097" t="s">
        <v>505</v>
      </c>
      <c r="K72" s="1097"/>
      <c r="L72" s="1098"/>
    </row>
    <row r="73" spans="1:12" s="480" customFormat="1" ht="15.75" thickBot="1">
      <c r="A73" s="500" t="s">
        <v>489</v>
      </c>
      <c r="B73" s="1087">
        <v>999</v>
      </c>
      <c r="C73" s="1088"/>
      <c r="E73" s="456" t="s">
        <v>144</v>
      </c>
      <c r="F73" s="521" t="s">
        <v>125</v>
      </c>
      <c r="G73" s="521" t="s">
        <v>125</v>
      </c>
      <c r="H73" s="521">
        <v>2</v>
      </c>
      <c r="I73" s="588">
        <v>8</v>
      </c>
      <c r="J73" s="1071" t="s">
        <v>506</v>
      </c>
      <c r="K73" s="1071"/>
      <c r="L73" s="1072"/>
    </row>
    <row r="74" spans="1:13" s="480" customFormat="1" ht="15.75" thickBot="1">
      <c r="A74" s="500" t="s">
        <v>490</v>
      </c>
      <c r="B74" s="1085">
        <v>1</v>
      </c>
      <c r="C74" s="1086"/>
      <c r="E74" s="594"/>
      <c r="F74" s="597"/>
      <c r="G74" s="597"/>
      <c r="H74" s="597"/>
      <c r="I74" s="597"/>
      <c r="J74" s="597"/>
      <c r="K74" s="594"/>
      <c r="L74" s="594"/>
      <c r="M74" s="594"/>
    </row>
    <row r="75" spans="1:12" s="480" customFormat="1" ht="15.75" thickBot="1">
      <c r="A75" s="500" t="s">
        <v>131</v>
      </c>
      <c r="B75" s="1087" t="s">
        <v>97</v>
      </c>
      <c r="C75" s="1088"/>
      <c r="E75" s="1043" t="s">
        <v>151</v>
      </c>
      <c r="F75" s="1044"/>
      <c r="G75" s="1044"/>
      <c r="H75" s="1044"/>
      <c r="I75" s="1045"/>
      <c r="K75" s="487"/>
      <c r="L75" s="487"/>
    </row>
    <row r="76" spans="1:12" s="480" customFormat="1" ht="15">
      <c r="A76" s="500" t="s">
        <v>488</v>
      </c>
      <c r="B76" s="1087">
        <v>1761111</v>
      </c>
      <c r="C76" s="1088"/>
      <c r="E76" s="506" t="s">
        <v>157</v>
      </c>
      <c r="F76" s="580">
        <v>0.036</v>
      </c>
      <c r="G76" s="1075" t="s">
        <v>158</v>
      </c>
      <c r="H76" s="1075"/>
      <c r="I76" s="1076"/>
      <c r="K76" s="487"/>
      <c r="L76" s="487"/>
    </row>
    <row r="77" spans="1:12" s="480" customFormat="1" ht="15">
      <c r="A77" s="500" t="s">
        <v>491</v>
      </c>
      <c r="B77" s="1083">
        <v>40</v>
      </c>
      <c r="C77" s="1084"/>
      <c r="E77" s="500" t="s">
        <v>161</v>
      </c>
      <c r="F77" s="579">
        <v>0.095</v>
      </c>
      <c r="G77" s="1073" t="s">
        <v>525</v>
      </c>
      <c r="H77" s="1073"/>
      <c r="I77" s="1074"/>
      <c r="K77" s="487"/>
      <c r="L77" s="487"/>
    </row>
    <row r="78" spans="1:12" s="480" customFormat="1" ht="29.25" customHeight="1" thickBot="1">
      <c r="A78" s="504" t="s">
        <v>492</v>
      </c>
      <c r="B78" s="1081" t="s">
        <v>524</v>
      </c>
      <c r="C78" s="1082"/>
      <c r="E78" s="504" t="s">
        <v>161</v>
      </c>
      <c r="F78" s="583">
        <v>0.086</v>
      </c>
      <c r="G78" s="1071" t="s">
        <v>526</v>
      </c>
      <c r="H78" s="1071"/>
      <c r="I78" s="1072"/>
      <c r="K78" s="471"/>
      <c r="L78" s="487"/>
    </row>
    <row r="79" spans="1:13" s="487" customFormat="1" ht="15" thickBot="1">
      <c r="A79" s="612" t="s">
        <v>4</v>
      </c>
      <c r="B79" s="612"/>
      <c r="C79" s="612"/>
      <c r="E79" s="607"/>
      <c r="F79" s="607"/>
      <c r="G79" s="607"/>
      <c r="H79" s="607"/>
      <c r="I79" s="607"/>
      <c r="J79" s="607"/>
      <c r="K79" s="607"/>
      <c r="L79" s="594"/>
      <c r="M79" s="594"/>
    </row>
    <row r="80" spans="1:12" s="480" customFormat="1" ht="15.75" thickBot="1">
      <c r="A80" s="1043" t="s">
        <v>501</v>
      </c>
      <c r="B80" s="1044"/>
      <c r="C80" s="1045"/>
      <c r="E80" s="1031" t="s">
        <v>510</v>
      </c>
      <c r="F80" s="1033"/>
      <c r="G80" s="1033"/>
      <c r="H80" s="1032"/>
      <c r="I80" s="487"/>
      <c r="J80" s="1057"/>
      <c r="K80" s="1057"/>
      <c r="L80" s="483"/>
    </row>
    <row r="81" spans="1:12" s="480" customFormat="1" ht="15.75" thickBot="1">
      <c r="A81" s="610" t="s">
        <v>475</v>
      </c>
      <c r="B81" s="1093" t="s">
        <v>90</v>
      </c>
      <c r="C81" s="1094"/>
      <c r="E81" s="473" t="s">
        <v>511</v>
      </c>
      <c r="F81" s="474" t="s">
        <v>456</v>
      </c>
      <c r="G81" s="1079" t="s">
        <v>498</v>
      </c>
      <c r="H81" s="1080"/>
      <c r="I81" s="483"/>
      <c r="J81" s="485"/>
      <c r="K81" s="485"/>
      <c r="L81" s="483"/>
    </row>
    <row r="82" spans="1:12" s="480" customFormat="1" ht="15">
      <c r="A82" s="445" t="s">
        <v>476</v>
      </c>
      <c r="B82" s="1091" t="s">
        <v>95</v>
      </c>
      <c r="C82" s="1092"/>
      <c r="E82" s="442" t="s">
        <v>140</v>
      </c>
      <c r="F82" s="591" t="s">
        <v>141</v>
      </c>
      <c r="G82" s="1077" t="s">
        <v>142</v>
      </c>
      <c r="H82" s="1078"/>
      <c r="I82" s="483"/>
      <c r="J82" s="485"/>
      <c r="K82" s="485"/>
      <c r="L82" s="483"/>
    </row>
    <row r="83" spans="1:12" s="480" customFormat="1" ht="15">
      <c r="A83" s="445" t="s">
        <v>477</v>
      </c>
      <c r="B83" s="1091">
        <v>0</v>
      </c>
      <c r="C83" s="1092"/>
      <c r="E83" s="444" t="s">
        <v>140</v>
      </c>
      <c r="F83" s="592" t="s">
        <v>146</v>
      </c>
      <c r="G83" s="1095" t="s">
        <v>147</v>
      </c>
      <c r="H83" s="1096"/>
      <c r="I83" s="483"/>
      <c r="J83" s="485"/>
      <c r="K83" s="485"/>
      <c r="L83" s="483"/>
    </row>
    <row r="84" spans="1:12" s="480" customFormat="1" ht="15">
      <c r="A84" s="445" t="s">
        <v>479</v>
      </c>
      <c r="B84" s="1087">
        <v>10</v>
      </c>
      <c r="C84" s="1088"/>
      <c r="E84" s="444" t="s">
        <v>140</v>
      </c>
      <c r="F84" s="592" t="s">
        <v>149</v>
      </c>
      <c r="G84" s="1095" t="s">
        <v>150</v>
      </c>
      <c r="H84" s="1096"/>
      <c r="I84" s="483"/>
      <c r="J84" s="485"/>
      <c r="K84" s="485"/>
      <c r="L84" s="483"/>
    </row>
    <row r="85" spans="1:12" s="480" customFormat="1" ht="15">
      <c r="A85" s="445" t="s">
        <v>478</v>
      </c>
      <c r="B85" s="1091">
        <v>12</v>
      </c>
      <c r="C85" s="1092"/>
      <c r="E85" s="444" t="s">
        <v>140</v>
      </c>
      <c r="F85" s="592" t="s">
        <v>152</v>
      </c>
      <c r="G85" s="1095" t="s">
        <v>153</v>
      </c>
      <c r="H85" s="1096"/>
      <c r="I85" s="483"/>
      <c r="J85" s="485"/>
      <c r="K85" s="485"/>
      <c r="L85" s="483"/>
    </row>
    <row r="86" spans="1:12" s="480" customFormat="1" ht="15.75" thickBot="1">
      <c r="A86" s="572" t="s">
        <v>480</v>
      </c>
      <c r="B86" s="1081" t="s">
        <v>523</v>
      </c>
      <c r="C86" s="1082"/>
      <c r="E86" s="444" t="s">
        <v>140</v>
      </c>
      <c r="F86" s="592" t="s">
        <v>155</v>
      </c>
      <c r="G86" s="1095" t="s">
        <v>156</v>
      </c>
      <c r="H86" s="1096"/>
      <c r="I86" s="483"/>
      <c r="J86" s="485"/>
      <c r="K86" s="485"/>
      <c r="L86" s="483"/>
    </row>
    <row r="87" spans="5:12" s="480" customFormat="1" ht="15">
      <c r="E87" s="444" t="s">
        <v>140</v>
      </c>
      <c r="F87" s="574" t="s">
        <v>159</v>
      </c>
      <c r="G87" s="1095" t="s">
        <v>160</v>
      </c>
      <c r="H87" s="1096"/>
      <c r="I87" s="483"/>
      <c r="J87" s="485"/>
      <c r="K87" s="485"/>
      <c r="L87" s="483"/>
    </row>
    <row r="88" spans="1:12" s="480" customFormat="1" ht="15">
      <c r="A88" s="487"/>
      <c r="B88" s="487"/>
      <c r="C88" s="487"/>
      <c r="E88" s="444" t="s">
        <v>163</v>
      </c>
      <c r="F88" s="592">
        <v>1.4</v>
      </c>
      <c r="G88" s="1095" t="s">
        <v>512</v>
      </c>
      <c r="H88" s="1096"/>
      <c r="I88" s="483"/>
      <c r="J88" s="485"/>
      <c r="K88" s="485"/>
      <c r="L88" s="483"/>
    </row>
    <row r="89" spans="1:12" s="480" customFormat="1" ht="15">
      <c r="A89" s="487"/>
      <c r="B89" s="488"/>
      <c r="C89" s="487"/>
      <c r="E89" s="500" t="s">
        <v>165</v>
      </c>
      <c r="F89" s="592">
        <v>34.75</v>
      </c>
      <c r="G89" s="1095" t="s">
        <v>513</v>
      </c>
      <c r="H89" s="1096"/>
      <c r="L89" s="485"/>
    </row>
    <row r="90" spans="5:13" s="480" customFormat="1" ht="15">
      <c r="E90" s="500" t="s">
        <v>169</v>
      </c>
      <c r="F90" s="592">
        <v>11</v>
      </c>
      <c r="G90" s="1099" t="s">
        <v>516</v>
      </c>
      <c r="H90" s="1100"/>
      <c r="L90" s="471"/>
      <c r="M90" s="487"/>
    </row>
    <row r="91" spans="5:12" s="480" customFormat="1" ht="14.25">
      <c r="E91" s="444" t="s">
        <v>170</v>
      </c>
      <c r="F91" s="592">
        <v>75</v>
      </c>
      <c r="G91" s="1099" t="s">
        <v>514</v>
      </c>
      <c r="H91" s="1100"/>
      <c r="L91" s="487"/>
    </row>
    <row r="92" spans="5:12" s="480" customFormat="1" ht="14.25">
      <c r="E92" s="590" t="s">
        <v>518</v>
      </c>
      <c r="F92" s="592">
        <v>75</v>
      </c>
      <c r="G92" s="1095"/>
      <c r="H92" s="1096"/>
      <c r="L92" s="487"/>
    </row>
    <row r="93" spans="5:12" s="480" customFormat="1" ht="14.25">
      <c r="E93" s="444" t="s">
        <v>173</v>
      </c>
      <c r="F93" s="592">
        <v>35</v>
      </c>
      <c r="G93" s="1099" t="s">
        <v>514</v>
      </c>
      <c r="H93" s="1100"/>
      <c r="L93" s="487"/>
    </row>
    <row r="94" spans="5:12" s="480" customFormat="1" ht="14.25">
      <c r="E94" s="444" t="s">
        <v>167</v>
      </c>
      <c r="F94" s="592">
        <v>10.41</v>
      </c>
      <c r="G94" s="1095" t="s">
        <v>515</v>
      </c>
      <c r="H94" s="1096"/>
      <c r="L94" s="487"/>
    </row>
    <row r="95" spans="5:12" s="480" customFormat="1" ht="15" thickBot="1">
      <c r="E95" s="449" t="s">
        <v>169</v>
      </c>
      <c r="F95" s="593">
        <v>8</v>
      </c>
      <c r="G95" s="1103" t="s">
        <v>506</v>
      </c>
      <c r="H95" s="1104"/>
      <c r="L95" s="487"/>
    </row>
    <row r="96" spans="1:13" ht="14.25">
      <c r="A96" s="436"/>
      <c r="G96" s="480"/>
      <c r="H96" s="480"/>
      <c r="J96" s="480"/>
      <c r="K96" s="480"/>
      <c r="L96" s="480"/>
      <c r="M96" s="480"/>
    </row>
    <row r="97" spans="1:10" s="901" customFormat="1" ht="14.25">
      <c r="A97" s="436" t="s">
        <v>667</v>
      </c>
      <c r="B97" s="931"/>
      <c r="C97" s="491"/>
      <c r="D97" s="492"/>
      <c r="E97" s="897"/>
      <c r="F97" s="492"/>
      <c r="G97" s="436"/>
      <c r="H97" s="436"/>
      <c r="I97" s="436"/>
      <c r="J97" s="436"/>
    </row>
    <row r="98" spans="1:10" s="480" customFormat="1" ht="14.25">
      <c r="A98" s="436"/>
      <c r="B98" s="438"/>
      <c r="C98" s="491"/>
      <c r="D98" s="492"/>
      <c r="E98" s="438"/>
      <c r="F98" s="492"/>
      <c r="G98" s="436"/>
      <c r="H98" s="436"/>
      <c r="I98" s="436"/>
      <c r="J98" s="436"/>
    </row>
    <row r="99" spans="1:10" s="480" customFormat="1" ht="14.25">
      <c r="A99" s="436"/>
      <c r="B99" s="438"/>
      <c r="C99" s="491"/>
      <c r="D99" s="492"/>
      <c r="E99" s="438"/>
      <c r="F99" s="492"/>
      <c r="G99" s="436"/>
      <c r="H99" s="436"/>
      <c r="I99" s="436"/>
      <c r="J99" s="436"/>
    </row>
    <row r="100" spans="1:10" s="480" customFormat="1" ht="14.25">
      <c r="A100" s="436"/>
      <c r="B100" s="438"/>
      <c r="C100" s="491"/>
      <c r="D100" s="492"/>
      <c r="E100" s="438"/>
      <c r="F100" s="492"/>
      <c r="G100" s="436"/>
      <c r="H100" s="436"/>
      <c r="I100" s="436"/>
      <c r="J100" s="436"/>
    </row>
    <row r="102" ht="14.25">
      <c r="A102" s="438"/>
    </row>
    <row r="103" ht="14.25">
      <c r="A103" s="438"/>
    </row>
    <row r="104" ht="14.25">
      <c r="H104" s="487"/>
    </row>
    <row r="105" ht="14.25">
      <c r="A105" s="438"/>
    </row>
    <row r="106" ht="14.25">
      <c r="A106" s="438"/>
    </row>
    <row r="107" ht="14.25">
      <c r="A107" s="438"/>
    </row>
    <row r="108" ht="14.25">
      <c r="A108" s="438"/>
    </row>
    <row r="109" ht="14.25">
      <c r="A109" s="438"/>
    </row>
    <row r="110" ht="14.25">
      <c r="A110" s="438"/>
    </row>
    <row r="111" ht="14.25">
      <c r="A111" s="438"/>
    </row>
    <row r="112" ht="14.25">
      <c r="A112" s="438"/>
    </row>
    <row r="113" ht="14.25">
      <c r="A113" s="438"/>
    </row>
    <row r="114" ht="14.25">
      <c r="A114" s="438"/>
    </row>
    <row r="115" ht="14.25">
      <c r="A115" s="438"/>
    </row>
    <row r="116" spans="1:5" ht="14.25">
      <c r="A116" s="438"/>
      <c r="E116" s="490"/>
    </row>
  </sheetData>
  <sheetProtection/>
  <mergeCells count="66">
    <mergeCell ref="A27:M27"/>
    <mergeCell ref="A41:D41"/>
    <mergeCell ref="H41:K41"/>
    <mergeCell ref="A1:M1"/>
    <mergeCell ref="A3:M3"/>
    <mergeCell ref="A4:M4"/>
    <mergeCell ref="A5:M5"/>
    <mergeCell ref="A6:M6"/>
    <mergeCell ref="A2:M2"/>
    <mergeCell ref="G94:H94"/>
    <mergeCell ref="G95:H95"/>
    <mergeCell ref="A45:H45"/>
    <mergeCell ref="A52:C52"/>
    <mergeCell ref="E52:H52"/>
    <mergeCell ref="A60:M60"/>
    <mergeCell ref="A61:B61"/>
    <mergeCell ref="E61:L61"/>
    <mergeCell ref="J66:L66"/>
    <mergeCell ref="G89:H89"/>
    <mergeCell ref="G90:H90"/>
    <mergeCell ref="G91:H91"/>
    <mergeCell ref="G92:H92"/>
    <mergeCell ref="G93:H93"/>
    <mergeCell ref="J62:L62"/>
    <mergeCell ref="J63:L63"/>
    <mergeCell ref="J64:L64"/>
    <mergeCell ref="J65:L65"/>
    <mergeCell ref="J80:K80"/>
    <mergeCell ref="G85:H85"/>
    <mergeCell ref="G86:H86"/>
    <mergeCell ref="G87:H87"/>
    <mergeCell ref="G88:H88"/>
    <mergeCell ref="J73:L73"/>
    <mergeCell ref="A7:M7"/>
    <mergeCell ref="A8:K8"/>
    <mergeCell ref="A23:D23"/>
    <mergeCell ref="B76:C76"/>
    <mergeCell ref="B75:C75"/>
    <mergeCell ref="G83:H83"/>
    <mergeCell ref="G84:H84"/>
    <mergeCell ref="J67:L67"/>
    <mergeCell ref="J68:L68"/>
    <mergeCell ref="J69:L69"/>
    <mergeCell ref="J70:L70"/>
    <mergeCell ref="J71:L71"/>
    <mergeCell ref="J72:L72"/>
    <mergeCell ref="B74:C74"/>
    <mergeCell ref="B73:C73"/>
    <mergeCell ref="B72:C72"/>
    <mergeCell ref="A71:C71"/>
    <mergeCell ref="B86:C86"/>
    <mergeCell ref="B85:C85"/>
    <mergeCell ref="B84:C84"/>
    <mergeCell ref="B83:C83"/>
    <mergeCell ref="B82:C82"/>
    <mergeCell ref="B81:C81"/>
    <mergeCell ref="A80:C80"/>
    <mergeCell ref="G78:I78"/>
    <mergeCell ref="G77:I77"/>
    <mergeCell ref="G76:I76"/>
    <mergeCell ref="E75:I75"/>
    <mergeCell ref="G82:H82"/>
    <mergeCell ref="G81:H81"/>
    <mergeCell ref="E80:H80"/>
    <mergeCell ref="B78:C78"/>
    <mergeCell ref="B77:C77"/>
  </mergeCells>
  <printOptions horizontalCentered="1"/>
  <pageMargins left="0.25" right="0.25" top="0.5" bottom="0.5" header="0.25" footer="0.25"/>
  <pageSetup fitToHeight="0" fitToWidth="0" horizontalDpi="600" verticalDpi="600" orientation="portrait" scale="50" r:id="rId3"/>
  <headerFooter alignWithMargins="0">
    <oddFooter>&amp;R&amp;F
&amp;D  &amp;T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M115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27.140625" style="460" customWidth="1"/>
    <col min="2" max="2" width="16.140625" style="436" customWidth="1"/>
    <col min="3" max="3" width="14.57421875" style="436" customWidth="1"/>
    <col min="4" max="4" width="17.00390625" style="436" customWidth="1"/>
    <col min="5" max="5" width="16.140625" style="436" customWidth="1"/>
    <col min="6" max="6" width="22.00390625" style="436" customWidth="1"/>
    <col min="7" max="7" width="15.28125" style="436" customWidth="1"/>
    <col min="8" max="8" width="14.57421875" style="436" bestFit="1" customWidth="1"/>
    <col min="9" max="9" width="10.00390625" style="436" bestFit="1" customWidth="1"/>
    <col min="10" max="10" width="15.140625" style="436" customWidth="1"/>
    <col min="11" max="11" width="10.00390625" style="436" customWidth="1"/>
    <col min="12" max="12" width="12.28125" style="436" customWidth="1"/>
    <col min="13" max="13" width="12.7109375" style="436" customWidth="1"/>
    <col min="14" max="16384" width="9.140625" style="436" customWidth="1"/>
  </cols>
  <sheetData>
    <row r="1" spans="1:13" ht="15.75">
      <c r="A1" s="1047" t="s">
        <v>527</v>
      </c>
      <c r="B1" s="1047"/>
      <c r="C1" s="1047"/>
      <c r="D1" s="1047"/>
      <c r="E1" s="1047"/>
      <c r="F1" s="1047"/>
      <c r="G1" s="1047"/>
      <c r="H1" s="1047"/>
      <c r="I1" s="1047"/>
      <c r="J1" s="1047"/>
      <c r="K1" s="1047"/>
      <c r="L1" s="1047"/>
      <c r="M1" s="1047"/>
    </row>
    <row r="2" spans="1:13" ht="14.25">
      <c r="A2" s="1048" t="s">
        <v>666</v>
      </c>
      <c r="B2" s="1048"/>
      <c r="C2" s="1048"/>
      <c r="D2" s="1048"/>
      <c r="E2" s="1048"/>
      <c r="F2" s="1048"/>
      <c r="G2" s="1048"/>
      <c r="H2" s="1048"/>
      <c r="I2" s="1048"/>
      <c r="J2" s="1048"/>
      <c r="K2" s="1048"/>
      <c r="L2" s="1048"/>
      <c r="M2" s="1048"/>
    </row>
    <row r="3" spans="1:13" ht="14.25">
      <c r="A3" s="1048" t="s">
        <v>528</v>
      </c>
      <c r="B3" s="1048"/>
      <c r="C3" s="1048"/>
      <c r="D3" s="1048"/>
      <c r="E3" s="1048"/>
      <c r="F3" s="1048"/>
      <c r="G3" s="1048"/>
      <c r="H3" s="1048"/>
      <c r="I3" s="1048"/>
      <c r="J3" s="1048"/>
      <c r="K3" s="1048"/>
      <c r="L3" s="1048"/>
      <c r="M3" s="1048"/>
    </row>
    <row r="4" spans="1:13" ht="14.25">
      <c r="A4" s="1050" t="s">
        <v>35</v>
      </c>
      <c r="B4" s="1050"/>
      <c r="C4" s="1050"/>
      <c r="D4" s="1050"/>
      <c r="E4" s="1050"/>
      <c r="F4" s="1050"/>
      <c r="G4" s="1050"/>
      <c r="H4" s="1050"/>
      <c r="I4" s="1050"/>
      <c r="J4" s="1050"/>
      <c r="K4" s="1050"/>
      <c r="L4" s="1050"/>
      <c r="M4" s="1050"/>
    </row>
    <row r="5" spans="1:13" s="437" customFormat="1" ht="15.75" thickBot="1">
      <c r="A5" s="1049" t="s">
        <v>493</v>
      </c>
      <c r="B5" s="1049"/>
      <c r="C5" s="1049"/>
      <c r="D5" s="1049"/>
      <c r="E5" s="1049"/>
      <c r="F5" s="1049"/>
      <c r="G5" s="1049"/>
      <c r="H5" s="1049"/>
      <c r="I5" s="1049"/>
      <c r="J5" s="1049"/>
      <c r="K5" s="1049"/>
      <c r="L5" s="1049"/>
      <c r="M5" s="1049"/>
    </row>
    <row r="6" spans="1:13" ht="15">
      <c r="A6" s="1036" t="s">
        <v>36</v>
      </c>
      <c r="B6" s="1037"/>
      <c r="C6" s="1037"/>
      <c r="D6" s="1037"/>
      <c r="E6" s="1037"/>
      <c r="F6" s="1037"/>
      <c r="G6" s="1037"/>
      <c r="H6" s="1037"/>
      <c r="I6" s="1037"/>
      <c r="J6" s="1037"/>
      <c r="K6" s="1037"/>
      <c r="L6" s="1037"/>
      <c r="M6" s="1037"/>
    </row>
    <row r="7" spans="1:13" s="438" customFormat="1" ht="15" thickBot="1">
      <c r="A7" s="1040" t="s">
        <v>449</v>
      </c>
      <c r="B7" s="1041"/>
      <c r="C7" s="1041"/>
      <c r="D7" s="1041"/>
      <c r="E7" s="1041"/>
      <c r="F7" s="1041"/>
      <c r="G7" s="1041"/>
      <c r="H7" s="1041"/>
      <c r="I7" s="1041"/>
      <c r="J7" s="1041"/>
      <c r="K7" s="1042"/>
      <c r="L7" s="601"/>
      <c r="M7" s="601"/>
    </row>
    <row r="8" spans="1:11" ht="15.75" thickBot="1">
      <c r="A8" s="473" t="s">
        <v>37</v>
      </c>
      <c r="B8" s="474" t="s">
        <v>38</v>
      </c>
      <c r="C8" s="474" t="s">
        <v>39</v>
      </c>
      <c r="D8" s="474" t="s">
        <v>40</v>
      </c>
      <c r="E8" s="474" t="s">
        <v>41</v>
      </c>
      <c r="F8" s="474" t="s">
        <v>42</v>
      </c>
      <c r="G8" s="474" t="s">
        <v>43</v>
      </c>
      <c r="H8" s="474" t="s">
        <v>44</v>
      </c>
      <c r="I8" s="474" t="s">
        <v>45</v>
      </c>
      <c r="J8" s="474" t="s">
        <v>46</v>
      </c>
      <c r="K8" s="475" t="s">
        <v>47</v>
      </c>
    </row>
    <row r="9" spans="1:12" ht="15">
      <c r="A9" s="442" t="s">
        <v>450</v>
      </c>
      <c r="B9" s="559">
        <v>1.25</v>
      </c>
      <c r="C9" s="560">
        <v>1.5</v>
      </c>
      <c r="D9" s="560">
        <v>1.5</v>
      </c>
      <c r="E9" s="560">
        <v>8</v>
      </c>
      <c r="F9" s="560">
        <v>9</v>
      </c>
      <c r="G9" s="560">
        <v>10</v>
      </c>
      <c r="H9" s="560">
        <v>13</v>
      </c>
      <c r="I9" s="560">
        <v>14.5</v>
      </c>
      <c r="J9" s="560">
        <v>22</v>
      </c>
      <c r="K9" s="561">
        <v>25</v>
      </c>
      <c r="L9" s="443"/>
    </row>
    <row r="10" spans="1:12" ht="15">
      <c r="A10" s="444" t="s">
        <v>451</v>
      </c>
      <c r="B10" s="554">
        <v>8.45</v>
      </c>
      <c r="C10" s="554">
        <v>9.69</v>
      </c>
      <c r="D10" s="554">
        <v>11.95</v>
      </c>
      <c r="E10" s="554">
        <v>19.47</v>
      </c>
      <c r="F10" s="554">
        <v>30.01</v>
      </c>
      <c r="G10" s="554">
        <v>38.55</v>
      </c>
      <c r="H10" s="554">
        <v>56.18</v>
      </c>
      <c r="I10" s="554">
        <v>72.78</v>
      </c>
      <c r="J10" s="554">
        <v>120.72</v>
      </c>
      <c r="K10" s="556">
        <v>157.76</v>
      </c>
      <c r="L10" s="443"/>
    </row>
    <row r="11" spans="1:12" ht="15">
      <c r="A11" s="598"/>
      <c r="B11" s="599"/>
      <c r="C11" s="599"/>
      <c r="D11" s="599"/>
      <c r="E11" s="599"/>
      <c r="F11" s="599"/>
      <c r="G11" s="599"/>
      <c r="H11" s="599"/>
      <c r="I11" s="599"/>
      <c r="J11" s="599"/>
      <c r="K11" s="600"/>
      <c r="L11" s="447"/>
    </row>
    <row r="12" spans="1:12" ht="15">
      <c r="A12" s="444" t="s">
        <v>452</v>
      </c>
      <c r="B12" s="554">
        <v>8.45</v>
      </c>
      <c r="C12" s="554">
        <v>9.69</v>
      </c>
      <c r="D12" s="554">
        <v>11.95</v>
      </c>
      <c r="E12" s="554">
        <v>19.47</v>
      </c>
      <c r="F12" s="554">
        <v>30.01</v>
      </c>
      <c r="G12" s="554">
        <v>38.55</v>
      </c>
      <c r="H12" s="554">
        <v>56.18</v>
      </c>
      <c r="I12" s="554">
        <v>72.78</v>
      </c>
      <c r="J12" s="554">
        <v>120.72</v>
      </c>
      <c r="K12" s="556">
        <v>157.76</v>
      </c>
      <c r="L12" s="443"/>
    </row>
    <row r="13" spans="1:12" ht="15">
      <c r="A13" s="444" t="s">
        <v>453</v>
      </c>
      <c r="B13" s="562">
        <f>B15/4</f>
        <v>4.275</v>
      </c>
      <c r="C13" s="562">
        <f aca="true" t="shared" si="0" ref="C13:K13">C15/4</f>
        <v>7.1125</v>
      </c>
      <c r="D13" s="562">
        <f t="shared" si="0"/>
        <v>10.6725</v>
      </c>
      <c r="E13" s="562">
        <f t="shared" si="0"/>
        <v>20.4375</v>
      </c>
      <c r="F13" s="562">
        <f t="shared" si="0"/>
        <v>29.53</v>
      </c>
      <c r="G13" s="562">
        <f t="shared" si="0"/>
        <v>38.17</v>
      </c>
      <c r="H13" s="562">
        <f t="shared" si="0"/>
        <v>57.3625</v>
      </c>
      <c r="I13" s="562">
        <f t="shared" si="0"/>
        <v>70.1775</v>
      </c>
      <c r="J13" s="562">
        <f t="shared" si="0"/>
        <v>118.8375</v>
      </c>
      <c r="K13" s="563">
        <f t="shared" si="0"/>
        <v>157.1675</v>
      </c>
      <c r="L13" s="448"/>
    </row>
    <row r="14" spans="1:12" ht="15">
      <c r="A14" s="444" t="s">
        <v>454</v>
      </c>
      <c r="B14" s="554">
        <f aca="true" t="shared" si="1" ref="B14:K14">B15/2</f>
        <v>8.55</v>
      </c>
      <c r="C14" s="554">
        <f t="shared" si="1"/>
        <v>14.225</v>
      </c>
      <c r="D14" s="554">
        <f t="shared" si="1"/>
        <v>21.345</v>
      </c>
      <c r="E14" s="554">
        <f t="shared" si="1"/>
        <v>40.875</v>
      </c>
      <c r="F14" s="554">
        <f t="shared" si="1"/>
        <v>59.06</v>
      </c>
      <c r="G14" s="554">
        <f t="shared" si="1"/>
        <v>76.34</v>
      </c>
      <c r="H14" s="554">
        <f t="shared" si="1"/>
        <v>114.725</v>
      </c>
      <c r="I14" s="554">
        <f t="shared" si="1"/>
        <v>140.355</v>
      </c>
      <c r="J14" s="554">
        <f t="shared" si="1"/>
        <v>237.675</v>
      </c>
      <c r="K14" s="556">
        <f t="shared" si="1"/>
        <v>314.335</v>
      </c>
      <c r="L14" s="443"/>
    </row>
    <row r="15" spans="1:12" ht="15">
      <c r="A15" s="444" t="s">
        <v>54</v>
      </c>
      <c r="B15" s="554">
        <v>17.1</v>
      </c>
      <c r="C15" s="554">
        <v>28.45</v>
      </c>
      <c r="D15" s="554">
        <v>42.69</v>
      </c>
      <c r="E15" s="554">
        <v>81.75</v>
      </c>
      <c r="F15" s="554">
        <v>118.12</v>
      </c>
      <c r="G15" s="554">
        <v>152.68</v>
      </c>
      <c r="H15" s="554">
        <v>229.45</v>
      </c>
      <c r="I15" s="554">
        <v>280.71</v>
      </c>
      <c r="J15" s="554">
        <v>475.35</v>
      </c>
      <c r="K15" s="556">
        <v>628.67</v>
      </c>
      <c r="L15" s="443"/>
    </row>
    <row r="16" spans="1:12" ht="15">
      <c r="A16" s="444" t="s">
        <v>55</v>
      </c>
      <c r="B16" s="554">
        <f aca="true" t="shared" si="2" ref="B16:K16">B15*2</f>
        <v>34.2</v>
      </c>
      <c r="C16" s="554">
        <f t="shared" si="2"/>
        <v>56.9</v>
      </c>
      <c r="D16" s="554">
        <f t="shared" si="2"/>
        <v>85.38</v>
      </c>
      <c r="E16" s="554">
        <f t="shared" si="2"/>
        <v>163.5</v>
      </c>
      <c r="F16" s="554">
        <f t="shared" si="2"/>
        <v>236.24</v>
      </c>
      <c r="G16" s="554">
        <f t="shared" si="2"/>
        <v>305.36</v>
      </c>
      <c r="H16" s="554">
        <f t="shared" si="2"/>
        <v>458.9</v>
      </c>
      <c r="I16" s="554">
        <f>I15*2</f>
        <v>561.42</v>
      </c>
      <c r="J16" s="554">
        <f t="shared" si="2"/>
        <v>950.7</v>
      </c>
      <c r="K16" s="556">
        <f t="shared" si="2"/>
        <v>1257.34</v>
      </c>
      <c r="L16" s="443"/>
    </row>
    <row r="17" spans="1:12" ht="15">
      <c r="A17" s="444" t="s">
        <v>56</v>
      </c>
      <c r="B17" s="554">
        <f aca="true" t="shared" si="3" ref="B17:K17">B15*3</f>
        <v>51.300000000000004</v>
      </c>
      <c r="C17" s="554">
        <f t="shared" si="3"/>
        <v>85.35</v>
      </c>
      <c r="D17" s="554">
        <f t="shared" si="3"/>
        <v>128.07</v>
      </c>
      <c r="E17" s="554">
        <f t="shared" si="3"/>
        <v>245.25</v>
      </c>
      <c r="F17" s="554">
        <f t="shared" si="3"/>
        <v>354.36</v>
      </c>
      <c r="G17" s="554">
        <f t="shared" si="3"/>
        <v>458.04</v>
      </c>
      <c r="H17" s="554">
        <f t="shared" si="3"/>
        <v>688.3499999999999</v>
      </c>
      <c r="I17" s="554">
        <f t="shared" si="3"/>
        <v>842.1299999999999</v>
      </c>
      <c r="J17" s="554">
        <f t="shared" si="3"/>
        <v>1426.0500000000002</v>
      </c>
      <c r="K17" s="556">
        <f t="shared" si="3"/>
        <v>1886.0099999999998</v>
      </c>
      <c r="L17" s="443"/>
    </row>
    <row r="18" spans="1:12" ht="15">
      <c r="A18" s="444" t="s">
        <v>57</v>
      </c>
      <c r="B18" s="554">
        <f aca="true" t="shared" si="4" ref="B18:K18">B15*4</f>
        <v>68.4</v>
      </c>
      <c r="C18" s="554">
        <f t="shared" si="4"/>
        <v>113.8</v>
      </c>
      <c r="D18" s="554">
        <f t="shared" si="4"/>
        <v>170.76</v>
      </c>
      <c r="E18" s="554">
        <f t="shared" si="4"/>
        <v>327</v>
      </c>
      <c r="F18" s="554">
        <f t="shared" si="4"/>
        <v>472.48</v>
      </c>
      <c r="G18" s="554">
        <f t="shared" si="4"/>
        <v>610.72</v>
      </c>
      <c r="H18" s="554">
        <f t="shared" si="4"/>
        <v>917.8</v>
      </c>
      <c r="I18" s="554">
        <f t="shared" si="4"/>
        <v>1122.84</v>
      </c>
      <c r="J18" s="554">
        <f t="shared" si="4"/>
        <v>1901.4</v>
      </c>
      <c r="K18" s="556">
        <f t="shared" si="4"/>
        <v>2514.68</v>
      </c>
      <c r="L18" s="443"/>
    </row>
    <row r="19" spans="1:12" ht="15">
      <c r="A19" s="444" t="s">
        <v>58</v>
      </c>
      <c r="B19" s="554">
        <f aca="true" t="shared" si="5" ref="B19:K19">B15*5</f>
        <v>85.5</v>
      </c>
      <c r="C19" s="554">
        <f t="shared" si="5"/>
        <v>142.25</v>
      </c>
      <c r="D19" s="554">
        <f t="shared" si="5"/>
        <v>213.45</v>
      </c>
      <c r="E19" s="554">
        <f t="shared" si="5"/>
        <v>408.75</v>
      </c>
      <c r="F19" s="554">
        <f t="shared" si="5"/>
        <v>590.6</v>
      </c>
      <c r="G19" s="554">
        <f t="shared" si="5"/>
        <v>763.4000000000001</v>
      </c>
      <c r="H19" s="554">
        <f t="shared" si="5"/>
        <v>1147.25</v>
      </c>
      <c r="I19" s="554">
        <f t="shared" si="5"/>
        <v>1403.55</v>
      </c>
      <c r="J19" s="554">
        <f t="shared" si="5"/>
        <v>2376.75</v>
      </c>
      <c r="K19" s="556">
        <f t="shared" si="5"/>
        <v>3143.35</v>
      </c>
      <c r="L19" s="443"/>
    </row>
    <row r="20" spans="1:12" ht="15.75" thickBot="1">
      <c r="A20" s="449" t="s">
        <v>59</v>
      </c>
      <c r="B20" s="557">
        <f aca="true" t="shared" si="6" ref="B20:K20">B15*6</f>
        <v>102.60000000000001</v>
      </c>
      <c r="C20" s="557">
        <f t="shared" si="6"/>
        <v>170.7</v>
      </c>
      <c r="D20" s="557">
        <f t="shared" si="6"/>
        <v>256.14</v>
      </c>
      <c r="E20" s="557">
        <f t="shared" si="6"/>
        <v>490.5</v>
      </c>
      <c r="F20" s="557">
        <f t="shared" si="6"/>
        <v>708.72</v>
      </c>
      <c r="G20" s="557">
        <f t="shared" si="6"/>
        <v>916.08</v>
      </c>
      <c r="H20" s="557">
        <f t="shared" si="6"/>
        <v>1376.6999999999998</v>
      </c>
      <c r="I20" s="557">
        <f t="shared" si="6"/>
        <v>1684.2599999999998</v>
      </c>
      <c r="J20" s="557">
        <f t="shared" si="6"/>
        <v>2852.1000000000004</v>
      </c>
      <c r="K20" s="558">
        <f t="shared" si="6"/>
        <v>3772.0199999999995</v>
      </c>
      <c r="L20" s="443"/>
    </row>
    <row r="21" spans="1:12" ht="15.75" thickBot="1">
      <c r="A21" s="450"/>
      <c r="B21" s="451"/>
      <c r="C21" s="451"/>
      <c r="D21" s="451"/>
      <c r="E21" s="451"/>
      <c r="F21" s="451"/>
      <c r="G21" s="451"/>
      <c r="H21" s="451"/>
      <c r="I21" s="451"/>
      <c r="J21" s="451"/>
      <c r="K21" s="451"/>
      <c r="L21" s="443"/>
    </row>
    <row r="22" spans="1:12" ht="15.75" thickBot="1">
      <c r="A22" s="1051" t="s">
        <v>470</v>
      </c>
      <c r="B22" s="1052"/>
      <c r="C22" s="1052"/>
      <c r="D22" s="1053"/>
      <c r="E22" s="452"/>
      <c r="F22" s="452"/>
      <c r="G22" s="452"/>
      <c r="H22" s="452"/>
      <c r="I22" s="452"/>
      <c r="J22" s="452"/>
      <c r="K22" s="452"/>
      <c r="L22" s="443"/>
    </row>
    <row r="23" spans="1:12" ht="15">
      <c r="A23" s="453" t="s">
        <v>455</v>
      </c>
      <c r="B23" s="454" t="s">
        <v>456</v>
      </c>
      <c r="C23" s="454" t="s">
        <v>457</v>
      </c>
      <c r="D23" s="455" t="s">
        <v>105</v>
      </c>
      <c r="E23" s="452"/>
      <c r="F23" s="452"/>
      <c r="G23" s="452"/>
      <c r="H23" s="452"/>
      <c r="I23" s="452"/>
      <c r="J23" s="452"/>
      <c r="K23" s="452"/>
      <c r="L23" s="443"/>
    </row>
    <row r="24" spans="1:12" ht="15" thickBot="1">
      <c r="A24" s="456" t="s">
        <v>60</v>
      </c>
      <c r="B24" s="457">
        <v>-0.64</v>
      </c>
      <c r="C24" s="457" t="s">
        <v>61</v>
      </c>
      <c r="D24" s="458">
        <v>0</v>
      </c>
      <c r="E24" s="459"/>
      <c r="F24" s="459"/>
      <c r="G24" s="459"/>
      <c r="H24" s="459"/>
      <c r="I24" s="459"/>
      <c r="J24" s="459"/>
      <c r="K24" s="459"/>
      <c r="L24" s="459"/>
    </row>
    <row r="25" spans="1:13" ht="15" thickBot="1">
      <c r="A25" s="551"/>
      <c r="B25" s="549"/>
      <c r="C25" s="549"/>
      <c r="D25" s="552"/>
      <c r="E25" s="553"/>
      <c r="F25" s="553"/>
      <c r="G25" s="553"/>
      <c r="H25" s="553"/>
      <c r="I25" s="553"/>
      <c r="J25" s="553"/>
      <c r="K25" s="553"/>
      <c r="L25" s="553"/>
      <c r="M25" s="546"/>
    </row>
    <row r="26" spans="1:13" ht="15.75" thickBot="1">
      <c r="A26" s="1031" t="s">
        <v>474</v>
      </c>
      <c r="B26" s="1033"/>
      <c r="C26" s="1033"/>
      <c r="D26" s="1033"/>
      <c r="E26" s="1033"/>
      <c r="F26" s="1033"/>
      <c r="G26" s="1033"/>
      <c r="H26" s="1033"/>
      <c r="I26" s="1033"/>
      <c r="J26" s="1033"/>
      <c r="K26" s="1033"/>
      <c r="L26" s="1033"/>
      <c r="M26" s="1032"/>
    </row>
    <row r="27" spans="1:13" s="438" customFormat="1" ht="30.75" thickBot="1">
      <c r="A27" s="462" t="s">
        <v>471</v>
      </c>
      <c r="B27" s="463" t="s">
        <v>458</v>
      </c>
      <c r="C27" s="463" t="s">
        <v>459</v>
      </c>
      <c r="D27" s="463" t="s">
        <v>460</v>
      </c>
      <c r="E27" s="463" t="s">
        <v>461</v>
      </c>
      <c r="F27" s="463" t="s">
        <v>462</v>
      </c>
      <c r="G27" s="463" t="s">
        <v>463</v>
      </c>
      <c r="H27" s="463" t="s">
        <v>464</v>
      </c>
      <c r="I27" s="463" t="s">
        <v>465</v>
      </c>
      <c r="J27" s="463" t="s">
        <v>466</v>
      </c>
      <c r="K27" s="463" t="s">
        <v>467</v>
      </c>
      <c r="L27" s="463" t="s">
        <v>468</v>
      </c>
      <c r="M27" s="464" t="s">
        <v>469</v>
      </c>
    </row>
    <row r="28" spans="1:13" ht="15">
      <c r="A28" s="465"/>
      <c r="B28" s="466"/>
      <c r="C28" s="466"/>
      <c r="D28" s="466"/>
      <c r="E28" s="466"/>
      <c r="F28" s="466"/>
      <c r="G28" s="466"/>
      <c r="H28" s="466"/>
      <c r="I28" s="466"/>
      <c r="J28" s="466"/>
      <c r="K28" s="466"/>
      <c r="L28" s="466"/>
      <c r="M28" s="467"/>
    </row>
    <row r="29" spans="1:13" ht="14.25">
      <c r="A29" s="444" t="s">
        <v>451</v>
      </c>
      <c r="B29" s="511">
        <v>115.22</v>
      </c>
      <c r="C29" s="511">
        <v>164.88</v>
      </c>
      <c r="D29" s="511">
        <v>205.61</v>
      </c>
      <c r="E29" s="511">
        <v>243.95</v>
      </c>
      <c r="F29" s="511">
        <v>282.83</v>
      </c>
      <c r="G29" s="511">
        <v>357.27</v>
      </c>
      <c r="H29" s="476">
        <v>127.53</v>
      </c>
      <c r="I29" s="511">
        <v>200.15</v>
      </c>
      <c r="J29" s="511">
        <v>255.45</v>
      </c>
      <c r="K29" s="511">
        <v>310.77</v>
      </c>
      <c r="L29" s="511">
        <v>366.08</v>
      </c>
      <c r="M29" s="517">
        <v>421.38</v>
      </c>
    </row>
    <row r="30" spans="1:13" ht="15">
      <c r="A30" s="468"/>
      <c r="B30" s="443"/>
      <c r="C30" s="443"/>
      <c r="D30" s="443"/>
      <c r="E30" s="443"/>
      <c r="F30" s="443"/>
      <c r="G30" s="443"/>
      <c r="H30" s="469"/>
      <c r="I30" s="443"/>
      <c r="J30" s="443"/>
      <c r="K30" s="443"/>
      <c r="L30" s="443"/>
      <c r="M30" s="470"/>
    </row>
    <row r="31" spans="1:13" ht="14.25">
      <c r="A31" s="444" t="s">
        <v>452</v>
      </c>
      <c r="B31" s="554">
        <v>115.22</v>
      </c>
      <c r="C31" s="554">
        <v>164.88</v>
      </c>
      <c r="D31" s="554">
        <v>205.61</v>
      </c>
      <c r="E31" s="554">
        <v>243.95</v>
      </c>
      <c r="F31" s="554">
        <v>282.83</v>
      </c>
      <c r="G31" s="554">
        <v>357.27</v>
      </c>
      <c r="H31" s="602">
        <v>127.53</v>
      </c>
      <c r="I31" s="554">
        <v>200.15</v>
      </c>
      <c r="J31" s="554">
        <v>255.45</v>
      </c>
      <c r="K31" s="554">
        <v>310.77</v>
      </c>
      <c r="L31" s="554">
        <v>366.08</v>
      </c>
      <c r="M31" s="556">
        <v>421.38</v>
      </c>
    </row>
    <row r="32" spans="1:13" ht="14.25">
      <c r="A32" s="444" t="s">
        <v>454</v>
      </c>
      <c r="B32" s="554">
        <f aca="true" t="shared" si="7" ref="B32:M32">B33/2</f>
        <v>249.625</v>
      </c>
      <c r="C32" s="554">
        <f t="shared" si="7"/>
        <v>356.965</v>
      </c>
      <c r="D32" s="554">
        <f t="shared" si="7"/>
        <v>445.145</v>
      </c>
      <c r="E32" s="554">
        <f t="shared" si="7"/>
        <v>528.15</v>
      </c>
      <c r="F32" s="554">
        <f t="shared" si="7"/>
        <v>612.325</v>
      </c>
      <c r="G32" s="554">
        <f t="shared" si="7"/>
        <v>773.49</v>
      </c>
      <c r="H32" s="554">
        <f t="shared" si="7"/>
        <v>276.1</v>
      </c>
      <c r="I32" s="554">
        <f t="shared" si="7"/>
        <v>433.325</v>
      </c>
      <c r="J32" s="554">
        <f t="shared" si="7"/>
        <v>553.05</v>
      </c>
      <c r="K32" s="554">
        <f t="shared" si="7"/>
        <v>672.815</v>
      </c>
      <c r="L32" s="554">
        <f t="shared" si="7"/>
        <v>792.565</v>
      </c>
      <c r="M32" s="556">
        <f t="shared" si="7"/>
        <v>912.29</v>
      </c>
    </row>
    <row r="33" spans="1:13" ht="14.25">
      <c r="A33" s="444" t="s">
        <v>54</v>
      </c>
      <c r="B33" s="554">
        <v>499.25</v>
      </c>
      <c r="C33" s="554">
        <v>713.93</v>
      </c>
      <c r="D33" s="554">
        <v>890.29</v>
      </c>
      <c r="E33" s="554">
        <v>1056.3</v>
      </c>
      <c r="F33" s="554">
        <v>1224.65</v>
      </c>
      <c r="G33" s="554">
        <v>1546.98</v>
      </c>
      <c r="H33" s="554">
        <v>552.2</v>
      </c>
      <c r="I33" s="554">
        <v>866.65</v>
      </c>
      <c r="J33" s="554">
        <v>1106.1</v>
      </c>
      <c r="K33" s="554">
        <v>1345.63</v>
      </c>
      <c r="L33" s="554">
        <v>1585.13</v>
      </c>
      <c r="M33" s="556">
        <v>1824.58</v>
      </c>
    </row>
    <row r="34" spans="1:13" ht="14.25">
      <c r="A34" s="444" t="s">
        <v>55</v>
      </c>
      <c r="B34" s="554">
        <f aca="true" t="shared" si="8" ref="B34:M34">B33*2</f>
        <v>998.5</v>
      </c>
      <c r="C34" s="554">
        <f t="shared" si="8"/>
        <v>1427.86</v>
      </c>
      <c r="D34" s="554">
        <f t="shared" si="8"/>
        <v>1780.58</v>
      </c>
      <c r="E34" s="554">
        <f t="shared" si="8"/>
        <v>2112.6</v>
      </c>
      <c r="F34" s="554">
        <f t="shared" si="8"/>
        <v>2449.3</v>
      </c>
      <c r="G34" s="554">
        <f t="shared" si="8"/>
        <v>3093.96</v>
      </c>
      <c r="H34" s="554">
        <f t="shared" si="8"/>
        <v>1104.4</v>
      </c>
      <c r="I34" s="554">
        <f t="shared" si="8"/>
        <v>1733.3</v>
      </c>
      <c r="J34" s="554">
        <f t="shared" si="8"/>
        <v>2212.2</v>
      </c>
      <c r="K34" s="554">
        <f t="shared" si="8"/>
        <v>2691.26</v>
      </c>
      <c r="L34" s="554">
        <f t="shared" si="8"/>
        <v>3170.26</v>
      </c>
      <c r="M34" s="556">
        <f t="shared" si="8"/>
        <v>3649.16</v>
      </c>
    </row>
    <row r="35" spans="1:13" ht="14.25">
      <c r="A35" s="444" t="s">
        <v>56</v>
      </c>
      <c r="B35" s="554">
        <f aca="true" t="shared" si="9" ref="B35:M35">B33*3</f>
        <v>1497.75</v>
      </c>
      <c r="C35" s="554">
        <f t="shared" si="9"/>
        <v>2141.79</v>
      </c>
      <c r="D35" s="554">
        <f t="shared" si="9"/>
        <v>2670.87</v>
      </c>
      <c r="E35" s="554">
        <f t="shared" si="9"/>
        <v>3168.8999999999996</v>
      </c>
      <c r="F35" s="554">
        <f t="shared" si="9"/>
        <v>3673.9500000000003</v>
      </c>
      <c r="G35" s="554">
        <f t="shared" si="9"/>
        <v>4640.9400000000005</v>
      </c>
      <c r="H35" s="554">
        <f t="shared" si="9"/>
        <v>1656.6000000000001</v>
      </c>
      <c r="I35" s="554">
        <f t="shared" si="9"/>
        <v>2599.95</v>
      </c>
      <c r="J35" s="554">
        <f t="shared" si="9"/>
        <v>3318.2999999999997</v>
      </c>
      <c r="K35" s="554">
        <f t="shared" si="9"/>
        <v>4036.8900000000003</v>
      </c>
      <c r="L35" s="554">
        <f t="shared" si="9"/>
        <v>4755.39</v>
      </c>
      <c r="M35" s="556">
        <f t="shared" si="9"/>
        <v>5473.74</v>
      </c>
    </row>
    <row r="36" spans="1:13" ht="14.25">
      <c r="A36" s="444" t="s">
        <v>57</v>
      </c>
      <c r="B36" s="554">
        <f aca="true" t="shared" si="10" ref="B36:M36">B33*4</f>
        <v>1997</v>
      </c>
      <c r="C36" s="554">
        <f t="shared" si="10"/>
        <v>2855.72</v>
      </c>
      <c r="D36" s="554">
        <f t="shared" si="10"/>
        <v>3561.16</v>
      </c>
      <c r="E36" s="554">
        <f t="shared" si="10"/>
        <v>4225.2</v>
      </c>
      <c r="F36" s="554">
        <f t="shared" si="10"/>
        <v>4898.6</v>
      </c>
      <c r="G36" s="554">
        <f t="shared" si="10"/>
        <v>6187.92</v>
      </c>
      <c r="H36" s="554">
        <f t="shared" si="10"/>
        <v>2208.8</v>
      </c>
      <c r="I36" s="554">
        <f t="shared" si="10"/>
        <v>3466.6</v>
      </c>
      <c r="J36" s="554">
        <f t="shared" si="10"/>
        <v>4424.4</v>
      </c>
      <c r="K36" s="554">
        <f t="shared" si="10"/>
        <v>5382.52</v>
      </c>
      <c r="L36" s="554">
        <f t="shared" si="10"/>
        <v>6340.52</v>
      </c>
      <c r="M36" s="556">
        <f t="shared" si="10"/>
        <v>7298.32</v>
      </c>
    </row>
    <row r="37" spans="1:13" ht="14.25">
      <c r="A37" s="444" t="s">
        <v>58</v>
      </c>
      <c r="B37" s="554">
        <f aca="true" t="shared" si="11" ref="B37:M37">B33*5</f>
        <v>2496.25</v>
      </c>
      <c r="C37" s="554">
        <f t="shared" si="11"/>
        <v>3569.6499999999996</v>
      </c>
      <c r="D37" s="554">
        <f t="shared" si="11"/>
        <v>4451.45</v>
      </c>
      <c r="E37" s="554">
        <f t="shared" si="11"/>
        <v>5281.5</v>
      </c>
      <c r="F37" s="554">
        <f t="shared" si="11"/>
        <v>6123.25</v>
      </c>
      <c r="G37" s="554">
        <f t="shared" si="11"/>
        <v>7734.9</v>
      </c>
      <c r="H37" s="554">
        <f t="shared" si="11"/>
        <v>2761</v>
      </c>
      <c r="I37" s="554">
        <f t="shared" si="11"/>
        <v>4333.25</v>
      </c>
      <c r="J37" s="554">
        <f t="shared" si="11"/>
        <v>5530.5</v>
      </c>
      <c r="K37" s="554">
        <f t="shared" si="11"/>
        <v>6728.150000000001</v>
      </c>
      <c r="L37" s="554">
        <f t="shared" si="11"/>
        <v>7925.650000000001</v>
      </c>
      <c r="M37" s="556">
        <f t="shared" si="11"/>
        <v>9122.9</v>
      </c>
    </row>
    <row r="38" spans="1:13" ht="15" thickBot="1">
      <c r="A38" s="449" t="s">
        <v>59</v>
      </c>
      <c r="B38" s="557">
        <f aca="true" t="shared" si="12" ref="B38:M38">B33*6</f>
        <v>2995.5</v>
      </c>
      <c r="C38" s="557">
        <f t="shared" si="12"/>
        <v>4283.58</v>
      </c>
      <c r="D38" s="557">
        <f t="shared" si="12"/>
        <v>5341.74</v>
      </c>
      <c r="E38" s="557">
        <f t="shared" si="12"/>
        <v>6337.799999999999</v>
      </c>
      <c r="F38" s="557">
        <f t="shared" si="12"/>
        <v>7347.900000000001</v>
      </c>
      <c r="G38" s="557">
        <f t="shared" si="12"/>
        <v>9281.880000000001</v>
      </c>
      <c r="H38" s="557">
        <f t="shared" si="12"/>
        <v>3313.2000000000003</v>
      </c>
      <c r="I38" s="557">
        <f t="shared" si="12"/>
        <v>5199.9</v>
      </c>
      <c r="J38" s="557">
        <f t="shared" si="12"/>
        <v>6636.599999999999</v>
      </c>
      <c r="K38" s="557">
        <f t="shared" si="12"/>
        <v>8073.780000000001</v>
      </c>
      <c r="L38" s="557">
        <f t="shared" si="12"/>
        <v>9510.78</v>
      </c>
      <c r="M38" s="558">
        <f t="shared" si="12"/>
        <v>10947.48</v>
      </c>
    </row>
    <row r="39" spans="1:12" ht="15.75" thickBot="1">
      <c r="A39" s="471"/>
      <c r="B39" s="469"/>
      <c r="C39" s="469"/>
      <c r="D39" s="472"/>
      <c r="E39" s="461"/>
      <c r="F39" s="461"/>
      <c r="G39" s="461"/>
      <c r="H39" s="471"/>
      <c r="I39" s="469"/>
      <c r="J39" s="469"/>
      <c r="K39" s="472"/>
      <c r="L39" s="472"/>
    </row>
    <row r="40" spans="1:12" ht="15.75" thickBot="1">
      <c r="A40" s="1043" t="s">
        <v>473</v>
      </c>
      <c r="B40" s="1044"/>
      <c r="C40" s="1044"/>
      <c r="D40" s="1045"/>
      <c r="E40" s="461"/>
      <c r="F40" s="461"/>
      <c r="G40" s="461"/>
      <c r="H40" s="1043" t="s">
        <v>472</v>
      </c>
      <c r="I40" s="1044"/>
      <c r="J40" s="1044"/>
      <c r="K40" s="1045"/>
      <c r="L40" s="472"/>
    </row>
    <row r="41" spans="1:12" ht="15.75" thickBot="1">
      <c r="A41" s="473" t="s">
        <v>455</v>
      </c>
      <c r="B41" s="541" t="s">
        <v>456</v>
      </c>
      <c r="C41" s="541" t="s">
        <v>457</v>
      </c>
      <c r="D41" s="542" t="s">
        <v>105</v>
      </c>
      <c r="E41" s="461"/>
      <c r="F41" s="461"/>
      <c r="G41" s="461"/>
      <c r="H41" s="473" t="s">
        <v>455</v>
      </c>
      <c r="I41" s="541" t="s">
        <v>456</v>
      </c>
      <c r="J41" s="541" t="s">
        <v>457</v>
      </c>
      <c r="K41" s="542" t="s">
        <v>105</v>
      </c>
      <c r="L41" s="461"/>
    </row>
    <row r="42" spans="1:12" ht="15" thickBot="1">
      <c r="A42" s="538" t="s">
        <v>60</v>
      </c>
      <c r="B42" s="539">
        <v>-2.24</v>
      </c>
      <c r="C42" s="539" t="s">
        <v>61</v>
      </c>
      <c r="D42" s="540">
        <v>0</v>
      </c>
      <c r="E42" s="461"/>
      <c r="F42" s="461"/>
      <c r="G42" s="461"/>
      <c r="H42" s="538" t="s">
        <v>60</v>
      </c>
      <c r="I42" s="539">
        <v>-3.2</v>
      </c>
      <c r="J42" s="539" t="s">
        <v>61</v>
      </c>
      <c r="K42" s="540">
        <v>0</v>
      </c>
      <c r="L42" s="461"/>
    </row>
    <row r="43" spans="1:13" ht="15" thickBot="1">
      <c r="A43" s="544"/>
      <c r="B43" s="545"/>
      <c r="C43" s="545"/>
      <c r="D43" s="545"/>
      <c r="E43" s="545"/>
      <c r="F43" s="545"/>
      <c r="G43" s="545"/>
      <c r="H43" s="545"/>
      <c r="I43" s="545"/>
      <c r="J43" s="545"/>
      <c r="K43" s="545"/>
      <c r="L43" s="545"/>
      <c r="M43" s="546"/>
    </row>
    <row r="44" spans="1:12" ht="15.75" thickBot="1">
      <c r="A44" s="1031" t="s">
        <v>67</v>
      </c>
      <c r="B44" s="1033"/>
      <c r="C44" s="1033"/>
      <c r="D44" s="1033"/>
      <c r="E44" s="1033"/>
      <c r="F44" s="1033"/>
      <c r="G44" s="1033"/>
      <c r="H44" s="1032"/>
      <c r="I44" s="461"/>
      <c r="J44" s="461"/>
      <c r="K44" s="443"/>
      <c r="L44" s="523"/>
    </row>
    <row r="45" spans="1:12" ht="15.75" thickBot="1">
      <c r="A45" s="535"/>
      <c r="B45" s="536" t="s">
        <v>41</v>
      </c>
      <c r="C45" s="536" t="s">
        <v>42</v>
      </c>
      <c r="D45" s="536" t="s">
        <v>43</v>
      </c>
      <c r="E45" s="536" t="s">
        <v>44</v>
      </c>
      <c r="F45" s="536" t="s">
        <v>45</v>
      </c>
      <c r="G45" s="536" t="s">
        <v>46</v>
      </c>
      <c r="H45" s="537" t="s">
        <v>47</v>
      </c>
      <c r="J45" s="523"/>
      <c r="K45" s="523"/>
      <c r="L45" s="523"/>
    </row>
    <row r="46" spans="1:12" ht="15">
      <c r="A46" s="442" t="s">
        <v>72</v>
      </c>
      <c r="B46" s="565">
        <v>17.42</v>
      </c>
      <c r="C46" s="565">
        <v>25.71</v>
      </c>
      <c r="D46" s="565">
        <v>32.89</v>
      </c>
      <c r="E46" s="565">
        <v>47.77</v>
      </c>
      <c r="F46" s="565">
        <v>61.69</v>
      </c>
      <c r="G46" s="565">
        <v>87.73</v>
      </c>
      <c r="H46" s="566">
        <v>115.88</v>
      </c>
      <c r="J46" s="469"/>
      <c r="K46" s="469"/>
      <c r="L46" s="524"/>
    </row>
    <row r="47" spans="1:12" ht="15">
      <c r="A47" s="444" t="s">
        <v>75</v>
      </c>
      <c r="B47" s="567">
        <v>40</v>
      </c>
      <c r="C47" s="567">
        <v>40</v>
      </c>
      <c r="D47" s="567">
        <v>40</v>
      </c>
      <c r="E47" s="567">
        <v>40</v>
      </c>
      <c r="F47" s="567">
        <v>40</v>
      </c>
      <c r="G47" s="567">
        <v>40</v>
      </c>
      <c r="H47" s="568">
        <v>40</v>
      </c>
      <c r="J47" s="469"/>
      <c r="K47" s="469"/>
      <c r="L47" s="524"/>
    </row>
    <row r="48" spans="1:12" ht="15">
      <c r="A48" s="444" t="s">
        <v>0</v>
      </c>
      <c r="B48" s="567">
        <v>10.8</v>
      </c>
      <c r="C48" s="567">
        <v>11.25</v>
      </c>
      <c r="D48" s="567">
        <v>11.95</v>
      </c>
      <c r="E48" s="567">
        <v>12.8</v>
      </c>
      <c r="F48" s="567">
        <v>13.7</v>
      </c>
      <c r="G48" s="567">
        <v>16.25</v>
      </c>
      <c r="H48" s="568">
        <v>18.85</v>
      </c>
      <c r="J48" s="469"/>
      <c r="K48" s="469"/>
      <c r="L48" s="443"/>
    </row>
    <row r="49" spans="1:12" ht="15.75" thickBot="1">
      <c r="A49" s="449" t="s">
        <v>535</v>
      </c>
      <c r="B49" s="636">
        <v>1</v>
      </c>
      <c r="C49" s="636">
        <v>1</v>
      </c>
      <c r="D49" s="636">
        <v>1</v>
      </c>
      <c r="E49" s="636">
        <v>1</v>
      </c>
      <c r="F49" s="636">
        <v>1.35</v>
      </c>
      <c r="G49" s="636">
        <v>1.35</v>
      </c>
      <c r="H49" s="637">
        <v>1.35</v>
      </c>
      <c r="J49" s="525"/>
      <c r="K49" s="483"/>
      <c r="L49" s="523"/>
    </row>
    <row r="50" spans="1:13" ht="15.75" thickBot="1">
      <c r="A50" s="547"/>
      <c r="B50" s="548"/>
      <c r="C50" s="548"/>
      <c r="D50" s="548"/>
      <c r="E50" s="548"/>
      <c r="F50" s="548"/>
      <c r="G50" s="548"/>
      <c r="H50" s="548"/>
      <c r="I50" s="545"/>
      <c r="J50" s="549"/>
      <c r="K50" s="550"/>
      <c r="L50" s="548"/>
      <c r="M50" s="546"/>
    </row>
    <row r="51" spans="1:12" ht="15.75" thickBot="1">
      <c r="A51" s="1054" t="s">
        <v>497</v>
      </c>
      <c r="B51" s="1055"/>
      <c r="C51" s="1056"/>
      <c r="D51" s="443"/>
      <c r="E51" s="1043" t="s">
        <v>494</v>
      </c>
      <c r="F51" s="1044"/>
      <c r="G51" s="1044"/>
      <c r="H51" s="1045"/>
      <c r="I51" s="461"/>
      <c r="J51" s="493"/>
      <c r="K51" s="469"/>
      <c r="L51" s="443"/>
    </row>
    <row r="52" spans="1:12" ht="15.75" thickBot="1">
      <c r="A52" s="473" t="s">
        <v>455</v>
      </c>
      <c r="B52" s="473" t="s">
        <v>456</v>
      </c>
      <c r="C52" s="473" t="s">
        <v>498</v>
      </c>
      <c r="D52" s="443"/>
      <c r="E52" s="473" t="s">
        <v>455</v>
      </c>
      <c r="F52" s="543" t="s">
        <v>495</v>
      </c>
      <c r="G52" s="543" t="s">
        <v>496</v>
      </c>
      <c r="H52" s="475" t="s">
        <v>105</v>
      </c>
      <c r="I52" s="461"/>
      <c r="J52" s="493"/>
      <c r="K52" s="469"/>
      <c r="L52" s="443"/>
    </row>
    <row r="53" spans="1:12" ht="15">
      <c r="A53" s="531" t="s">
        <v>73</v>
      </c>
      <c r="B53" s="532">
        <v>14.08</v>
      </c>
      <c r="C53" s="533" t="s">
        <v>74</v>
      </c>
      <c r="D53" s="443"/>
      <c r="E53" s="529" t="s">
        <v>123</v>
      </c>
      <c r="F53" s="530" t="s">
        <v>124</v>
      </c>
      <c r="G53" s="530" t="s">
        <v>125</v>
      </c>
      <c r="H53" s="496">
        <v>1</v>
      </c>
      <c r="I53" s="461"/>
      <c r="J53" s="493"/>
      <c r="K53" s="469"/>
      <c r="L53" s="443"/>
    </row>
    <row r="54" spans="1:12" ht="15">
      <c r="A54" s="515" t="s">
        <v>76</v>
      </c>
      <c r="B54" s="476">
        <v>1.5</v>
      </c>
      <c r="C54" s="516" t="s">
        <v>74</v>
      </c>
      <c r="D54" s="443"/>
      <c r="E54" s="526" t="s">
        <v>127</v>
      </c>
      <c r="F54" s="513" t="s">
        <v>128</v>
      </c>
      <c r="G54" s="513" t="s">
        <v>128</v>
      </c>
      <c r="H54" s="497">
        <v>6</v>
      </c>
      <c r="I54" s="461"/>
      <c r="J54" s="493"/>
      <c r="K54" s="469"/>
      <c r="L54" s="443"/>
    </row>
    <row r="55" spans="1:12" ht="15">
      <c r="A55" s="515" t="s">
        <v>77</v>
      </c>
      <c r="B55" s="476">
        <v>2.67</v>
      </c>
      <c r="C55" s="517" t="s">
        <v>6</v>
      </c>
      <c r="D55" s="443"/>
      <c r="E55" s="526" t="s">
        <v>77</v>
      </c>
      <c r="F55" s="513" t="s">
        <v>125</v>
      </c>
      <c r="G55" s="513" t="s">
        <v>125</v>
      </c>
      <c r="H55" s="497">
        <v>1</v>
      </c>
      <c r="I55" s="461"/>
      <c r="J55" s="493"/>
      <c r="K55" s="469"/>
      <c r="L55" s="443"/>
    </row>
    <row r="56" spans="1:12" ht="15">
      <c r="A56" s="518" t="s">
        <v>81</v>
      </c>
      <c r="B56" s="513">
        <v>15.72</v>
      </c>
      <c r="C56" s="519" t="s">
        <v>82</v>
      </c>
      <c r="D56" s="443"/>
      <c r="E56" s="526" t="s">
        <v>85</v>
      </c>
      <c r="F56" s="513" t="s">
        <v>698</v>
      </c>
      <c r="G56" s="513" t="s">
        <v>698</v>
      </c>
      <c r="H56" s="497">
        <v>1</v>
      </c>
      <c r="I56" s="461"/>
      <c r="J56" s="493"/>
      <c r="K56" s="469"/>
      <c r="L56" s="443"/>
    </row>
    <row r="57" spans="1:12" ht="15.75" thickBot="1">
      <c r="A57" s="520" t="s">
        <v>85</v>
      </c>
      <c r="B57" s="521">
        <v>12.08</v>
      </c>
      <c r="C57" s="522" t="s">
        <v>86</v>
      </c>
      <c r="D57" s="443"/>
      <c r="E57" s="527" t="s">
        <v>81</v>
      </c>
      <c r="F57" s="521" t="s">
        <v>125</v>
      </c>
      <c r="G57" s="521" t="s">
        <v>125</v>
      </c>
      <c r="H57" s="528">
        <v>1</v>
      </c>
      <c r="I57" s="461"/>
      <c r="J57" s="493"/>
      <c r="K57" s="469"/>
      <c r="L57" s="443"/>
    </row>
    <row r="58" spans="1:13" ht="15">
      <c r="A58" s="547"/>
      <c r="B58" s="548"/>
      <c r="C58" s="548"/>
      <c r="D58" s="548"/>
      <c r="E58" s="548"/>
      <c r="F58" s="548"/>
      <c r="G58" s="548"/>
      <c r="H58" s="548"/>
      <c r="I58" s="545"/>
      <c r="J58" s="549"/>
      <c r="K58" s="550"/>
      <c r="L58" s="548"/>
      <c r="M58" s="546"/>
    </row>
    <row r="59" spans="1:13" ht="21" thickBot="1">
      <c r="A59" s="1046" t="s">
        <v>517</v>
      </c>
      <c r="B59" s="1046"/>
      <c r="C59" s="1046"/>
      <c r="D59" s="1046"/>
      <c r="E59" s="1046"/>
      <c r="F59" s="1046"/>
      <c r="G59" s="1046"/>
      <c r="H59" s="1046"/>
      <c r="I59" s="1046"/>
      <c r="J59" s="1046"/>
      <c r="K59" s="1046"/>
      <c r="L59" s="1046"/>
      <c r="M59" s="1046"/>
    </row>
    <row r="60" spans="1:13" s="480" customFormat="1" ht="15.75" thickBot="1">
      <c r="A60" s="1043" t="s">
        <v>499</v>
      </c>
      <c r="B60" s="1045"/>
      <c r="C60" s="436"/>
      <c r="E60" s="1031" t="s">
        <v>502</v>
      </c>
      <c r="F60" s="1033"/>
      <c r="G60" s="1033"/>
      <c r="H60" s="1033"/>
      <c r="I60" s="1033"/>
      <c r="J60" s="1033"/>
      <c r="K60" s="1033"/>
      <c r="L60" s="1032"/>
      <c r="M60" s="436"/>
    </row>
    <row r="61" spans="1:13" s="480" customFormat="1" ht="15.75" thickBot="1">
      <c r="A61" s="506" t="s">
        <v>481</v>
      </c>
      <c r="B61" s="507" t="s">
        <v>88</v>
      </c>
      <c r="C61" s="481"/>
      <c r="E61" s="473" t="s">
        <v>455</v>
      </c>
      <c r="F61" s="474" t="s">
        <v>495</v>
      </c>
      <c r="G61" s="474" t="s">
        <v>452</v>
      </c>
      <c r="H61" s="474" t="s">
        <v>105</v>
      </c>
      <c r="I61" s="474" t="s">
        <v>503</v>
      </c>
      <c r="J61" s="1119"/>
      <c r="K61" s="1119"/>
      <c r="L61" s="1120"/>
      <c r="M61" s="487"/>
    </row>
    <row r="62" spans="1:13" s="480" customFormat="1" ht="15">
      <c r="A62" s="500" t="s">
        <v>482</v>
      </c>
      <c r="B62" s="502">
        <v>9</v>
      </c>
      <c r="C62" s="481"/>
      <c r="E62" s="529" t="s">
        <v>77</v>
      </c>
      <c r="F62" s="530" t="s">
        <v>125</v>
      </c>
      <c r="G62" s="530" t="s">
        <v>125</v>
      </c>
      <c r="H62" s="530">
        <v>4</v>
      </c>
      <c r="I62" s="615">
        <v>3.95</v>
      </c>
      <c r="J62" s="1075" t="s">
        <v>6</v>
      </c>
      <c r="K62" s="1075"/>
      <c r="L62" s="1076"/>
      <c r="M62" s="487"/>
    </row>
    <row r="63" spans="1:13" s="480" customFormat="1" ht="15">
      <c r="A63" s="500" t="s">
        <v>483</v>
      </c>
      <c r="B63" s="501" t="s">
        <v>97</v>
      </c>
      <c r="C63" s="481"/>
      <c r="E63" s="526" t="s">
        <v>81</v>
      </c>
      <c r="F63" s="513" t="s">
        <v>125</v>
      </c>
      <c r="G63" s="513" t="s">
        <v>1</v>
      </c>
      <c r="H63" s="513">
        <v>4</v>
      </c>
      <c r="I63" s="575" t="s">
        <v>508</v>
      </c>
      <c r="J63" s="1073" t="s">
        <v>507</v>
      </c>
      <c r="K63" s="1073"/>
      <c r="L63" s="1074"/>
      <c r="M63" s="487"/>
    </row>
    <row r="64" spans="1:13" s="480" customFormat="1" ht="15">
      <c r="A64" s="500" t="s">
        <v>484</v>
      </c>
      <c r="B64" s="502" t="s">
        <v>100</v>
      </c>
      <c r="C64" s="481"/>
      <c r="E64" s="526" t="s">
        <v>85</v>
      </c>
      <c r="F64" s="513" t="s">
        <v>698</v>
      </c>
      <c r="G64" s="513" t="s">
        <v>698</v>
      </c>
      <c r="H64" s="513">
        <v>4</v>
      </c>
      <c r="I64" s="575">
        <v>12.95</v>
      </c>
      <c r="J64" s="1073"/>
      <c r="K64" s="1073"/>
      <c r="L64" s="1074"/>
      <c r="M64" s="484"/>
    </row>
    <row r="65" spans="1:13" s="480" customFormat="1" ht="15">
      <c r="A65" s="500" t="s">
        <v>485</v>
      </c>
      <c r="B65" s="501" t="s">
        <v>103</v>
      </c>
      <c r="C65" s="481"/>
      <c r="E65" s="526" t="s">
        <v>132</v>
      </c>
      <c r="F65" s="513" t="s">
        <v>133</v>
      </c>
      <c r="G65" s="513" t="s">
        <v>133</v>
      </c>
      <c r="H65" s="513">
        <v>4</v>
      </c>
      <c r="I65" s="575">
        <v>11.24</v>
      </c>
      <c r="J65" s="1073"/>
      <c r="K65" s="1073"/>
      <c r="L65" s="1074"/>
      <c r="M65" s="484"/>
    </row>
    <row r="66" spans="1:13" s="480" customFormat="1" ht="15">
      <c r="A66" s="500" t="s">
        <v>486</v>
      </c>
      <c r="B66" s="501" t="s">
        <v>199</v>
      </c>
      <c r="C66" s="481"/>
      <c r="E66" s="526" t="s">
        <v>135</v>
      </c>
      <c r="F66" s="513" t="s">
        <v>124</v>
      </c>
      <c r="G66" s="513" t="s">
        <v>125</v>
      </c>
      <c r="H66" s="513">
        <v>4</v>
      </c>
      <c r="I66" s="575" t="s">
        <v>508</v>
      </c>
      <c r="J66" s="1073" t="s">
        <v>507</v>
      </c>
      <c r="K66" s="1073"/>
      <c r="L66" s="1074"/>
      <c r="M66" s="484"/>
    </row>
    <row r="67" spans="1:13" s="480" customFormat="1" ht="15">
      <c r="A67" s="500" t="s">
        <v>487</v>
      </c>
      <c r="B67" s="502" t="s">
        <v>111</v>
      </c>
      <c r="C67" s="487"/>
      <c r="E67" s="526" t="s">
        <v>127</v>
      </c>
      <c r="F67" s="513" t="s">
        <v>128</v>
      </c>
      <c r="G67" s="513" t="s">
        <v>128</v>
      </c>
      <c r="H67" s="513">
        <v>6</v>
      </c>
      <c r="I67" s="575" t="s">
        <v>508</v>
      </c>
      <c r="J67" s="1073" t="s">
        <v>507</v>
      </c>
      <c r="K67" s="1073"/>
      <c r="L67" s="1074"/>
      <c r="M67" s="484"/>
    </row>
    <row r="68" spans="1:13" s="487" customFormat="1" ht="15.75" thickBot="1">
      <c r="A68" s="504" t="s">
        <v>488</v>
      </c>
      <c r="B68" s="570"/>
      <c r="E68" s="526" t="s">
        <v>60</v>
      </c>
      <c r="F68" s="513" t="s">
        <v>61</v>
      </c>
      <c r="G68" s="513" t="s">
        <v>61</v>
      </c>
      <c r="H68" s="513">
        <v>0</v>
      </c>
      <c r="I68" s="575" t="s">
        <v>508</v>
      </c>
      <c r="J68" s="1073" t="s">
        <v>509</v>
      </c>
      <c r="K68" s="1073"/>
      <c r="L68" s="1074"/>
      <c r="M68" s="484"/>
    </row>
    <row r="69" spans="1:13" s="487" customFormat="1" ht="15.75" thickBot="1">
      <c r="A69" s="551"/>
      <c r="B69" s="611"/>
      <c r="C69" s="611"/>
      <c r="E69" s="526" t="s">
        <v>138</v>
      </c>
      <c r="F69" s="513" t="s">
        <v>125</v>
      </c>
      <c r="G69" s="513" t="s">
        <v>125</v>
      </c>
      <c r="H69" s="513">
        <v>4</v>
      </c>
      <c r="I69" s="618">
        <v>40</v>
      </c>
      <c r="J69" s="1073" t="s">
        <v>504</v>
      </c>
      <c r="K69" s="1073"/>
      <c r="L69" s="1074"/>
      <c r="M69" s="484"/>
    </row>
    <row r="70" spans="1:13" s="487" customFormat="1" ht="15.75" thickBot="1">
      <c r="A70" s="1043" t="s">
        <v>500</v>
      </c>
      <c r="B70" s="1044"/>
      <c r="C70" s="1045"/>
      <c r="E70" s="526" t="s">
        <v>144</v>
      </c>
      <c r="F70" s="513" t="s">
        <v>125</v>
      </c>
      <c r="G70" s="513" t="s">
        <v>125</v>
      </c>
      <c r="H70" s="513">
        <v>4</v>
      </c>
      <c r="I70" s="585">
        <v>11</v>
      </c>
      <c r="J70" s="1058" t="s">
        <v>505</v>
      </c>
      <c r="K70" s="1118"/>
      <c r="L70" s="1059"/>
      <c r="M70" s="484"/>
    </row>
    <row r="71" spans="1:12" s="480" customFormat="1" ht="15">
      <c r="A71" s="506" t="s">
        <v>117</v>
      </c>
      <c r="B71" s="1089" t="s">
        <v>103</v>
      </c>
      <c r="C71" s="1090"/>
      <c r="E71" s="526" t="s">
        <v>144</v>
      </c>
      <c r="F71" s="513" t="s">
        <v>125</v>
      </c>
      <c r="G71" s="513" t="s">
        <v>125</v>
      </c>
      <c r="H71" s="513">
        <v>4</v>
      </c>
      <c r="I71" s="585">
        <v>8</v>
      </c>
      <c r="J71" s="1073" t="s">
        <v>506</v>
      </c>
      <c r="K71" s="1073"/>
      <c r="L71" s="1074"/>
    </row>
    <row r="72" spans="1:12" s="480" customFormat="1" ht="15.75" thickBot="1">
      <c r="A72" s="500" t="s">
        <v>489</v>
      </c>
      <c r="B72" s="1087">
        <v>999</v>
      </c>
      <c r="C72" s="1088"/>
      <c r="E72" s="456"/>
      <c r="F72" s="521"/>
      <c r="G72" s="521"/>
      <c r="H72" s="521"/>
      <c r="I72" s="577"/>
      <c r="J72" s="1071"/>
      <c r="K72" s="1071"/>
      <c r="L72" s="1072"/>
    </row>
    <row r="73" spans="1:13" s="480" customFormat="1" ht="15.75" thickBot="1">
      <c r="A73" s="500" t="s">
        <v>490</v>
      </c>
      <c r="B73" s="1085">
        <v>1</v>
      </c>
      <c r="C73" s="1086"/>
      <c r="E73" s="594"/>
      <c r="F73" s="597"/>
      <c r="G73" s="597"/>
      <c r="H73" s="597"/>
      <c r="I73" s="597"/>
      <c r="J73" s="597"/>
      <c r="K73" s="594"/>
      <c r="L73" s="594"/>
      <c r="M73" s="594"/>
    </row>
    <row r="74" spans="1:12" s="480" customFormat="1" ht="15.75" thickBot="1">
      <c r="A74" s="500" t="s">
        <v>131</v>
      </c>
      <c r="B74" s="1087" t="s">
        <v>97</v>
      </c>
      <c r="C74" s="1088"/>
      <c r="E74" s="1031" t="s">
        <v>151</v>
      </c>
      <c r="F74" s="1033"/>
      <c r="G74" s="1033"/>
      <c r="H74" s="1033"/>
      <c r="I74" s="1032"/>
      <c r="K74" s="487"/>
      <c r="L74" s="487"/>
    </row>
    <row r="75" spans="1:12" s="480" customFormat="1" ht="15">
      <c r="A75" s="500" t="s">
        <v>488</v>
      </c>
      <c r="B75" s="1087">
        <v>1761111</v>
      </c>
      <c r="C75" s="1088"/>
      <c r="E75" s="506" t="s">
        <v>157</v>
      </c>
      <c r="F75" s="580">
        <v>0.036</v>
      </c>
      <c r="G75" s="1110" t="s">
        <v>158</v>
      </c>
      <c r="H75" s="1111"/>
      <c r="I75" s="1112"/>
      <c r="K75" s="487"/>
      <c r="L75" s="487"/>
    </row>
    <row r="76" spans="1:12" s="480" customFormat="1" ht="15">
      <c r="A76" s="500" t="s">
        <v>491</v>
      </c>
      <c r="B76" s="1083">
        <v>40</v>
      </c>
      <c r="C76" s="1084"/>
      <c r="E76" s="500" t="s">
        <v>161</v>
      </c>
      <c r="F76" s="579">
        <v>0.095</v>
      </c>
      <c r="G76" s="1034" t="s">
        <v>162</v>
      </c>
      <c r="H76" s="1106"/>
      <c r="I76" s="1035"/>
      <c r="K76" s="487"/>
      <c r="L76" s="487"/>
    </row>
    <row r="77" spans="1:12" s="480" customFormat="1" ht="15.75" thickBot="1">
      <c r="A77" s="504" t="s">
        <v>492</v>
      </c>
      <c r="B77" s="1117" t="s">
        <v>442</v>
      </c>
      <c r="C77" s="1082"/>
      <c r="E77" s="504" t="s">
        <v>3</v>
      </c>
      <c r="F77" s="583">
        <v>0.0638</v>
      </c>
      <c r="G77" s="1062" t="s">
        <v>529</v>
      </c>
      <c r="H77" s="1105"/>
      <c r="I77" s="1063"/>
      <c r="K77" s="471"/>
      <c r="L77" s="487"/>
    </row>
    <row r="78" spans="1:13" s="487" customFormat="1" ht="15" thickBot="1">
      <c r="A78" s="612" t="s">
        <v>4</v>
      </c>
      <c r="B78" s="612"/>
      <c r="C78" s="612"/>
      <c r="E78" s="607"/>
      <c r="F78" s="607"/>
      <c r="G78" s="607"/>
      <c r="H78" s="607"/>
      <c r="I78" s="607"/>
      <c r="J78" s="607"/>
      <c r="K78" s="607"/>
      <c r="L78" s="594"/>
      <c r="M78" s="594"/>
    </row>
    <row r="79" spans="1:12" s="480" customFormat="1" ht="15.75" thickBot="1">
      <c r="A79" s="1043" t="s">
        <v>501</v>
      </c>
      <c r="B79" s="1044"/>
      <c r="C79" s="1045"/>
      <c r="E79" s="1031" t="s">
        <v>510</v>
      </c>
      <c r="F79" s="1033"/>
      <c r="G79" s="1033"/>
      <c r="H79" s="1032"/>
      <c r="I79" s="487"/>
      <c r="J79" s="1057"/>
      <c r="K79" s="1057"/>
      <c r="L79" s="483"/>
    </row>
    <row r="80" spans="1:12" s="480" customFormat="1" ht="15.75" thickBot="1">
      <c r="A80" s="610" t="s">
        <v>475</v>
      </c>
      <c r="B80" s="1093" t="s">
        <v>90</v>
      </c>
      <c r="C80" s="1094"/>
      <c r="E80" s="473" t="s">
        <v>511</v>
      </c>
      <c r="F80" s="474" t="s">
        <v>456</v>
      </c>
      <c r="G80" s="1107" t="s">
        <v>498</v>
      </c>
      <c r="H80" s="1053"/>
      <c r="I80" s="483"/>
      <c r="J80" s="485"/>
      <c r="K80" s="485"/>
      <c r="L80" s="483"/>
    </row>
    <row r="81" spans="1:12" s="480" customFormat="1" ht="15">
      <c r="A81" s="445" t="s">
        <v>476</v>
      </c>
      <c r="B81" s="1091" t="s">
        <v>95</v>
      </c>
      <c r="C81" s="1092"/>
      <c r="E81" s="442" t="s">
        <v>140</v>
      </c>
      <c r="F81" s="591" t="s">
        <v>141</v>
      </c>
      <c r="G81" s="1108" t="s">
        <v>142</v>
      </c>
      <c r="H81" s="1109"/>
      <c r="I81" s="483"/>
      <c r="J81" s="485"/>
      <c r="K81" s="485"/>
      <c r="L81" s="483"/>
    </row>
    <row r="82" spans="1:12" s="480" customFormat="1" ht="15">
      <c r="A82" s="445" t="s">
        <v>477</v>
      </c>
      <c r="B82" s="1091">
        <v>0</v>
      </c>
      <c r="C82" s="1092"/>
      <c r="E82" s="444" t="s">
        <v>140</v>
      </c>
      <c r="F82" s="592" t="s">
        <v>146</v>
      </c>
      <c r="G82" s="1113" t="s">
        <v>147</v>
      </c>
      <c r="H82" s="1114"/>
      <c r="I82" s="483"/>
      <c r="J82" s="485"/>
      <c r="K82" s="485"/>
      <c r="L82" s="483"/>
    </row>
    <row r="83" spans="1:12" s="480" customFormat="1" ht="15">
      <c r="A83" s="445" t="s">
        <v>479</v>
      </c>
      <c r="B83" s="1087">
        <v>15</v>
      </c>
      <c r="C83" s="1088"/>
      <c r="E83" s="444" t="s">
        <v>140</v>
      </c>
      <c r="F83" s="592" t="s">
        <v>149</v>
      </c>
      <c r="G83" s="1113" t="s">
        <v>150</v>
      </c>
      <c r="H83" s="1114"/>
      <c r="I83" s="483"/>
      <c r="J83" s="485"/>
      <c r="K83" s="485"/>
      <c r="L83" s="483"/>
    </row>
    <row r="84" spans="1:12" s="480" customFormat="1" ht="15">
      <c r="A84" s="445" t="s">
        <v>478</v>
      </c>
      <c r="B84" s="1091">
        <v>12</v>
      </c>
      <c r="C84" s="1092"/>
      <c r="E84" s="444" t="s">
        <v>140</v>
      </c>
      <c r="F84" s="592" t="s">
        <v>152</v>
      </c>
      <c r="G84" s="1113" t="s">
        <v>153</v>
      </c>
      <c r="H84" s="1114"/>
      <c r="I84" s="483"/>
      <c r="J84" s="485"/>
      <c r="K84" s="485"/>
      <c r="L84" s="483"/>
    </row>
    <row r="85" spans="1:12" s="480" customFormat="1" ht="15.75" thickBot="1">
      <c r="A85" s="572" t="s">
        <v>480</v>
      </c>
      <c r="B85" s="1081" t="s">
        <v>237</v>
      </c>
      <c r="C85" s="1082"/>
      <c r="E85" s="444" t="s">
        <v>140</v>
      </c>
      <c r="F85" s="592" t="s">
        <v>155</v>
      </c>
      <c r="G85" s="1113" t="s">
        <v>156</v>
      </c>
      <c r="H85" s="1114"/>
      <c r="I85" s="483"/>
      <c r="J85" s="485"/>
      <c r="K85" s="485"/>
      <c r="L85" s="483"/>
    </row>
    <row r="86" spans="5:12" s="480" customFormat="1" ht="15">
      <c r="E86" s="444" t="s">
        <v>140</v>
      </c>
      <c r="F86" s="574" t="s">
        <v>159</v>
      </c>
      <c r="G86" s="1113" t="s">
        <v>160</v>
      </c>
      <c r="H86" s="1114"/>
      <c r="I86" s="483"/>
      <c r="J86" s="485"/>
      <c r="K86" s="485"/>
      <c r="L86" s="483"/>
    </row>
    <row r="87" spans="1:12" s="480" customFormat="1" ht="15">
      <c r="A87" s="487"/>
      <c r="B87" s="487"/>
      <c r="C87" s="487"/>
      <c r="E87" s="444" t="s">
        <v>163</v>
      </c>
      <c r="F87" s="592">
        <v>1.4</v>
      </c>
      <c r="G87" s="1113" t="s">
        <v>512</v>
      </c>
      <c r="H87" s="1114"/>
      <c r="I87" s="483"/>
      <c r="J87" s="485"/>
      <c r="K87" s="485"/>
      <c r="L87" s="483"/>
    </row>
    <row r="88" spans="1:12" s="480" customFormat="1" ht="15">
      <c r="A88" s="487"/>
      <c r="B88" s="488"/>
      <c r="C88" s="487"/>
      <c r="E88" s="500" t="s">
        <v>165</v>
      </c>
      <c r="F88" s="592">
        <v>34.75</v>
      </c>
      <c r="G88" s="1113" t="s">
        <v>513</v>
      </c>
      <c r="H88" s="1114"/>
      <c r="L88" s="485"/>
    </row>
    <row r="89" spans="5:13" s="480" customFormat="1" ht="15">
      <c r="E89" s="500" t="s">
        <v>169</v>
      </c>
      <c r="F89" s="592">
        <v>11</v>
      </c>
      <c r="G89" s="1115" t="s">
        <v>516</v>
      </c>
      <c r="H89" s="1116"/>
      <c r="L89" s="471"/>
      <c r="M89" s="487"/>
    </row>
    <row r="90" spans="5:12" s="480" customFormat="1" ht="14.25">
      <c r="E90" s="444" t="s">
        <v>170</v>
      </c>
      <c r="F90" s="592">
        <v>75</v>
      </c>
      <c r="G90" s="1115" t="s">
        <v>514</v>
      </c>
      <c r="H90" s="1116"/>
      <c r="L90" s="487"/>
    </row>
    <row r="91" spans="5:12" s="480" customFormat="1" ht="14.25">
      <c r="E91" s="590" t="s">
        <v>518</v>
      </c>
      <c r="F91" s="592">
        <v>75</v>
      </c>
      <c r="G91" s="1113"/>
      <c r="H91" s="1114"/>
      <c r="L91" s="487"/>
    </row>
    <row r="92" spans="5:12" s="480" customFormat="1" ht="14.25">
      <c r="E92" s="444" t="s">
        <v>173</v>
      </c>
      <c r="F92" s="592">
        <v>35</v>
      </c>
      <c r="G92" s="1115" t="s">
        <v>514</v>
      </c>
      <c r="H92" s="1116"/>
      <c r="L92" s="487"/>
    </row>
    <row r="93" spans="5:12" s="480" customFormat="1" ht="14.25">
      <c r="E93" s="444" t="s">
        <v>167</v>
      </c>
      <c r="F93" s="592">
        <v>10.41</v>
      </c>
      <c r="G93" s="1113" t="s">
        <v>515</v>
      </c>
      <c r="H93" s="1114"/>
      <c r="L93" s="487"/>
    </row>
    <row r="94" spans="5:12" s="480" customFormat="1" ht="15" thickBot="1">
      <c r="E94" s="449" t="s">
        <v>169</v>
      </c>
      <c r="F94" s="593">
        <v>8</v>
      </c>
      <c r="G94" s="1103" t="s">
        <v>506</v>
      </c>
      <c r="H94" s="1104"/>
      <c r="L94" s="487"/>
    </row>
    <row r="95" spans="1:13" ht="14.25">
      <c r="A95" s="436"/>
      <c r="G95" s="480"/>
      <c r="H95" s="480"/>
      <c r="J95" s="480"/>
      <c r="K95" s="480"/>
      <c r="L95" s="480"/>
      <c r="M95" s="480"/>
    </row>
    <row r="96" spans="1:10" s="480" customFormat="1" ht="14.25">
      <c r="A96" s="875" t="s">
        <v>688</v>
      </c>
      <c r="B96" s="875"/>
      <c r="C96" s="491"/>
      <c r="D96" s="492"/>
      <c r="E96" s="438"/>
      <c r="F96" s="492"/>
      <c r="G96" s="436"/>
      <c r="H96" s="436"/>
      <c r="I96" s="436"/>
      <c r="J96" s="436"/>
    </row>
    <row r="97" spans="1:10" s="480" customFormat="1" ht="14.25">
      <c r="A97" s="952" t="s">
        <v>687</v>
      </c>
      <c r="B97" s="952"/>
      <c r="C97" s="491"/>
      <c r="D97" s="492"/>
      <c r="E97" s="438"/>
      <c r="F97" s="492"/>
      <c r="G97" s="436"/>
      <c r="H97" s="436"/>
      <c r="I97" s="436"/>
      <c r="J97" s="436"/>
    </row>
    <row r="98" spans="1:10" s="480" customFormat="1" ht="14.25">
      <c r="A98" s="436"/>
      <c r="B98" s="438"/>
      <c r="C98" s="491"/>
      <c r="D98" s="492"/>
      <c r="E98" s="438"/>
      <c r="F98" s="492"/>
      <c r="G98" s="436"/>
      <c r="H98" s="436"/>
      <c r="I98" s="436"/>
      <c r="J98" s="436"/>
    </row>
    <row r="99" spans="1:10" s="480" customFormat="1" ht="14.25">
      <c r="A99" s="436"/>
      <c r="B99" s="438"/>
      <c r="C99" s="491"/>
      <c r="D99" s="492"/>
      <c r="E99" s="438"/>
      <c r="F99" s="492"/>
      <c r="G99" s="436"/>
      <c r="H99" s="436"/>
      <c r="I99" s="436"/>
      <c r="J99" s="436"/>
    </row>
    <row r="101" ht="14.25">
      <c r="A101" s="438"/>
    </row>
    <row r="102" ht="14.25">
      <c r="A102" s="438"/>
    </row>
    <row r="103" ht="14.25">
      <c r="H103" s="487"/>
    </row>
    <row r="104" ht="14.25">
      <c r="A104" s="438"/>
    </row>
    <row r="105" ht="14.25">
      <c r="A105" s="438"/>
    </row>
    <row r="106" ht="14.25">
      <c r="A106" s="438"/>
    </row>
    <row r="107" ht="14.25">
      <c r="A107" s="438"/>
    </row>
    <row r="108" ht="14.25">
      <c r="A108" s="438"/>
    </row>
    <row r="109" ht="14.25">
      <c r="A109" s="438"/>
    </row>
    <row r="110" ht="14.25">
      <c r="A110" s="438"/>
    </row>
    <row r="111" ht="14.25">
      <c r="A111" s="438"/>
    </row>
    <row r="112" ht="14.25">
      <c r="A112" s="438"/>
    </row>
    <row r="113" ht="14.25">
      <c r="A113" s="438"/>
    </row>
    <row r="114" ht="14.25">
      <c r="A114" s="438"/>
    </row>
    <row r="115" spans="1:5" ht="14.25">
      <c r="A115" s="438"/>
      <c r="E115" s="490"/>
    </row>
  </sheetData>
  <sheetProtection/>
  <mergeCells count="65">
    <mergeCell ref="A1:M1"/>
    <mergeCell ref="A2:M2"/>
    <mergeCell ref="A3:M3"/>
    <mergeCell ref="A4:M4"/>
    <mergeCell ref="A5:M5"/>
    <mergeCell ref="A6:M6"/>
    <mergeCell ref="A7:K7"/>
    <mergeCell ref="A22:D22"/>
    <mergeCell ref="A26:M26"/>
    <mergeCell ref="A40:D40"/>
    <mergeCell ref="H40:K40"/>
    <mergeCell ref="A44:H44"/>
    <mergeCell ref="A51:C51"/>
    <mergeCell ref="E51:H51"/>
    <mergeCell ref="A59:M59"/>
    <mergeCell ref="A60:B60"/>
    <mergeCell ref="E60:L60"/>
    <mergeCell ref="J61:L61"/>
    <mergeCell ref="J62:L62"/>
    <mergeCell ref="J63:L63"/>
    <mergeCell ref="J64:L64"/>
    <mergeCell ref="J65:L65"/>
    <mergeCell ref="J66:L66"/>
    <mergeCell ref="J67:L67"/>
    <mergeCell ref="J68:L68"/>
    <mergeCell ref="J69:L69"/>
    <mergeCell ref="A70:C70"/>
    <mergeCell ref="J70:L70"/>
    <mergeCell ref="B71:C71"/>
    <mergeCell ref="J71:L71"/>
    <mergeCell ref="B76:C76"/>
    <mergeCell ref="B77:C77"/>
    <mergeCell ref="A79:C79"/>
    <mergeCell ref="B72:C72"/>
    <mergeCell ref="B73:C73"/>
    <mergeCell ref="B74:C74"/>
    <mergeCell ref="B75:C75"/>
    <mergeCell ref="B80:C80"/>
    <mergeCell ref="B81:C81"/>
    <mergeCell ref="B82:C82"/>
    <mergeCell ref="B83:C83"/>
    <mergeCell ref="B84:C84"/>
    <mergeCell ref="B85:C85"/>
    <mergeCell ref="G82:H82"/>
    <mergeCell ref="G83:H83"/>
    <mergeCell ref="G84:H84"/>
    <mergeCell ref="G85:H85"/>
    <mergeCell ref="G86:H86"/>
    <mergeCell ref="G87:H87"/>
    <mergeCell ref="G88:H88"/>
    <mergeCell ref="G89:H89"/>
    <mergeCell ref="G90:H90"/>
    <mergeCell ref="G91:H91"/>
    <mergeCell ref="G92:H92"/>
    <mergeCell ref="G93:H93"/>
    <mergeCell ref="J72:L72"/>
    <mergeCell ref="J79:K79"/>
    <mergeCell ref="G77:I77"/>
    <mergeCell ref="G76:I76"/>
    <mergeCell ref="G94:H94"/>
    <mergeCell ref="G80:H80"/>
    <mergeCell ref="E79:H79"/>
    <mergeCell ref="G81:H81"/>
    <mergeCell ref="G75:I75"/>
    <mergeCell ref="E74:I74"/>
  </mergeCells>
  <printOptions horizontalCentered="1"/>
  <pageMargins left="0.25" right="0.25" top="0.5" bottom="0.5" header="0.25" footer="0.25"/>
  <pageSetup fitToHeight="0" fitToWidth="0" horizontalDpi="600" verticalDpi="600" orientation="portrait" scale="51" r:id="rId3"/>
  <headerFooter alignWithMargins="0">
    <oddFooter>&amp;R&amp;F
&amp;D  &amp;T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M112"/>
  <sheetViews>
    <sheetView zoomScalePageLayoutView="0" workbookViewId="0" topLeftCell="A16">
      <selection activeCell="H58" sqref="H58"/>
    </sheetView>
  </sheetViews>
  <sheetFormatPr defaultColWidth="9.140625" defaultRowHeight="12.75"/>
  <cols>
    <col min="1" max="1" width="27.140625" style="967" customWidth="1"/>
    <col min="2" max="2" width="16.140625" style="436" customWidth="1"/>
    <col min="3" max="3" width="14.57421875" style="436" customWidth="1"/>
    <col min="4" max="4" width="17.00390625" style="436" customWidth="1"/>
    <col min="5" max="5" width="29.28125" style="436" bestFit="1" customWidth="1"/>
    <col min="6" max="6" width="13.421875" style="436" bestFit="1" customWidth="1"/>
    <col min="7" max="7" width="15.28125" style="436" customWidth="1"/>
    <col min="8" max="8" width="14.57421875" style="436" bestFit="1" customWidth="1"/>
    <col min="9" max="9" width="12.421875" style="436" bestFit="1" customWidth="1"/>
    <col min="10" max="10" width="15.140625" style="436" customWidth="1"/>
    <col min="11" max="11" width="12.421875" style="436" bestFit="1" customWidth="1"/>
    <col min="12" max="12" width="12.28125" style="436" customWidth="1"/>
    <col min="13" max="13" width="12.7109375" style="436" customWidth="1"/>
    <col min="14" max="16384" width="9.140625" style="436" customWidth="1"/>
  </cols>
  <sheetData>
    <row r="1" spans="1:13" ht="15.75">
      <c r="A1" s="1141" t="s">
        <v>617</v>
      </c>
      <c r="B1" s="1141"/>
      <c r="C1" s="1141"/>
      <c r="D1" s="1141"/>
      <c r="E1" s="1141"/>
      <c r="F1" s="1141"/>
      <c r="G1" s="1141"/>
      <c r="H1" s="1141"/>
      <c r="I1" s="1141"/>
      <c r="J1" s="1141"/>
      <c r="K1" s="1141"/>
      <c r="L1" s="1141"/>
      <c r="M1" s="1141"/>
    </row>
    <row r="2" spans="1:13" ht="14.25">
      <c r="A2" s="1142" t="s">
        <v>677</v>
      </c>
      <c r="B2" s="1142"/>
      <c r="C2" s="1142"/>
      <c r="D2" s="1142"/>
      <c r="E2" s="1142"/>
      <c r="F2" s="1142"/>
      <c r="G2" s="1142"/>
      <c r="H2" s="1142"/>
      <c r="I2" s="1142"/>
      <c r="J2" s="1142"/>
      <c r="K2" s="1142"/>
      <c r="L2" s="1142"/>
      <c r="M2" s="1142"/>
    </row>
    <row r="3" spans="1:13" ht="14.25">
      <c r="A3" s="1142" t="s">
        <v>616</v>
      </c>
      <c r="B3" s="1142"/>
      <c r="C3" s="1142"/>
      <c r="D3" s="1142"/>
      <c r="E3" s="1142"/>
      <c r="F3" s="1142"/>
      <c r="G3" s="1142"/>
      <c r="H3" s="1142"/>
      <c r="I3" s="1142"/>
      <c r="J3" s="1142"/>
      <c r="K3" s="1142"/>
      <c r="L3" s="1142"/>
      <c r="M3" s="1142"/>
    </row>
    <row r="4" spans="1:13" ht="14.25">
      <c r="A4" s="1143" t="s">
        <v>615</v>
      </c>
      <c r="B4" s="1143"/>
      <c r="C4" s="1143"/>
      <c r="D4" s="1143"/>
      <c r="E4" s="1143"/>
      <c r="F4" s="1143"/>
      <c r="G4" s="1143"/>
      <c r="H4" s="1143"/>
      <c r="I4" s="1143"/>
      <c r="J4" s="1143"/>
      <c r="K4" s="1143"/>
      <c r="L4" s="1143"/>
      <c r="M4" s="1143"/>
    </row>
    <row r="5" spans="1:13" s="523" customFormat="1" ht="15.75" thickBot="1">
      <c r="A5" s="1144" t="s">
        <v>614</v>
      </c>
      <c r="B5" s="1145"/>
      <c r="C5" s="1145"/>
      <c r="D5" s="1145"/>
      <c r="E5" s="1145"/>
      <c r="F5" s="1145"/>
      <c r="G5" s="1145"/>
      <c r="H5" s="1145"/>
      <c r="I5" s="1145"/>
      <c r="J5" s="1145"/>
      <c r="K5" s="1145"/>
      <c r="L5" s="953"/>
      <c r="M5" s="953"/>
    </row>
    <row r="6" spans="1:13" s="986" customFormat="1" ht="15">
      <c r="A6" s="1129" t="s">
        <v>36</v>
      </c>
      <c r="B6" s="1130"/>
      <c r="C6" s="1130"/>
      <c r="D6" s="1130"/>
      <c r="E6" s="1130"/>
      <c r="F6" s="1130"/>
      <c r="G6" s="1130"/>
      <c r="H6" s="1130"/>
      <c r="I6" s="1130"/>
      <c r="J6" s="1130"/>
      <c r="K6" s="1131"/>
      <c r="L6" s="483"/>
      <c r="M6" s="483"/>
    </row>
    <row r="7" spans="1:11" s="952" customFormat="1" ht="15" thickBot="1">
      <c r="A7" s="1132" t="s">
        <v>449</v>
      </c>
      <c r="B7" s="1049"/>
      <c r="C7" s="1049"/>
      <c r="D7" s="1049"/>
      <c r="E7" s="1049"/>
      <c r="F7" s="1049"/>
      <c r="G7" s="1049"/>
      <c r="H7" s="1049"/>
      <c r="I7" s="1049"/>
      <c r="J7" s="1049"/>
      <c r="K7" s="1133"/>
    </row>
    <row r="8" spans="1:11" ht="15.75" thickBot="1">
      <c r="A8" s="985" t="s">
        <v>37</v>
      </c>
      <c r="B8" s="957" t="s">
        <v>38</v>
      </c>
      <c r="C8" s="957" t="s">
        <v>39</v>
      </c>
      <c r="D8" s="957" t="s">
        <v>40</v>
      </c>
      <c r="E8" s="957" t="s">
        <v>41</v>
      </c>
      <c r="F8" s="957" t="s">
        <v>42</v>
      </c>
      <c r="G8" s="957" t="s">
        <v>43</v>
      </c>
      <c r="H8" s="957" t="s">
        <v>44</v>
      </c>
      <c r="I8" s="957" t="s">
        <v>45</v>
      </c>
      <c r="J8" s="957" t="s">
        <v>46</v>
      </c>
      <c r="K8" s="958" t="s">
        <v>47</v>
      </c>
    </row>
    <row r="9" spans="1:12" ht="15">
      <c r="A9" s="987" t="s">
        <v>450</v>
      </c>
      <c r="B9" s="988">
        <v>0</v>
      </c>
      <c r="C9" s="989">
        <v>0</v>
      </c>
      <c r="D9" s="989">
        <v>0</v>
      </c>
      <c r="E9" s="989">
        <v>0</v>
      </c>
      <c r="F9" s="989">
        <v>0</v>
      </c>
      <c r="G9" s="989">
        <v>0</v>
      </c>
      <c r="H9" s="989">
        <v>0</v>
      </c>
      <c r="I9" s="989">
        <v>0</v>
      </c>
      <c r="J9" s="989">
        <v>0</v>
      </c>
      <c r="K9" s="990">
        <v>0</v>
      </c>
      <c r="L9" s="443"/>
    </row>
    <row r="10" spans="1:12" ht="15">
      <c r="A10" s="444" t="s">
        <v>451</v>
      </c>
      <c r="B10" s="554">
        <f>B15/4.33</f>
        <v>4.330254041570439</v>
      </c>
      <c r="C10" s="554">
        <f>C15/4.33</f>
        <v>6.919168591224018</v>
      </c>
      <c r="D10" s="554">
        <f>D15/4.33</f>
        <v>10.193995381062356</v>
      </c>
      <c r="E10" s="554">
        <f>E15/4.33</f>
        <v>20.475750577367204</v>
      </c>
      <c r="F10" s="554">
        <v>28.84</v>
      </c>
      <c r="G10" s="554">
        <v>36.71</v>
      </c>
      <c r="H10" s="554">
        <v>54.7</v>
      </c>
      <c r="I10" s="554">
        <v>71.49</v>
      </c>
      <c r="J10" s="554">
        <v>107.1</v>
      </c>
      <c r="K10" s="556">
        <v>141.18</v>
      </c>
      <c r="L10" s="443"/>
    </row>
    <row r="11" spans="1:12" ht="15">
      <c r="A11" s="983"/>
      <c r="B11" s="991"/>
      <c r="C11" s="991"/>
      <c r="D11" s="991"/>
      <c r="E11" s="991"/>
      <c r="F11" s="991"/>
      <c r="G11" s="991"/>
      <c r="H11" s="991"/>
      <c r="I11" s="991"/>
      <c r="J11" s="991"/>
      <c r="K11" s="992"/>
      <c r="L11" s="447"/>
    </row>
    <row r="12" spans="1:12" ht="15">
      <c r="A12" s="444" t="s">
        <v>452</v>
      </c>
      <c r="B12" s="993" t="s">
        <v>424</v>
      </c>
      <c r="C12" s="993" t="s">
        <v>424</v>
      </c>
      <c r="D12" s="993" t="s">
        <v>424</v>
      </c>
      <c r="E12" s="993" t="s">
        <v>424</v>
      </c>
      <c r="F12" s="993" t="s">
        <v>424</v>
      </c>
      <c r="G12" s="993" t="s">
        <v>424</v>
      </c>
      <c r="H12" s="993" t="s">
        <v>424</v>
      </c>
      <c r="I12" s="993" t="s">
        <v>424</v>
      </c>
      <c r="J12" s="993" t="s">
        <v>424</v>
      </c>
      <c r="K12" s="994" t="s">
        <v>424</v>
      </c>
      <c r="L12" s="443"/>
    </row>
    <row r="13" spans="1:12" ht="15">
      <c r="A13" s="444" t="s">
        <v>453</v>
      </c>
      <c r="B13" s="993" t="s">
        <v>424</v>
      </c>
      <c r="C13" s="993" t="s">
        <v>424</v>
      </c>
      <c r="D13" s="993" t="s">
        <v>424</v>
      </c>
      <c r="E13" s="993" t="s">
        <v>424</v>
      </c>
      <c r="F13" s="993" t="s">
        <v>424</v>
      </c>
      <c r="G13" s="993" t="s">
        <v>424</v>
      </c>
      <c r="H13" s="993" t="s">
        <v>424</v>
      </c>
      <c r="I13" s="993" t="s">
        <v>424</v>
      </c>
      <c r="J13" s="993" t="s">
        <v>424</v>
      </c>
      <c r="K13" s="994" t="s">
        <v>424</v>
      </c>
      <c r="L13" s="448"/>
    </row>
    <row r="14" spans="1:12" ht="15">
      <c r="A14" s="444" t="s">
        <v>454</v>
      </c>
      <c r="B14" s="993" t="s">
        <v>424</v>
      </c>
      <c r="C14" s="993" t="s">
        <v>424</v>
      </c>
      <c r="D14" s="993" t="s">
        <v>424</v>
      </c>
      <c r="E14" s="993" t="s">
        <v>424</v>
      </c>
      <c r="F14" s="993" t="s">
        <v>424</v>
      </c>
      <c r="G14" s="993" t="s">
        <v>424</v>
      </c>
      <c r="H14" s="993" t="s">
        <v>424</v>
      </c>
      <c r="I14" s="993" t="s">
        <v>424</v>
      </c>
      <c r="J14" s="993" t="s">
        <v>424</v>
      </c>
      <c r="K14" s="994" t="s">
        <v>424</v>
      </c>
      <c r="L14" s="443"/>
    </row>
    <row r="15" spans="1:12" ht="15">
      <c r="A15" s="444" t="s">
        <v>54</v>
      </c>
      <c r="B15" s="554">
        <v>18.75</v>
      </c>
      <c r="C15" s="554">
        <v>29.96</v>
      </c>
      <c r="D15" s="554">
        <v>44.14</v>
      </c>
      <c r="E15" s="554">
        <v>88.66</v>
      </c>
      <c r="F15" s="554">
        <v>124.86</v>
      </c>
      <c r="G15" s="554">
        <v>158.94</v>
      </c>
      <c r="H15" s="554">
        <v>236.85</v>
      </c>
      <c r="I15" s="554">
        <v>309.55</v>
      </c>
      <c r="J15" s="554">
        <v>463.73</v>
      </c>
      <c r="K15" s="556">
        <v>611.33</v>
      </c>
      <c r="L15" s="443"/>
    </row>
    <row r="16" spans="1:12" ht="15">
      <c r="A16" s="444" t="s">
        <v>55</v>
      </c>
      <c r="B16" s="993" t="s">
        <v>424</v>
      </c>
      <c r="C16" s="993" t="s">
        <v>424</v>
      </c>
      <c r="D16" s="993" t="s">
        <v>424</v>
      </c>
      <c r="E16" s="554">
        <v>177.32</v>
      </c>
      <c r="F16" s="554">
        <v>249.7</v>
      </c>
      <c r="G16" s="554">
        <v>317.88</v>
      </c>
      <c r="H16" s="554">
        <v>473.69</v>
      </c>
      <c r="I16" s="554">
        <v>619.1</v>
      </c>
      <c r="J16" s="554">
        <v>927.46</v>
      </c>
      <c r="K16" s="556">
        <v>1222.66</v>
      </c>
      <c r="L16" s="443"/>
    </row>
    <row r="17" spans="1:12" ht="15">
      <c r="A17" s="444" t="s">
        <v>56</v>
      </c>
      <c r="B17" s="993" t="s">
        <v>424</v>
      </c>
      <c r="C17" s="993" t="s">
        <v>424</v>
      </c>
      <c r="D17" s="993" t="s">
        <v>424</v>
      </c>
      <c r="E17" s="554">
        <v>265.98</v>
      </c>
      <c r="F17" s="554">
        <v>374.56</v>
      </c>
      <c r="G17" s="554">
        <v>476.82</v>
      </c>
      <c r="H17" s="554">
        <v>710.55</v>
      </c>
      <c r="I17" s="554">
        <v>928.65</v>
      </c>
      <c r="J17" s="554">
        <v>1391.17</v>
      </c>
      <c r="K17" s="556">
        <v>1833.98</v>
      </c>
      <c r="L17" s="443"/>
    </row>
    <row r="18" spans="1:12" ht="15">
      <c r="A18" s="444" t="s">
        <v>57</v>
      </c>
      <c r="B18" s="993" t="s">
        <v>424</v>
      </c>
      <c r="C18" s="993" t="s">
        <v>424</v>
      </c>
      <c r="D18" s="993" t="s">
        <v>424</v>
      </c>
      <c r="E18" s="554">
        <v>354.65</v>
      </c>
      <c r="F18" s="554">
        <v>499.4</v>
      </c>
      <c r="G18" s="554">
        <v>635.77</v>
      </c>
      <c r="H18" s="554">
        <v>947.4</v>
      </c>
      <c r="I18" s="554">
        <v>1238.19</v>
      </c>
      <c r="J18" s="554">
        <v>1854.9</v>
      </c>
      <c r="K18" s="556">
        <v>2445.31</v>
      </c>
      <c r="L18" s="443"/>
    </row>
    <row r="19" spans="1:12" ht="15">
      <c r="A19" s="444" t="s">
        <v>58</v>
      </c>
      <c r="B19" s="993" t="s">
        <v>424</v>
      </c>
      <c r="C19" s="993" t="s">
        <v>424</v>
      </c>
      <c r="D19" s="993" t="s">
        <v>424</v>
      </c>
      <c r="E19" s="554">
        <v>443.3</v>
      </c>
      <c r="F19" s="554">
        <v>624.26</v>
      </c>
      <c r="G19" s="554">
        <v>794.71</v>
      </c>
      <c r="H19" s="554">
        <v>1184.24</v>
      </c>
      <c r="I19" s="554">
        <v>1547.74</v>
      </c>
      <c r="J19" s="554">
        <v>2318.63</v>
      </c>
      <c r="K19" s="556">
        <v>3056.64</v>
      </c>
      <c r="L19" s="443"/>
    </row>
    <row r="20" spans="1:12" ht="15.75" thickBot="1">
      <c r="A20" s="449" t="s">
        <v>59</v>
      </c>
      <c r="B20" s="995" t="s">
        <v>424</v>
      </c>
      <c r="C20" s="995" t="s">
        <v>424</v>
      </c>
      <c r="D20" s="995" t="s">
        <v>424</v>
      </c>
      <c r="E20" s="557">
        <f aca="true" t="shared" si="0" ref="E20:K20">(E19-E18)+(E19)</f>
        <v>531.95</v>
      </c>
      <c r="F20" s="557">
        <f t="shared" si="0"/>
        <v>749.12</v>
      </c>
      <c r="G20" s="557">
        <f t="shared" si="0"/>
        <v>953.6500000000001</v>
      </c>
      <c r="H20" s="557">
        <f t="shared" si="0"/>
        <v>1421.08</v>
      </c>
      <c r="I20" s="557">
        <f t="shared" si="0"/>
        <v>1857.29</v>
      </c>
      <c r="J20" s="557">
        <f t="shared" si="0"/>
        <v>2782.36</v>
      </c>
      <c r="K20" s="558">
        <f t="shared" si="0"/>
        <v>3667.97</v>
      </c>
      <c r="L20" s="443"/>
    </row>
    <row r="21" spans="1:12" ht="15.75" thickBot="1">
      <c r="A21" s="968"/>
      <c r="B21" s="451"/>
      <c r="C21" s="451"/>
      <c r="D21" s="451"/>
      <c r="E21" s="451"/>
      <c r="F21" s="451"/>
      <c r="G21" s="451"/>
      <c r="H21" s="451"/>
      <c r="I21" s="451"/>
      <c r="J21" s="451"/>
      <c r="K21" s="451"/>
      <c r="L21" s="443"/>
    </row>
    <row r="22" spans="1:12" ht="15.75" thickBot="1">
      <c r="A22" s="1051" t="s">
        <v>474</v>
      </c>
      <c r="B22" s="1134"/>
      <c r="C22" s="1134"/>
      <c r="D22" s="1134"/>
      <c r="E22" s="1134"/>
      <c r="F22" s="1135"/>
      <c r="G22" s="483"/>
      <c r="H22" s="626"/>
      <c r="I22" s="626"/>
      <c r="J22" s="626"/>
      <c r="K22" s="626"/>
      <c r="L22" s="626"/>
    </row>
    <row r="23" spans="1:11" s="952" customFormat="1" ht="30.75" thickBot="1">
      <c r="A23" s="889" t="s">
        <v>471</v>
      </c>
      <c r="B23" s="890" t="s">
        <v>41</v>
      </c>
      <c r="C23" s="890" t="s">
        <v>43</v>
      </c>
      <c r="D23" s="890" t="s">
        <v>44</v>
      </c>
      <c r="E23" s="890" t="s">
        <v>45</v>
      </c>
      <c r="F23" s="891" t="s">
        <v>63</v>
      </c>
      <c r="G23" s="626"/>
      <c r="H23" s="626"/>
      <c r="I23" s="626"/>
      <c r="J23" s="626"/>
      <c r="K23" s="626"/>
    </row>
    <row r="24" spans="1:11" ht="15">
      <c r="A24" s="879"/>
      <c r="B24" s="880"/>
      <c r="C24" s="880"/>
      <c r="D24" s="880"/>
      <c r="E24" s="880"/>
      <c r="F24" s="881"/>
      <c r="G24" s="466"/>
      <c r="H24" s="466"/>
      <c r="I24" s="466"/>
      <c r="J24" s="466"/>
      <c r="K24" s="466"/>
    </row>
    <row r="25" spans="1:11" ht="15">
      <c r="A25" s="444" t="s">
        <v>451</v>
      </c>
      <c r="B25" s="996">
        <f>B29/4.33</f>
        <v>125.12933025404156</v>
      </c>
      <c r="C25" s="996">
        <f>C29/4.33</f>
        <v>166.99769053117782</v>
      </c>
      <c r="D25" s="996">
        <f>D29/4.33</f>
        <v>203.41339491916858</v>
      </c>
      <c r="E25" s="996">
        <f>E29/4.33</f>
        <v>237.11547344110855</v>
      </c>
      <c r="F25" s="997">
        <v>345.9</v>
      </c>
      <c r="G25" s="466"/>
      <c r="H25" s="459"/>
      <c r="I25" s="459"/>
      <c r="J25" s="459"/>
      <c r="K25" s="459"/>
    </row>
    <row r="26" spans="1:11" ht="15">
      <c r="A26" s="468"/>
      <c r="B26" s="443"/>
      <c r="C26" s="443"/>
      <c r="D26" s="443"/>
      <c r="E26" s="443"/>
      <c r="F26" s="470"/>
      <c r="G26" s="466"/>
      <c r="H26" s="443"/>
      <c r="I26" s="443"/>
      <c r="J26" s="443"/>
      <c r="K26" s="443"/>
    </row>
    <row r="27" spans="1:11" ht="15">
      <c r="A27" s="444" t="s">
        <v>452</v>
      </c>
      <c r="B27" s="998" t="s">
        <v>424</v>
      </c>
      <c r="C27" s="998" t="s">
        <v>424</v>
      </c>
      <c r="D27" s="998" t="s">
        <v>424</v>
      </c>
      <c r="E27" s="998" t="s">
        <v>424</v>
      </c>
      <c r="F27" s="999" t="s">
        <v>424</v>
      </c>
      <c r="G27" s="466"/>
      <c r="H27" s="627"/>
      <c r="I27" s="627"/>
      <c r="J27" s="627"/>
      <c r="K27" s="627"/>
    </row>
    <row r="28" spans="1:11" ht="14.25">
      <c r="A28" s="444" t="s">
        <v>454</v>
      </c>
      <c r="B28" s="998" t="s">
        <v>424</v>
      </c>
      <c r="C28" s="998" t="s">
        <v>424</v>
      </c>
      <c r="D28" s="998" t="s">
        <v>424</v>
      </c>
      <c r="E28" s="998" t="s">
        <v>424</v>
      </c>
      <c r="F28" s="999" t="s">
        <v>424</v>
      </c>
      <c r="G28" s="627"/>
      <c r="H28" s="627"/>
      <c r="I28" s="627"/>
      <c r="J28" s="627"/>
      <c r="K28" s="627"/>
    </row>
    <row r="29" spans="1:11" ht="14.25">
      <c r="A29" s="444" t="s">
        <v>54</v>
      </c>
      <c r="B29" s="996">
        <v>541.81</v>
      </c>
      <c r="C29" s="996">
        <v>723.1</v>
      </c>
      <c r="D29" s="996">
        <v>880.78</v>
      </c>
      <c r="E29" s="996">
        <v>1026.71</v>
      </c>
      <c r="F29" s="997">
        <v>1497.77</v>
      </c>
      <c r="G29" s="627"/>
      <c r="H29" s="627"/>
      <c r="I29" s="627"/>
      <c r="J29" s="627"/>
      <c r="K29" s="627"/>
    </row>
    <row r="30" spans="1:11" ht="14.25">
      <c r="A30" s="444" t="s">
        <v>55</v>
      </c>
      <c r="B30" s="996">
        <f>B29*2</f>
        <v>1083.62</v>
      </c>
      <c r="C30" s="996">
        <f>C29*2</f>
        <v>1446.2</v>
      </c>
      <c r="D30" s="996">
        <f>D29*2</f>
        <v>1761.56</v>
      </c>
      <c r="E30" s="996">
        <f>E29*2</f>
        <v>2053.42</v>
      </c>
      <c r="F30" s="997">
        <f>F29*2</f>
        <v>2995.54</v>
      </c>
      <c r="G30" s="627"/>
      <c r="H30" s="627"/>
      <c r="I30" s="627"/>
      <c r="J30" s="627"/>
      <c r="K30" s="627"/>
    </row>
    <row r="31" spans="1:11" ht="14.25">
      <c r="A31" s="444" t="s">
        <v>56</v>
      </c>
      <c r="B31" s="996">
        <f>B29*3</f>
        <v>1625.4299999999998</v>
      </c>
      <c r="C31" s="996">
        <f>C29*3</f>
        <v>2169.3</v>
      </c>
      <c r="D31" s="996">
        <f>D29*3</f>
        <v>2642.34</v>
      </c>
      <c r="E31" s="996">
        <f>E29*3</f>
        <v>3080.13</v>
      </c>
      <c r="F31" s="997">
        <f>F29*3</f>
        <v>4493.3099999999995</v>
      </c>
      <c r="G31" s="627"/>
      <c r="H31" s="627"/>
      <c r="I31" s="627"/>
      <c r="J31" s="627"/>
      <c r="K31" s="627"/>
    </row>
    <row r="32" spans="1:11" ht="14.25">
      <c r="A32" s="444" t="s">
        <v>57</v>
      </c>
      <c r="B32" s="996">
        <f>B29*4</f>
        <v>2167.24</v>
      </c>
      <c r="C32" s="996">
        <f>C29*4</f>
        <v>2892.4</v>
      </c>
      <c r="D32" s="996">
        <f>D29*4</f>
        <v>3523.12</v>
      </c>
      <c r="E32" s="996">
        <f>E29*4</f>
        <v>4106.84</v>
      </c>
      <c r="F32" s="997">
        <f>F29*4</f>
        <v>5991.08</v>
      </c>
      <c r="G32" s="627"/>
      <c r="H32" s="627"/>
      <c r="I32" s="627"/>
      <c r="J32" s="627"/>
      <c r="K32" s="627"/>
    </row>
    <row r="33" spans="1:11" ht="14.25">
      <c r="A33" s="444" t="s">
        <v>58</v>
      </c>
      <c r="B33" s="996">
        <f>B29*5</f>
        <v>2709.0499999999997</v>
      </c>
      <c r="C33" s="996">
        <f>C29*5</f>
        <v>3615.5</v>
      </c>
      <c r="D33" s="996">
        <f>D29*5</f>
        <v>4403.9</v>
      </c>
      <c r="E33" s="996">
        <f>E29*5</f>
        <v>5133.55</v>
      </c>
      <c r="F33" s="997">
        <f>F29*5</f>
        <v>7488.85</v>
      </c>
      <c r="G33" s="627"/>
      <c r="H33" s="627"/>
      <c r="I33" s="627"/>
      <c r="J33" s="627"/>
      <c r="K33" s="627"/>
    </row>
    <row r="34" spans="1:11" ht="15" thickBot="1">
      <c r="A34" s="449" t="s">
        <v>59</v>
      </c>
      <c r="B34" s="1000">
        <f>B29*6</f>
        <v>3250.8599999999997</v>
      </c>
      <c r="C34" s="1000">
        <f>C29*6</f>
        <v>4338.6</v>
      </c>
      <c r="D34" s="1000">
        <f>D29*6</f>
        <v>5284.68</v>
      </c>
      <c r="E34" s="1000">
        <f>E29*6</f>
        <v>6160.26</v>
      </c>
      <c r="F34" s="1001">
        <f>F29*6</f>
        <v>8986.619999999999</v>
      </c>
      <c r="G34" s="627"/>
      <c r="H34" s="627"/>
      <c r="I34" s="627"/>
      <c r="J34" s="627"/>
      <c r="K34" s="627"/>
    </row>
    <row r="35" spans="2:12" ht="15" thickBot="1">
      <c r="B35" s="461"/>
      <c r="C35" s="461"/>
      <c r="D35" s="461"/>
      <c r="E35" s="461"/>
      <c r="F35" s="461"/>
      <c r="G35" s="461"/>
      <c r="H35" s="461"/>
      <c r="I35" s="461"/>
      <c r="J35" s="461"/>
      <c r="K35" s="461"/>
      <c r="L35" s="461"/>
    </row>
    <row r="36" spans="1:12" ht="15.75" thickBot="1">
      <c r="A36" s="1051" t="s">
        <v>67</v>
      </c>
      <c r="B36" s="1134"/>
      <c r="C36" s="1134"/>
      <c r="D36" s="1134"/>
      <c r="E36" s="1135"/>
      <c r="F36" s="483"/>
      <c r="G36" s="483"/>
      <c r="H36" s="483"/>
      <c r="I36" s="461"/>
      <c r="J36" s="461"/>
      <c r="K36" s="443"/>
      <c r="L36" s="523"/>
    </row>
    <row r="37" spans="1:9" ht="15.75" thickBot="1">
      <c r="A37" s="1002"/>
      <c r="B37" s="1003" t="s">
        <v>43</v>
      </c>
      <c r="C37" s="1003" t="s">
        <v>45</v>
      </c>
      <c r="D37" s="1003" t="s">
        <v>46</v>
      </c>
      <c r="E37" s="1004" t="s">
        <v>47</v>
      </c>
      <c r="G37" s="523"/>
      <c r="H37" s="523"/>
      <c r="I37" s="523"/>
    </row>
    <row r="38" spans="1:9" ht="15">
      <c r="A38" s="442" t="s">
        <v>72</v>
      </c>
      <c r="B38" s="565">
        <v>31.05</v>
      </c>
      <c r="C38" s="565">
        <v>58.12</v>
      </c>
      <c r="D38" s="565">
        <v>90.16</v>
      </c>
      <c r="E38" s="566">
        <v>118.21</v>
      </c>
      <c r="G38" s="469"/>
      <c r="H38" s="469"/>
      <c r="I38" s="524"/>
    </row>
    <row r="39" spans="1:9" ht="15">
      <c r="A39" s="444" t="s">
        <v>75</v>
      </c>
      <c r="B39" s="567">
        <v>41.05</v>
      </c>
      <c r="C39" s="567">
        <v>41.05</v>
      </c>
      <c r="D39" s="567">
        <v>41.05</v>
      </c>
      <c r="E39" s="567">
        <v>41.05</v>
      </c>
      <c r="G39" s="469"/>
      <c r="H39" s="469"/>
      <c r="I39" s="524"/>
    </row>
    <row r="40" spans="1:9" ht="15">
      <c r="A40" s="444" t="s">
        <v>0</v>
      </c>
      <c r="B40" s="567">
        <v>62.61</v>
      </c>
      <c r="C40" s="567">
        <v>62.61</v>
      </c>
      <c r="D40" s="567">
        <v>62.61</v>
      </c>
      <c r="E40" s="567">
        <v>62.61</v>
      </c>
      <c r="G40" s="469"/>
      <c r="H40" s="469"/>
      <c r="I40" s="443"/>
    </row>
    <row r="41" spans="1:9" ht="15.75" thickBot="1">
      <c r="A41" s="449" t="s">
        <v>535</v>
      </c>
      <c r="B41" s="636">
        <v>2.05</v>
      </c>
      <c r="C41" s="636">
        <v>2.05</v>
      </c>
      <c r="D41" s="636">
        <v>2.05</v>
      </c>
      <c r="E41" s="636">
        <v>2.05</v>
      </c>
      <c r="G41" s="525"/>
      <c r="H41" s="483"/>
      <c r="I41" s="523"/>
    </row>
    <row r="42" spans="1:12" ht="15.75" thickBot="1">
      <c r="A42" s="968"/>
      <c r="B42" s="443"/>
      <c r="C42" s="443"/>
      <c r="D42" s="443"/>
      <c r="E42" s="443"/>
      <c r="F42" s="443"/>
      <c r="G42" s="443"/>
      <c r="H42" s="443"/>
      <c r="I42" s="461"/>
      <c r="J42" s="493"/>
      <c r="K42" s="469"/>
      <c r="L42" s="443"/>
    </row>
    <row r="43" spans="1:12" ht="15.75" thickBot="1">
      <c r="A43" s="1136" t="s">
        <v>497</v>
      </c>
      <c r="B43" s="1137"/>
      <c r="C43" s="1138"/>
      <c r="D43" s="443"/>
      <c r="E43" s="1122" t="s">
        <v>494</v>
      </c>
      <c r="F43" s="1079"/>
      <c r="G43" s="1079"/>
      <c r="H43" s="1080"/>
      <c r="I43" s="461"/>
      <c r="J43" s="493"/>
      <c r="K43" s="469"/>
      <c r="L43" s="443"/>
    </row>
    <row r="44" spans="1:12" ht="15.75" thickBot="1">
      <c r="A44" s="985" t="s">
        <v>455</v>
      </c>
      <c r="B44" s="985" t="s">
        <v>456</v>
      </c>
      <c r="C44" s="985" t="s">
        <v>498</v>
      </c>
      <c r="D44" s="443" t="s">
        <v>4</v>
      </c>
      <c r="E44" s="985" t="s">
        <v>455</v>
      </c>
      <c r="F44" s="543" t="s">
        <v>495</v>
      </c>
      <c r="G44" s="543" t="s">
        <v>496</v>
      </c>
      <c r="H44" s="958" t="s">
        <v>105</v>
      </c>
      <c r="I44" s="461"/>
      <c r="J44" s="493"/>
      <c r="K44" s="469"/>
      <c r="L44" s="443"/>
    </row>
    <row r="45" spans="1:12" ht="15">
      <c r="A45" s="531" t="s">
        <v>73</v>
      </c>
      <c r="B45" s="1013">
        <v>14.45</v>
      </c>
      <c r="C45" s="533" t="s">
        <v>74</v>
      </c>
      <c r="D45" s="443"/>
      <c r="E45" s="529" t="s">
        <v>123</v>
      </c>
      <c r="F45" s="530" t="s">
        <v>124</v>
      </c>
      <c r="G45" s="530" t="s">
        <v>125</v>
      </c>
      <c r="H45" s="496">
        <v>1</v>
      </c>
      <c r="I45" s="461"/>
      <c r="J45" s="493"/>
      <c r="K45" s="469"/>
      <c r="L45" s="443"/>
    </row>
    <row r="46" spans="1:12" ht="15">
      <c r="A46" s="515" t="s">
        <v>76</v>
      </c>
      <c r="B46" s="1014">
        <v>1.54</v>
      </c>
      <c r="C46" s="516" t="s">
        <v>74</v>
      </c>
      <c r="D46" s="443"/>
      <c r="E46" s="526" t="s">
        <v>127</v>
      </c>
      <c r="F46" s="513" t="s">
        <v>128</v>
      </c>
      <c r="G46" s="513" t="s">
        <v>128</v>
      </c>
      <c r="H46" s="497">
        <v>6</v>
      </c>
      <c r="I46" s="461"/>
      <c r="J46" s="493"/>
      <c r="K46" s="469"/>
      <c r="L46" s="443"/>
    </row>
    <row r="47" spans="1:12" ht="15">
      <c r="A47" s="515" t="s">
        <v>77</v>
      </c>
      <c r="B47" s="1014">
        <v>2.74</v>
      </c>
      <c r="C47" s="517" t="s">
        <v>6</v>
      </c>
      <c r="D47" s="443"/>
      <c r="E47" s="526" t="s">
        <v>77</v>
      </c>
      <c r="F47" s="513" t="s">
        <v>125</v>
      </c>
      <c r="G47" s="513" t="s">
        <v>125</v>
      </c>
      <c r="H47" s="497">
        <v>1</v>
      </c>
      <c r="I47" s="461"/>
      <c r="J47" s="493"/>
      <c r="K47" s="469"/>
      <c r="L47" s="443"/>
    </row>
    <row r="48" spans="1:12" ht="15">
      <c r="A48" s="518" t="s">
        <v>81</v>
      </c>
      <c r="B48" s="1014">
        <v>16.14</v>
      </c>
      <c r="C48" s="519" t="s">
        <v>82</v>
      </c>
      <c r="D48" s="443"/>
      <c r="E48" s="526" t="s">
        <v>85</v>
      </c>
      <c r="F48" s="513" t="s">
        <v>698</v>
      </c>
      <c r="G48" s="513" t="s">
        <v>698</v>
      </c>
      <c r="H48" s="497">
        <v>1</v>
      </c>
      <c r="I48" s="461"/>
      <c r="J48" s="493"/>
      <c r="K48" s="469"/>
      <c r="L48" s="443"/>
    </row>
    <row r="49" spans="1:12" ht="15.75" thickBot="1">
      <c r="A49" s="520" t="s">
        <v>85</v>
      </c>
      <c r="B49" s="577">
        <v>12.4</v>
      </c>
      <c r="C49" s="522" t="s">
        <v>86</v>
      </c>
      <c r="D49" s="443"/>
      <c r="E49" s="527" t="s">
        <v>81</v>
      </c>
      <c r="F49" s="521" t="s">
        <v>125</v>
      </c>
      <c r="G49" s="521" t="s">
        <v>125</v>
      </c>
      <c r="H49" s="528">
        <v>1</v>
      </c>
      <c r="I49" s="461"/>
      <c r="J49" s="493"/>
      <c r="K49" s="469"/>
      <c r="L49" s="443"/>
    </row>
    <row r="50" spans="1:12" ht="15">
      <c r="A50" s="968"/>
      <c r="B50" s="443"/>
      <c r="C50" s="443"/>
      <c r="D50" s="443"/>
      <c r="E50" s="443"/>
      <c r="F50" s="443"/>
      <c r="G50" s="443"/>
      <c r="H50" s="443"/>
      <c r="I50" s="461"/>
      <c r="J50" s="493"/>
      <c r="K50" s="469"/>
      <c r="L50" s="443"/>
    </row>
    <row r="51" spans="1:13" ht="21" thickBot="1">
      <c r="A51" s="1046" t="s">
        <v>517</v>
      </c>
      <c r="B51" s="1046"/>
      <c r="C51" s="1046"/>
      <c r="D51" s="1046"/>
      <c r="E51" s="1046"/>
      <c r="F51" s="1046"/>
      <c r="G51" s="1046"/>
      <c r="H51" s="1046"/>
      <c r="I51" s="1046"/>
      <c r="J51" s="1046"/>
      <c r="K51" s="1046"/>
      <c r="L51" s="1046"/>
      <c r="M51" s="1046"/>
    </row>
    <row r="52" spans="1:13" s="986" customFormat="1" ht="15.75" thickBot="1">
      <c r="A52" s="1122" t="s">
        <v>499</v>
      </c>
      <c r="B52" s="1080"/>
      <c r="C52" s="436"/>
      <c r="E52" s="1051" t="s">
        <v>502</v>
      </c>
      <c r="F52" s="1052"/>
      <c r="G52" s="1052"/>
      <c r="H52" s="1052"/>
      <c r="I52" s="1052"/>
      <c r="J52" s="1052"/>
      <c r="K52" s="1052"/>
      <c r="L52" s="1053"/>
      <c r="M52" s="436"/>
    </row>
    <row r="53" spans="1:13" s="986" customFormat="1" ht="15.75" thickBot="1">
      <c r="A53" s="969" t="s">
        <v>481</v>
      </c>
      <c r="B53" s="507" t="s">
        <v>88</v>
      </c>
      <c r="C53" s="481"/>
      <c r="E53" s="985" t="s">
        <v>455</v>
      </c>
      <c r="F53" s="957" t="s">
        <v>495</v>
      </c>
      <c r="G53" s="957" t="s">
        <v>452</v>
      </c>
      <c r="H53" s="957" t="s">
        <v>105</v>
      </c>
      <c r="I53" s="957" t="s">
        <v>503</v>
      </c>
      <c r="J53" s="1119"/>
      <c r="K53" s="1119"/>
      <c r="L53" s="1120"/>
      <c r="M53" s="487"/>
    </row>
    <row r="54" spans="1:13" s="986" customFormat="1" ht="15">
      <c r="A54" s="972" t="s">
        <v>482</v>
      </c>
      <c r="B54" s="960" t="s">
        <v>651</v>
      </c>
      <c r="C54" s="481"/>
      <c r="E54" s="529" t="s">
        <v>77</v>
      </c>
      <c r="F54" s="530" t="s">
        <v>125</v>
      </c>
      <c r="G54" s="530" t="s">
        <v>125</v>
      </c>
      <c r="H54" s="530">
        <v>4</v>
      </c>
      <c r="I54" s="1013">
        <v>5.1</v>
      </c>
      <c r="J54" s="1077" t="s">
        <v>6</v>
      </c>
      <c r="K54" s="1077"/>
      <c r="L54" s="1078"/>
      <c r="M54" s="487"/>
    </row>
    <row r="55" spans="1:13" s="986" customFormat="1" ht="15">
      <c r="A55" s="972" t="s">
        <v>483</v>
      </c>
      <c r="B55" s="959" t="s">
        <v>97</v>
      </c>
      <c r="C55" s="481"/>
      <c r="E55" s="526" t="s">
        <v>81</v>
      </c>
      <c r="F55" s="513" t="s">
        <v>125</v>
      </c>
      <c r="G55" s="513" t="s">
        <v>1</v>
      </c>
      <c r="H55" s="513">
        <v>4</v>
      </c>
      <c r="I55" s="513" t="s">
        <v>508</v>
      </c>
      <c r="J55" s="1095" t="s">
        <v>507</v>
      </c>
      <c r="K55" s="1095"/>
      <c r="L55" s="1096"/>
      <c r="M55" s="487"/>
    </row>
    <row r="56" spans="1:13" s="986" customFormat="1" ht="15">
      <c r="A56" s="972" t="s">
        <v>484</v>
      </c>
      <c r="B56" s="960" t="s">
        <v>100</v>
      </c>
      <c r="C56" s="481"/>
      <c r="E56" s="526" t="s">
        <v>85</v>
      </c>
      <c r="F56" s="513" t="s">
        <v>698</v>
      </c>
      <c r="G56" s="513" t="s">
        <v>698</v>
      </c>
      <c r="H56" s="513">
        <v>4</v>
      </c>
      <c r="I56" s="1014">
        <v>15.79</v>
      </c>
      <c r="J56" s="1095"/>
      <c r="K56" s="1095"/>
      <c r="L56" s="1096"/>
      <c r="M56" s="953"/>
    </row>
    <row r="57" spans="1:13" s="986" customFormat="1" ht="15">
      <c r="A57" s="972" t="s">
        <v>485</v>
      </c>
      <c r="B57" s="959" t="s">
        <v>103</v>
      </c>
      <c r="C57" s="481"/>
      <c r="E57" s="526" t="s">
        <v>132</v>
      </c>
      <c r="F57" s="513" t="s">
        <v>133</v>
      </c>
      <c r="G57" s="513" t="s">
        <v>133</v>
      </c>
      <c r="H57" s="513">
        <v>4</v>
      </c>
      <c r="I57" s="513">
        <v>11.24</v>
      </c>
      <c r="J57" s="1095"/>
      <c r="K57" s="1095"/>
      <c r="L57" s="1096"/>
      <c r="M57" s="953"/>
    </row>
    <row r="58" spans="1:13" s="986" customFormat="1" ht="15">
      <c r="A58" s="972" t="s">
        <v>486</v>
      </c>
      <c r="B58" s="959" t="s">
        <v>199</v>
      </c>
      <c r="C58" s="481"/>
      <c r="E58" s="526" t="s">
        <v>135</v>
      </c>
      <c r="F58" s="513" t="s">
        <v>124</v>
      </c>
      <c r="G58" s="513" t="s">
        <v>125</v>
      </c>
      <c r="H58" s="513">
        <v>4</v>
      </c>
      <c r="I58" s="513" t="s">
        <v>508</v>
      </c>
      <c r="J58" s="1095" t="s">
        <v>507</v>
      </c>
      <c r="K58" s="1095"/>
      <c r="L58" s="1096"/>
      <c r="M58" s="953"/>
    </row>
    <row r="59" spans="1:13" s="986" customFormat="1" ht="15">
      <c r="A59" s="972" t="s">
        <v>487</v>
      </c>
      <c r="B59" s="960" t="s">
        <v>650</v>
      </c>
      <c r="C59" s="487" t="s">
        <v>4</v>
      </c>
      <c r="E59" s="526" t="s">
        <v>127</v>
      </c>
      <c r="F59" s="513" t="s">
        <v>128</v>
      </c>
      <c r="G59" s="513" t="s">
        <v>128</v>
      </c>
      <c r="H59" s="513">
        <v>6</v>
      </c>
      <c r="I59" s="513" t="s">
        <v>508</v>
      </c>
      <c r="J59" s="1095" t="s">
        <v>507</v>
      </c>
      <c r="K59" s="1095"/>
      <c r="L59" s="1096"/>
      <c r="M59" s="953"/>
    </row>
    <row r="60" spans="1:13" s="487" customFormat="1" ht="15.75" thickBot="1">
      <c r="A60" s="973" t="s">
        <v>488</v>
      </c>
      <c r="B60" s="570" t="s">
        <v>613</v>
      </c>
      <c r="E60" s="526" t="s">
        <v>138</v>
      </c>
      <c r="F60" s="513" t="s">
        <v>125</v>
      </c>
      <c r="G60" s="513" t="s">
        <v>125</v>
      </c>
      <c r="H60" s="513">
        <v>4</v>
      </c>
      <c r="I60" s="476">
        <v>41.05</v>
      </c>
      <c r="J60" s="962" t="s">
        <v>504</v>
      </c>
      <c r="K60" s="1015"/>
      <c r="L60" s="963"/>
      <c r="M60" s="953"/>
    </row>
    <row r="61" spans="1:13" s="487" customFormat="1" ht="15.75" thickBot="1">
      <c r="A61" s="953"/>
      <c r="B61" s="1005"/>
      <c r="C61" s="1005"/>
      <c r="E61" s="526" t="s">
        <v>144</v>
      </c>
      <c r="F61" s="513" t="s">
        <v>125</v>
      </c>
      <c r="G61" s="513" t="s">
        <v>125</v>
      </c>
      <c r="H61" s="513">
        <v>4</v>
      </c>
      <c r="I61" s="1014">
        <v>15.4</v>
      </c>
      <c r="J61" s="1016" t="s">
        <v>505</v>
      </c>
      <c r="K61" s="1017"/>
      <c r="L61" s="1018"/>
      <c r="M61" s="953"/>
    </row>
    <row r="62" spans="1:13" s="487" customFormat="1" ht="15.75" thickBot="1">
      <c r="A62" s="1122" t="s">
        <v>500</v>
      </c>
      <c r="B62" s="1079"/>
      <c r="C62" s="1080"/>
      <c r="E62" s="526" t="s">
        <v>144</v>
      </c>
      <c r="F62" s="513" t="s">
        <v>125</v>
      </c>
      <c r="G62" s="513" t="s">
        <v>125</v>
      </c>
      <c r="H62" s="513">
        <v>4</v>
      </c>
      <c r="I62" s="1014">
        <v>15.4</v>
      </c>
      <c r="J62" s="1095" t="s">
        <v>506</v>
      </c>
      <c r="K62" s="1095"/>
      <c r="L62" s="1096"/>
      <c r="M62" s="953"/>
    </row>
    <row r="63" spans="1:12" s="986" customFormat="1" ht="15">
      <c r="A63" s="969" t="s">
        <v>117</v>
      </c>
      <c r="B63" s="1089" t="s">
        <v>103</v>
      </c>
      <c r="C63" s="1090"/>
      <c r="E63" s="526" t="s">
        <v>627</v>
      </c>
      <c r="F63" s="513" t="s">
        <v>125</v>
      </c>
      <c r="G63" s="513" t="s">
        <v>125</v>
      </c>
      <c r="H63" s="513">
        <v>4</v>
      </c>
      <c r="I63" s="1014">
        <v>5.13</v>
      </c>
      <c r="J63" s="1095" t="s">
        <v>628</v>
      </c>
      <c r="K63" s="1095"/>
      <c r="L63" s="1096"/>
    </row>
    <row r="64" spans="1:12" s="986" customFormat="1" ht="15.75" thickBot="1">
      <c r="A64" s="972" t="s">
        <v>489</v>
      </c>
      <c r="B64" s="1087">
        <v>999</v>
      </c>
      <c r="C64" s="1088"/>
      <c r="E64" s="456" t="s">
        <v>679</v>
      </c>
      <c r="F64" s="521" t="s">
        <v>125</v>
      </c>
      <c r="G64" s="521" t="s">
        <v>125</v>
      </c>
      <c r="H64" s="521">
        <v>4</v>
      </c>
      <c r="I64" s="577">
        <v>41.05</v>
      </c>
      <c r="J64" s="1127" t="s">
        <v>680</v>
      </c>
      <c r="K64" s="1127"/>
      <c r="L64" s="1128"/>
    </row>
    <row r="65" spans="1:13" s="986" customFormat="1" ht="15.75" thickBot="1">
      <c r="A65" s="972" t="s">
        <v>490</v>
      </c>
      <c r="B65" s="1085">
        <v>1</v>
      </c>
      <c r="C65" s="1086"/>
      <c r="E65" s="487"/>
      <c r="K65" s="487"/>
      <c r="L65" s="487"/>
      <c r="M65" s="487"/>
    </row>
    <row r="66" spans="1:12" s="986" customFormat="1" ht="15.75" thickBot="1">
      <c r="A66" s="972" t="s">
        <v>131</v>
      </c>
      <c r="B66" s="1087" t="s">
        <v>97</v>
      </c>
      <c r="C66" s="1088"/>
      <c r="E66" s="1051" t="s">
        <v>151</v>
      </c>
      <c r="F66" s="1052"/>
      <c r="G66" s="1052"/>
      <c r="H66" s="1052"/>
      <c r="I66" s="1053"/>
      <c r="K66" s="487"/>
      <c r="L66" s="487"/>
    </row>
    <row r="67" spans="1:12" s="986" customFormat="1" ht="15">
      <c r="A67" s="972" t="s">
        <v>488</v>
      </c>
      <c r="B67" s="1087" t="s">
        <v>613</v>
      </c>
      <c r="C67" s="1088"/>
      <c r="E67" s="969" t="s">
        <v>157</v>
      </c>
      <c r="F67" s="580">
        <v>0.036</v>
      </c>
      <c r="G67" s="1110" t="s">
        <v>158</v>
      </c>
      <c r="H67" s="1111"/>
      <c r="I67" s="1112"/>
      <c r="K67" s="487"/>
      <c r="L67" s="487"/>
    </row>
    <row r="68" spans="1:12" s="986" customFormat="1" ht="15">
      <c r="A68" s="972" t="s">
        <v>491</v>
      </c>
      <c r="B68" s="1083">
        <v>40</v>
      </c>
      <c r="C68" s="1084"/>
      <c r="E68" s="972" t="s">
        <v>161</v>
      </c>
      <c r="F68" s="579">
        <v>0.086</v>
      </c>
      <c r="G68" s="1034" t="s">
        <v>162</v>
      </c>
      <c r="H68" s="1106"/>
      <c r="I68" s="1035"/>
      <c r="K68" s="487"/>
      <c r="L68" s="487"/>
    </row>
    <row r="69" spans="1:12" s="986" customFormat="1" ht="15.75" thickBot="1">
      <c r="A69" s="973" t="s">
        <v>492</v>
      </c>
      <c r="B69" s="1117" t="s">
        <v>178</v>
      </c>
      <c r="C69" s="1082"/>
      <c r="E69" s="973" t="s">
        <v>3</v>
      </c>
      <c r="F69" s="583">
        <v>0.0638</v>
      </c>
      <c r="G69" s="1062" t="s">
        <v>529</v>
      </c>
      <c r="H69" s="1105"/>
      <c r="I69" s="1063"/>
      <c r="K69" s="471"/>
      <c r="L69" s="487"/>
    </row>
    <row r="70" spans="1:11" s="487" customFormat="1" ht="15" thickBot="1">
      <c r="A70" s="1006" t="s">
        <v>4</v>
      </c>
      <c r="B70" s="1006"/>
      <c r="C70" s="1006"/>
      <c r="E70" s="952"/>
      <c r="F70" s="952"/>
      <c r="G70" s="952"/>
      <c r="H70" s="952"/>
      <c r="I70" s="952"/>
      <c r="J70" s="952"/>
      <c r="K70" s="952"/>
    </row>
    <row r="71" spans="1:12" s="986" customFormat="1" ht="15.75" thickBot="1">
      <c r="A71" s="1122" t="s">
        <v>501</v>
      </c>
      <c r="B71" s="1079"/>
      <c r="C71" s="1080"/>
      <c r="E71" s="1051" t="s">
        <v>510</v>
      </c>
      <c r="F71" s="1052"/>
      <c r="G71" s="1052"/>
      <c r="H71" s="1052"/>
      <c r="I71" s="1007"/>
      <c r="J71" s="1125"/>
      <c r="K71" s="1057"/>
      <c r="L71" s="483"/>
    </row>
    <row r="72" spans="1:12" s="986" customFormat="1" ht="15">
      <c r="A72" s="915" t="s">
        <v>475</v>
      </c>
      <c r="B72" s="1093" t="s">
        <v>90</v>
      </c>
      <c r="C72" s="1094"/>
      <c r="E72" s="1008" t="s">
        <v>511</v>
      </c>
      <c r="F72" s="483" t="s">
        <v>456</v>
      </c>
      <c r="G72" s="1126" t="s">
        <v>498</v>
      </c>
      <c r="H72" s="1126"/>
      <c r="I72" s="1009"/>
      <c r="J72" s="954"/>
      <c r="K72" s="954"/>
      <c r="L72" s="483"/>
    </row>
    <row r="73" spans="1:12" s="986" customFormat="1" ht="15">
      <c r="A73" s="983" t="s">
        <v>476</v>
      </c>
      <c r="B73" s="1091" t="s">
        <v>95</v>
      </c>
      <c r="C73" s="1092"/>
      <c r="E73" s="961" t="s">
        <v>140</v>
      </c>
      <c r="F73" s="965" t="s">
        <v>681</v>
      </c>
      <c r="G73" s="1113" t="s">
        <v>624</v>
      </c>
      <c r="H73" s="1123"/>
      <c r="I73" s="1124"/>
      <c r="J73" s="954"/>
      <c r="K73" s="954"/>
      <c r="L73" s="483"/>
    </row>
    <row r="74" spans="1:12" s="986" customFormat="1" ht="15">
      <c r="A74" s="983" t="s">
        <v>479</v>
      </c>
      <c r="B74" s="1087">
        <v>14</v>
      </c>
      <c r="C74" s="1088"/>
      <c r="E74" s="961" t="s">
        <v>140</v>
      </c>
      <c r="F74" s="965" t="s">
        <v>682</v>
      </c>
      <c r="G74" s="1113" t="s">
        <v>619</v>
      </c>
      <c r="H74" s="1123"/>
      <c r="I74" s="1124"/>
      <c r="J74" s="954"/>
      <c r="K74" s="954"/>
      <c r="L74" s="483"/>
    </row>
    <row r="75" spans="1:12" s="986" customFormat="1" ht="15">
      <c r="A75" s="983" t="s">
        <v>478</v>
      </c>
      <c r="B75" s="1091">
        <v>12</v>
      </c>
      <c r="C75" s="1092"/>
      <c r="E75" s="961" t="s">
        <v>140</v>
      </c>
      <c r="F75" s="965" t="s">
        <v>683</v>
      </c>
      <c r="G75" s="1113" t="s">
        <v>620</v>
      </c>
      <c r="H75" s="1123"/>
      <c r="I75" s="1124"/>
      <c r="J75" s="954"/>
      <c r="K75" s="954"/>
      <c r="L75" s="483"/>
    </row>
    <row r="76" spans="1:12" s="986" customFormat="1" ht="15.75" thickBot="1">
      <c r="A76" s="982" t="s">
        <v>480</v>
      </c>
      <c r="B76" s="1081" t="s">
        <v>177</v>
      </c>
      <c r="C76" s="1082"/>
      <c r="E76" s="961" t="s">
        <v>140</v>
      </c>
      <c r="F76" s="965" t="s">
        <v>684</v>
      </c>
      <c r="G76" s="1113" t="s">
        <v>621</v>
      </c>
      <c r="H76" s="1123"/>
      <c r="I76" s="1124"/>
      <c r="J76" s="954"/>
      <c r="K76" s="954"/>
      <c r="L76" s="483"/>
    </row>
    <row r="77" spans="5:12" s="986" customFormat="1" ht="15">
      <c r="E77" s="961" t="s">
        <v>140</v>
      </c>
      <c r="F77" s="965" t="s">
        <v>685</v>
      </c>
      <c r="G77" s="1113" t="s">
        <v>622</v>
      </c>
      <c r="H77" s="1123"/>
      <c r="I77" s="1124"/>
      <c r="J77" s="954"/>
      <c r="K77" s="954"/>
      <c r="L77" s="483"/>
    </row>
    <row r="78" spans="1:12" s="986" customFormat="1" ht="15">
      <c r="A78" s="487"/>
      <c r="B78" s="487"/>
      <c r="C78" s="487"/>
      <c r="E78" s="961" t="s">
        <v>140</v>
      </c>
      <c r="F78" s="966" t="s">
        <v>686</v>
      </c>
      <c r="G78" s="1113" t="s">
        <v>623</v>
      </c>
      <c r="H78" s="1123"/>
      <c r="I78" s="1124"/>
      <c r="J78" s="954"/>
      <c r="K78" s="954"/>
      <c r="L78" s="483"/>
    </row>
    <row r="79" spans="1:12" s="986" customFormat="1" ht="15">
      <c r="A79" s="487"/>
      <c r="B79" s="488"/>
      <c r="C79" s="487"/>
      <c r="E79" s="961" t="s">
        <v>163</v>
      </c>
      <c r="F79" s="965">
        <v>1.54</v>
      </c>
      <c r="G79" s="1113" t="s">
        <v>512</v>
      </c>
      <c r="H79" s="1123"/>
      <c r="I79" s="1124"/>
      <c r="J79" s="954"/>
      <c r="K79" s="954"/>
      <c r="L79" s="483"/>
    </row>
    <row r="80" spans="5:12" s="986" customFormat="1" ht="15">
      <c r="E80" s="955" t="s">
        <v>165</v>
      </c>
      <c r="F80" s="965">
        <v>15.4</v>
      </c>
      <c r="G80" s="1113" t="s">
        <v>652</v>
      </c>
      <c r="H80" s="1123"/>
      <c r="I80" s="1124"/>
      <c r="J80" s="986" t="s">
        <v>4</v>
      </c>
      <c r="L80" s="954"/>
    </row>
    <row r="81" spans="5:13" s="986" customFormat="1" ht="15">
      <c r="E81" s="955" t="s">
        <v>169</v>
      </c>
      <c r="F81" s="965">
        <v>15.4</v>
      </c>
      <c r="G81" s="1115" t="s">
        <v>516</v>
      </c>
      <c r="H81" s="1139"/>
      <c r="I81" s="1124"/>
      <c r="L81" s="471"/>
      <c r="M81" s="487"/>
    </row>
    <row r="82" spans="5:12" s="986" customFormat="1" ht="14.25">
      <c r="E82" s="955" t="s">
        <v>546</v>
      </c>
      <c r="F82" s="965">
        <v>1.54</v>
      </c>
      <c r="G82" s="964" t="s">
        <v>539</v>
      </c>
      <c r="H82" s="1010"/>
      <c r="I82" s="1011"/>
      <c r="L82" s="487"/>
    </row>
    <row r="83" spans="5:12" s="986" customFormat="1" ht="14.25">
      <c r="E83" s="961" t="s">
        <v>635</v>
      </c>
      <c r="F83" s="965">
        <v>107.77</v>
      </c>
      <c r="G83" s="1115" t="s">
        <v>514</v>
      </c>
      <c r="H83" s="1139"/>
      <c r="I83" s="1124"/>
      <c r="L83" s="487"/>
    </row>
    <row r="84" spans="5:12" s="986" customFormat="1" ht="14.25">
      <c r="E84" s="961" t="s">
        <v>636</v>
      </c>
      <c r="F84" s="965">
        <v>107.77</v>
      </c>
      <c r="G84" s="1115" t="s">
        <v>514</v>
      </c>
      <c r="H84" s="1139"/>
      <c r="I84" s="1124"/>
      <c r="L84" s="487"/>
    </row>
    <row r="85" spans="5:12" s="986" customFormat="1" ht="14.25">
      <c r="E85" s="1012" t="s">
        <v>633</v>
      </c>
      <c r="F85" s="965">
        <v>61.58</v>
      </c>
      <c r="G85" s="1113" t="s">
        <v>634</v>
      </c>
      <c r="H85" s="1123"/>
      <c r="I85" s="1124"/>
      <c r="L85" s="487"/>
    </row>
    <row r="86" spans="5:12" s="986" customFormat="1" ht="14.25">
      <c r="E86" s="961" t="s">
        <v>173</v>
      </c>
      <c r="F86" s="965">
        <v>46.19</v>
      </c>
      <c r="G86" s="1115" t="s">
        <v>631</v>
      </c>
      <c r="H86" s="1139"/>
      <c r="I86" s="1124"/>
      <c r="L86" s="487"/>
    </row>
    <row r="87" spans="5:12" s="986" customFormat="1" ht="14.25">
      <c r="E87" s="961" t="s">
        <v>629</v>
      </c>
      <c r="F87" s="965">
        <v>76.98</v>
      </c>
      <c r="G87" s="1115" t="s">
        <v>630</v>
      </c>
      <c r="H87" s="1140"/>
      <c r="I87" s="1124"/>
      <c r="L87" s="487"/>
    </row>
    <row r="88" spans="1:12" s="986" customFormat="1" ht="14.25">
      <c r="A88" s="436"/>
      <c r="B88" s="436"/>
      <c r="C88" s="436"/>
      <c r="E88" s="961" t="s">
        <v>632</v>
      </c>
      <c r="F88" s="965">
        <v>61.58</v>
      </c>
      <c r="G88" s="1115" t="s">
        <v>514</v>
      </c>
      <c r="H88" s="1140"/>
      <c r="I88" s="1124"/>
      <c r="L88" s="487"/>
    </row>
    <row r="89" spans="1:13" ht="14.25">
      <c r="A89" s="986"/>
      <c r="B89" s="986"/>
      <c r="C89" s="491"/>
      <c r="E89" s="961" t="s">
        <v>167</v>
      </c>
      <c r="F89" s="965">
        <v>35.92</v>
      </c>
      <c r="G89" s="1113" t="s">
        <v>625</v>
      </c>
      <c r="H89" s="1123"/>
      <c r="I89" s="1124"/>
      <c r="J89" s="986"/>
      <c r="K89" s="986"/>
      <c r="L89" s="986"/>
      <c r="M89" s="986"/>
    </row>
    <row r="90" spans="1:9" s="986" customFormat="1" ht="14.25">
      <c r="A90" s="436" t="s">
        <v>688</v>
      </c>
      <c r="B90" s="952"/>
      <c r="C90" s="491"/>
      <c r="D90" s="492"/>
      <c r="E90" s="961" t="s">
        <v>167</v>
      </c>
      <c r="F90" s="965">
        <v>56.45</v>
      </c>
      <c r="G90" s="1113" t="s">
        <v>626</v>
      </c>
      <c r="H90" s="1123"/>
      <c r="I90" s="1124"/>
    </row>
    <row r="91" spans="1:10" s="986" customFormat="1" ht="14.25">
      <c r="A91" s="436" t="s">
        <v>618</v>
      </c>
      <c r="B91" s="952"/>
      <c r="C91" s="491"/>
      <c r="D91" s="492"/>
      <c r="E91" s="961" t="s">
        <v>169</v>
      </c>
      <c r="F91" s="965">
        <v>15.4</v>
      </c>
      <c r="G91" s="1115" t="s">
        <v>506</v>
      </c>
      <c r="H91" s="1139"/>
      <c r="I91" s="1124"/>
      <c r="J91" s="436"/>
    </row>
    <row r="92" spans="1:10" s="986" customFormat="1" ht="28.5">
      <c r="A92" s="436"/>
      <c r="B92" s="952"/>
      <c r="C92" s="491"/>
      <c r="D92" s="492"/>
      <c r="E92" s="1012" t="s">
        <v>549</v>
      </c>
      <c r="F92" s="965">
        <v>46.19</v>
      </c>
      <c r="G92" s="1121" t="s">
        <v>543</v>
      </c>
      <c r="H92" s="1121"/>
      <c r="I92" s="1121"/>
      <c r="J92" s="436"/>
    </row>
    <row r="93" spans="1:10" s="986" customFormat="1" ht="14.25">
      <c r="A93" s="967"/>
      <c r="B93" s="436"/>
      <c r="C93" s="436"/>
      <c r="D93" s="492"/>
      <c r="E93" s="1012" t="s">
        <v>678</v>
      </c>
      <c r="F93" s="965">
        <v>41.05</v>
      </c>
      <c r="G93" s="1121"/>
      <c r="H93" s="1121"/>
      <c r="I93" s="1121"/>
      <c r="J93" s="436"/>
    </row>
    <row r="94" spans="1:6" ht="14.25">
      <c r="A94" s="952"/>
      <c r="E94" s="952"/>
      <c r="F94" s="492"/>
    </row>
    <row r="95" spans="1:6" ht="14.25">
      <c r="A95" s="952"/>
      <c r="E95" s="952"/>
      <c r="F95" s="492"/>
    </row>
    <row r="96" spans="5:6" ht="14.25">
      <c r="E96" s="952"/>
      <c r="F96" s="492"/>
    </row>
    <row r="97" ht="14.25">
      <c r="A97" s="436"/>
    </row>
    <row r="98" ht="14.25">
      <c r="A98" s="952"/>
    </row>
    <row r="99" ht="14.25">
      <c r="A99" s="952"/>
    </row>
    <row r="100" spans="1:8" ht="14.25">
      <c r="A100" s="952"/>
      <c r="H100" s="487"/>
    </row>
    <row r="101" ht="14.25">
      <c r="A101" s="952"/>
    </row>
    <row r="102" ht="14.25">
      <c r="A102" s="952"/>
    </row>
    <row r="103" ht="14.25">
      <c r="A103" s="952"/>
    </row>
    <row r="104" ht="14.25">
      <c r="A104" s="952"/>
    </row>
    <row r="105" ht="14.25">
      <c r="A105" s="952"/>
    </row>
    <row r="106" ht="14.25">
      <c r="A106" s="952"/>
    </row>
    <row r="107" ht="14.25">
      <c r="A107" s="952"/>
    </row>
    <row r="108" ht="14.25">
      <c r="A108" s="952"/>
    </row>
    <row r="112" ht="14.25">
      <c r="E112" s="490"/>
    </row>
  </sheetData>
  <sheetProtection/>
  <mergeCells count="65">
    <mergeCell ref="A1:M1"/>
    <mergeCell ref="A2:M2"/>
    <mergeCell ref="A3:M3"/>
    <mergeCell ref="A4:M4"/>
    <mergeCell ref="A5:K5"/>
    <mergeCell ref="G85:I85"/>
    <mergeCell ref="G84:I84"/>
    <mergeCell ref="G81:I81"/>
    <mergeCell ref="G80:I80"/>
    <mergeCell ref="G79:I79"/>
    <mergeCell ref="E52:L52"/>
    <mergeCell ref="G89:I89"/>
    <mergeCell ref="G90:I90"/>
    <mergeCell ref="G91:I91"/>
    <mergeCell ref="G87:I87"/>
    <mergeCell ref="G86:I86"/>
    <mergeCell ref="G88:I88"/>
    <mergeCell ref="G83:I83"/>
    <mergeCell ref="J58:L58"/>
    <mergeCell ref="G77:I77"/>
    <mergeCell ref="A6:K6"/>
    <mergeCell ref="A7:K7"/>
    <mergeCell ref="A36:E36"/>
    <mergeCell ref="A22:F22"/>
    <mergeCell ref="G92:I92"/>
    <mergeCell ref="A43:C43"/>
    <mergeCell ref="E43:H43"/>
    <mergeCell ref="A51:M51"/>
    <mergeCell ref="A52:B52"/>
    <mergeCell ref="B65:C65"/>
    <mergeCell ref="E71:H71"/>
    <mergeCell ref="J53:L53"/>
    <mergeCell ref="J54:L54"/>
    <mergeCell ref="J55:L55"/>
    <mergeCell ref="J56:L56"/>
    <mergeCell ref="J57:L57"/>
    <mergeCell ref="J59:L59"/>
    <mergeCell ref="J62:L62"/>
    <mergeCell ref="G69:I69"/>
    <mergeCell ref="B63:C63"/>
    <mergeCell ref="J63:L63"/>
    <mergeCell ref="B64:C64"/>
    <mergeCell ref="J64:L64"/>
    <mergeCell ref="B66:C66"/>
    <mergeCell ref="E66:I66"/>
    <mergeCell ref="G76:I76"/>
    <mergeCell ref="A62:C62"/>
    <mergeCell ref="B67:C67"/>
    <mergeCell ref="G67:I67"/>
    <mergeCell ref="J71:K71"/>
    <mergeCell ref="B72:C72"/>
    <mergeCell ref="G72:H72"/>
    <mergeCell ref="B68:C68"/>
    <mergeCell ref="G68:I68"/>
    <mergeCell ref="B69:C69"/>
    <mergeCell ref="G93:I93"/>
    <mergeCell ref="A71:C71"/>
    <mergeCell ref="G78:I78"/>
    <mergeCell ref="B73:C73"/>
    <mergeCell ref="B74:C74"/>
    <mergeCell ref="G74:I74"/>
    <mergeCell ref="G73:I73"/>
    <mergeCell ref="B75:C75"/>
    <mergeCell ref="B76:C76"/>
    <mergeCell ref="G75:I75"/>
  </mergeCells>
  <printOptions horizontalCentered="1"/>
  <pageMargins left="0.25" right="0.25" top="0.5" bottom="0.5" header="0.25" footer="0.25"/>
  <pageSetup fitToHeight="0" fitToWidth="0" horizontalDpi="600" verticalDpi="600" orientation="portrait" scale="51" r:id="rId3"/>
  <headerFooter alignWithMargins="0">
    <oddFooter>&amp;R&amp;F
&amp;D  &amp;T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L102"/>
  <sheetViews>
    <sheetView zoomScalePageLayoutView="0" workbookViewId="0" topLeftCell="A28">
      <selection activeCell="O59" sqref="O59:O60"/>
    </sheetView>
  </sheetViews>
  <sheetFormatPr defaultColWidth="9.140625" defaultRowHeight="12.75"/>
  <cols>
    <col min="1" max="1" width="27.140625" style="460" customWidth="1"/>
    <col min="2" max="2" width="12.421875" style="436" bestFit="1" customWidth="1"/>
    <col min="3" max="3" width="15.57421875" style="436" bestFit="1" customWidth="1"/>
    <col min="4" max="4" width="12.421875" style="436" bestFit="1" customWidth="1"/>
    <col min="5" max="5" width="22.57421875" style="436" bestFit="1" customWidth="1"/>
    <col min="6" max="6" width="13.421875" style="436" bestFit="1" customWidth="1"/>
    <col min="7" max="7" width="12.421875" style="436" bestFit="1" customWidth="1"/>
    <col min="8" max="8" width="14.57421875" style="436" bestFit="1" customWidth="1"/>
    <col min="9" max="9" width="12.421875" style="436" bestFit="1" customWidth="1"/>
    <col min="10" max="10" width="14.00390625" style="436" bestFit="1" customWidth="1"/>
    <col min="11" max="11" width="12.421875" style="436" bestFit="1" customWidth="1"/>
    <col min="12" max="12" width="12.28125" style="436" customWidth="1"/>
    <col min="13" max="16384" width="9.140625" style="436" customWidth="1"/>
  </cols>
  <sheetData>
    <row r="1" spans="1:12" ht="15.75">
      <c r="A1" s="1047" t="s">
        <v>530</v>
      </c>
      <c r="B1" s="1047"/>
      <c r="C1" s="1047"/>
      <c r="D1" s="1047"/>
      <c r="E1" s="1047"/>
      <c r="F1" s="1047"/>
      <c r="G1" s="1047"/>
      <c r="H1" s="1047"/>
      <c r="I1" s="1047"/>
      <c r="J1" s="1047"/>
      <c r="K1" s="1047"/>
      <c r="L1" s="1047"/>
    </row>
    <row r="2" spans="1:12" ht="14.25">
      <c r="A2" s="1048" t="s">
        <v>659</v>
      </c>
      <c r="B2" s="1048"/>
      <c r="C2" s="1048"/>
      <c r="D2" s="1048"/>
      <c r="E2" s="1048"/>
      <c r="F2" s="1048"/>
      <c r="G2" s="1048"/>
      <c r="H2" s="1048"/>
      <c r="I2" s="1048"/>
      <c r="J2" s="1048"/>
      <c r="K2" s="1048"/>
      <c r="L2" s="1048"/>
    </row>
    <row r="3" spans="1:12" ht="14.25">
      <c r="A3" s="1048" t="s">
        <v>531</v>
      </c>
      <c r="B3" s="1048"/>
      <c r="C3" s="1048"/>
      <c r="D3" s="1048"/>
      <c r="E3" s="1048"/>
      <c r="F3" s="1048"/>
      <c r="G3" s="1048"/>
      <c r="H3" s="1048"/>
      <c r="I3" s="1048"/>
      <c r="J3" s="1048"/>
      <c r="K3" s="1048"/>
      <c r="L3" s="1048"/>
    </row>
    <row r="4" spans="1:12" ht="14.25">
      <c r="A4" s="1050" t="s">
        <v>35</v>
      </c>
      <c r="B4" s="1050"/>
      <c r="C4" s="1050"/>
      <c r="D4" s="1050"/>
      <c r="E4" s="1050"/>
      <c r="F4" s="1050"/>
      <c r="G4" s="1050"/>
      <c r="H4" s="1050"/>
      <c r="I4" s="1050"/>
      <c r="J4" s="1050"/>
      <c r="K4" s="1050"/>
      <c r="L4" s="1050"/>
    </row>
    <row r="5" spans="1:12" s="437" customFormat="1" ht="15.75" thickBot="1">
      <c r="A5" s="1049" t="s">
        <v>532</v>
      </c>
      <c r="B5" s="1049"/>
      <c r="C5" s="1049"/>
      <c r="D5" s="1049"/>
      <c r="E5" s="1049"/>
      <c r="F5" s="1049"/>
      <c r="G5" s="1049"/>
      <c r="H5" s="1049"/>
      <c r="I5" s="1049"/>
      <c r="J5" s="1049"/>
      <c r="K5" s="1049"/>
      <c r="L5" s="1049"/>
    </row>
    <row r="6" spans="1:12" ht="15">
      <c r="A6" s="1036" t="s">
        <v>36</v>
      </c>
      <c r="B6" s="1037"/>
      <c r="C6" s="1037"/>
      <c r="D6" s="1037"/>
      <c r="E6" s="1037"/>
      <c r="F6" s="1037"/>
      <c r="G6" s="1037"/>
      <c r="H6" s="1037"/>
      <c r="I6" s="1037"/>
      <c r="J6" s="1037"/>
      <c r="K6" s="1037"/>
      <c r="L6" s="1038"/>
    </row>
    <row r="7" spans="1:12" s="438" customFormat="1" ht="15" thickBot="1">
      <c r="A7" s="1167" t="s">
        <v>449</v>
      </c>
      <c r="B7" s="1168"/>
      <c r="C7" s="1168"/>
      <c r="D7" s="1168"/>
      <c r="E7" s="1168"/>
      <c r="F7" s="1168"/>
      <c r="G7" s="1168"/>
      <c r="H7" s="1168"/>
      <c r="I7" s="1168"/>
      <c r="J7" s="1168"/>
      <c r="K7" s="1168"/>
      <c r="L7" s="1169"/>
    </row>
    <row r="8" spans="1:12" ht="15.75" thickBot="1">
      <c r="A8" s="473" t="s">
        <v>37</v>
      </c>
      <c r="B8" s="474" t="s">
        <v>38</v>
      </c>
      <c r="C8" s="474" t="s">
        <v>426</v>
      </c>
      <c r="D8" s="474" t="s">
        <v>39</v>
      </c>
      <c r="E8" s="474" t="s">
        <v>40</v>
      </c>
      <c r="F8" s="474" t="s">
        <v>41</v>
      </c>
      <c r="G8" s="474" t="s">
        <v>42</v>
      </c>
      <c r="H8" s="474" t="s">
        <v>43</v>
      </c>
      <c r="I8" s="474" t="s">
        <v>44</v>
      </c>
      <c r="J8" s="474" t="s">
        <v>45</v>
      </c>
      <c r="K8" s="474" t="s">
        <v>46</v>
      </c>
      <c r="L8" s="475" t="s">
        <v>47</v>
      </c>
    </row>
    <row r="9" spans="1:12" ht="14.25">
      <c r="A9" s="442" t="s">
        <v>450</v>
      </c>
      <c r="B9" s="624">
        <v>0</v>
      </c>
      <c r="C9" s="624">
        <v>0</v>
      </c>
      <c r="D9" s="624">
        <v>0</v>
      </c>
      <c r="E9" s="624">
        <v>0</v>
      </c>
      <c r="F9" s="624">
        <v>0</v>
      </c>
      <c r="G9" s="624">
        <v>0</v>
      </c>
      <c r="H9" s="624">
        <v>0</v>
      </c>
      <c r="I9" s="624">
        <v>0</v>
      </c>
      <c r="J9" s="624">
        <v>0</v>
      </c>
      <c r="K9" s="624">
        <v>0</v>
      </c>
      <c r="L9" s="650">
        <v>0</v>
      </c>
    </row>
    <row r="10" spans="1:12" ht="14.25">
      <c r="A10" s="444" t="s">
        <v>451</v>
      </c>
      <c r="B10" s="624">
        <v>3.53</v>
      </c>
      <c r="C10" s="624">
        <v>5.11</v>
      </c>
      <c r="D10" s="624">
        <v>7.73</v>
      </c>
      <c r="E10" s="624">
        <v>11.58</v>
      </c>
      <c r="F10" s="624">
        <v>16.93</v>
      </c>
      <c r="G10" s="624">
        <v>23.47</v>
      </c>
      <c r="H10" s="624">
        <v>30.01</v>
      </c>
      <c r="I10" s="624">
        <v>43.07</v>
      </c>
      <c r="J10" s="624">
        <v>56.13</v>
      </c>
      <c r="K10" s="624">
        <v>82.26</v>
      </c>
      <c r="L10" s="650">
        <v>108.39</v>
      </c>
    </row>
    <row r="11" spans="1:12" ht="14.25">
      <c r="A11" s="621"/>
      <c r="B11" s="620"/>
      <c r="C11" s="620"/>
      <c r="D11" s="620"/>
      <c r="E11" s="620"/>
      <c r="F11" s="620"/>
      <c r="G11" s="620"/>
      <c r="H11" s="620"/>
      <c r="I11" s="620"/>
      <c r="J11" s="620"/>
      <c r="K11" s="620"/>
      <c r="L11" s="622"/>
    </row>
    <row r="12" spans="1:12" ht="14.25">
      <c r="A12" s="444" t="s">
        <v>452</v>
      </c>
      <c r="B12" s="623" t="s">
        <v>424</v>
      </c>
      <c r="C12" s="623" t="s">
        <v>424</v>
      </c>
      <c r="D12" s="623" t="s">
        <v>424</v>
      </c>
      <c r="E12" s="623" t="s">
        <v>424</v>
      </c>
      <c r="F12" s="623" t="s">
        <v>424</v>
      </c>
      <c r="G12" s="623" t="s">
        <v>424</v>
      </c>
      <c r="H12" s="623" t="s">
        <v>424</v>
      </c>
      <c r="I12" s="623" t="s">
        <v>424</v>
      </c>
      <c r="J12" s="623" t="s">
        <v>424</v>
      </c>
      <c r="K12" s="623" t="s">
        <v>424</v>
      </c>
      <c r="L12" s="651" t="s">
        <v>424</v>
      </c>
    </row>
    <row r="13" spans="1:12" ht="14.25">
      <c r="A13" s="444" t="s">
        <v>453</v>
      </c>
      <c r="B13" s="623" t="s">
        <v>424</v>
      </c>
      <c r="C13" s="623" t="s">
        <v>424</v>
      </c>
      <c r="D13" s="623" t="s">
        <v>424</v>
      </c>
      <c r="E13" s="623" t="s">
        <v>424</v>
      </c>
      <c r="F13" s="623" t="s">
        <v>424</v>
      </c>
      <c r="G13" s="623" t="s">
        <v>424</v>
      </c>
      <c r="H13" s="623" t="s">
        <v>424</v>
      </c>
      <c r="I13" s="623" t="s">
        <v>424</v>
      </c>
      <c r="J13" s="623" t="s">
        <v>424</v>
      </c>
      <c r="K13" s="623" t="s">
        <v>424</v>
      </c>
      <c r="L13" s="651" t="s">
        <v>424</v>
      </c>
    </row>
    <row r="14" spans="1:12" ht="14.25">
      <c r="A14" s="444" t="s">
        <v>454</v>
      </c>
      <c r="B14" s="623" t="s">
        <v>424</v>
      </c>
      <c r="C14" s="623" t="s">
        <v>424</v>
      </c>
      <c r="D14" s="623" t="s">
        <v>424</v>
      </c>
      <c r="E14" s="623" t="s">
        <v>424</v>
      </c>
      <c r="F14" s="623" t="s">
        <v>424</v>
      </c>
      <c r="G14" s="623" t="s">
        <v>424</v>
      </c>
      <c r="H14" s="623" t="s">
        <v>424</v>
      </c>
      <c r="I14" s="623" t="s">
        <v>424</v>
      </c>
      <c r="J14" s="623" t="s">
        <v>424</v>
      </c>
      <c r="K14" s="623" t="s">
        <v>424</v>
      </c>
      <c r="L14" s="651" t="s">
        <v>424</v>
      </c>
    </row>
    <row r="15" spans="1:12" ht="14.25">
      <c r="A15" s="444" t="s">
        <v>54</v>
      </c>
      <c r="B15" s="625">
        <v>13.18</v>
      </c>
      <c r="C15" s="625">
        <v>19.08</v>
      </c>
      <c r="D15" s="625">
        <v>28.86</v>
      </c>
      <c r="E15" s="625">
        <v>43.28</v>
      </c>
      <c r="F15" s="625">
        <v>63.29</v>
      </c>
      <c r="G15" s="625">
        <v>87.73</v>
      </c>
      <c r="H15" s="625">
        <v>112.15</v>
      </c>
      <c r="I15" s="625">
        <v>161.01</v>
      </c>
      <c r="J15" s="625">
        <v>209.86</v>
      </c>
      <c r="K15" s="625">
        <v>307.56</v>
      </c>
      <c r="L15" s="652">
        <v>405.27</v>
      </c>
    </row>
    <row r="16" spans="1:12" ht="14.25">
      <c r="A16" s="444" t="s">
        <v>55</v>
      </c>
      <c r="B16" s="623" t="s">
        <v>424</v>
      </c>
      <c r="C16" s="623" t="s">
        <v>424</v>
      </c>
      <c r="D16" s="623" t="s">
        <v>424</v>
      </c>
      <c r="E16" s="623" t="s">
        <v>424</v>
      </c>
      <c r="F16" s="625">
        <v>126.59</v>
      </c>
      <c r="G16" s="625">
        <v>175.44</v>
      </c>
      <c r="H16" s="625">
        <v>224.29</v>
      </c>
      <c r="I16" s="625">
        <v>322.01</v>
      </c>
      <c r="J16" s="625">
        <v>419.71</v>
      </c>
      <c r="K16" s="625">
        <v>615.12</v>
      </c>
      <c r="L16" s="652">
        <v>810.55</v>
      </c>
    </row>
    <row r="17" spans="1:12" ht="14.25">
      <c r="A17" s="444" t="s">
        <v>56</v>
      </c>
      <c r="B17" s="623" t="s">
        <v>424</v>
      </c>
      <c r="C17" s="623" t="s">
        <v>424</v>
      </c>
      <c r="D17" s="623" t="s">
        <v>424</v>
      </c>
      <c r="E17" s="623" t="s">
        <v>424</v>
      </c>
      <c r="F17" s="625">
        <v>189.88</v>
      </c>
      <c r="G17" s="625">
        <v>263.16</v>
      </c>
      <c r="H17" s="625">
        <v>336.44</v>
      </c>
      <c r="I17" s="625">
        <v>483</v>
      </c>
      <c r="J17" s="625">
        <v>629.57</v>
      </c>
      <c r="K17" s="625">
        <v>922.7</v>
      </c>
      <c r="L17" s="652">
        <v>1215.81</v>
      </c>
    </row>
    <row r="18" spans="1:12" ht="14.25">
      <c r="A18" s="444" t="s">
        <v>57</v>
      </c>
      <c r="B18" s="623" t="s">
        <v>424</v>
      </c>
      <c r="C18" s="623" t="s">
        <v>424</v>
      </c>
      <c r="D18" s="623" t="s">
        <v>424</v>
      </c>
      <c r="E18" s="623" t="s">
        <v>424</v>
      </c>
      <c r="F18" s="625">
        <v>253.17</v>
      </c>
      <c r="G18" s="625">
        <v>350.88</v>
      </c>
      <c r="H18" s="625">
        <v>448.6</v>
      </c>
      <c r="I18" s="625">
        <v>644.01</v>
      </c>
      <c r="J18" s="625">
        <v>839.43</v>
      </c>
      <c r="K18" s="625">
        <v>1230.26</v>
      </c>
      <c r="L18" s="652">
        <v>1621.09</v>
      </c>
    </row>
    <row r="19" spans="1:12" ht="14.25">
      <c r="A19" s="444" t="s">
        <v>58</v>
      </c>
      <c r="B19" s="623" t="s">
        <v>424</v>
      </c>
      <c r="C19" s="623" t="s">
        <v>424</v>
      </c>
      <c r="D19" s="623" t="s">
        <v>424</v>
      </c>
      <c r="E19" s="623" t="s">
        <v>424</v>
      </c>
      <c r="F19" s="625">
        <v>316.46</v>
      </c>
      <c r="G19" s="625">
        <v>438.6</v>
      </c>
      <c r="H19" s="625">
        <v>560.74</v>
      </c>
      <c r="I19" s="625">
        <v>805.01</v>
      </c>
      <c r="J19" s="625">
        <v>1049.38</v>
      </c>
      <c r="K19" s="625">
        <v>1537.82</v>
      </c>
      <c r="L19" s="652">
        <v>2026.36</v>
      </c>
    </row>
    <row r="20" spans="1:12" ht="15" thickBot="1">
      <c r="A20" s="449" t="s">
        <v>59</v>
      </c>
      <c r="B20" s="653" t="s">
        <v>424</v>
      </c>
      <c r="C20" s="653" t="s">
        <v>424</v>
      </c>
      <c r="D20" s="653" t="s">
        <v>424</v>
      </c>
      <c r="E20" s="653" t="s">
        <v>424</v>
      </c>
      <c r="F20" s="654">
        <f aca="true" t="shared" si="0" ref="F20:L20">F19-F18+F19</f>
        <v>379.75</v>
      </c>
      <c r="G20" s="654">
        <f t="shared" si="0"/>
        <v>526.32</v>
      </c>
      <c r="H20" s="654">
        <f t="shared" si="0"/>
        <v>672.88</v>
      </c>
      <c r="I20" s="654">
        <f t="shared" si="0"/>
        <v>966.01</v>
      </c>
      <c r="J20" s="654">
        <f t="shared" si="0"/>
        <v>1259.3300000000004</v>
      </c>
      <c r="K20" s="654">
        <f t="shared" si="0"/>
        <v>1845.3799999999999</v>
      </c>
      <c r="L20" s="655">
        <f t="shared" si="0"/>
        <v>2431.63</v>
      </c>
    </row>
    <row r="21" spans="1:12" ht="15.75" thickBot="1">
      <c r="A21" s="450"/>
      <c r="B21" s="451"/>
      <c r="C21" s="451"/>
      <c r="D21" s="451"/>
      <c r="E21" s="451"/>
      <c r="F21" s="451"/>
      <c r="G21" s="451"/>
      <c r="H21" s="451"/>
      <c r="I21" s="451"/>
      <c r="J21" s="451"/>
      <c r="K21" s="451"/>
      <c r="L21" s="443"/>
    </row>
    <row r="22" spans="1:12" ht="15.75" thickBot="1">
      <c r="A22" s="1051" t="s">
        <v>470</v>
      </c>
      <c r="B22" s="1052"/>
      <c r="C22" s="1052"/>
      <c r="D22" s="1053"/>
      <c r="E22" s="452"/>
      <c r="F22" s="452"/>
      <c r="G22" s="452"/>
      <c r="H22" s="452"/>
      <c r="I22" s="452"/>
      <c r="J22" s="452"/>
      <c r="K22" s="452"/>
      <c r="L22" s="443"/>
    </row>
    <row r="23" spans="1:12" ht="15">
      <c r="A23" s="453" t="s">
        <v>455</v>
      </c>
      <c r="B23" s="454" t="s">
        <v>456</v>
      </c>
      <c r="C23" s="454" t="s">
        <v>457</v>
      </c>
      <c r="D23" s="455" t="s">
        <v>105</v>
      </c>
      <c r="E23" s="452"/>
      <c r="F23" s="452"/>
      <c r="G23" s="452"/>
      <c r="H23" s="452"/>
      <c r="I23" s="452"/>
      <c r="J23" s="452"/>
      <c r="K23" s="452"/>
      <c r="L23" s="443"/>
    </row>
    <row r="24" spans="1:12" ht="15" thickBot="1">
      <c r="A24" s="456" t="s">
        <v>60</v>
      </c>
      <c r="B24" s="457" t="s">
        <v>1</v>
      </c>
      <c r="C24" s="457" t="s">
        <v>1</v>
      </c>
      <c r="D24" s="457" t="s">
        <v>1</v>
      </c>
      <c r="E24" s="459"/>
      <c r="F24" s="459"/>
      <c r="G24" s="459"/>
      <c r="H24" s="459"/>
      <c r="I24" s="459"/>
      <c r="J24" s="459"/>
      <c r="K24" s="459"/>
      <c r="L24" s="459"/>
    </row>
    <row r="25" spans="1:12" ht="15" thickBot="1">
      <c r="A25" s="551"/>
      <c r="B25" s="549"/>
      <c r="C25" s="549"/>
      <c r="D25" s="552"/>
      <c r="E25" s="553"/>
      <c r="F25" s="553"/>
      <c r="G25" s="553"/>
      <c r="H25" s="630"/>
      <c r="I25" s="630"/>
      <c r="J25" s="630"/>
      <c r="K25" s="630"/>
      <c r="L25" s="630"/>
    </row>
    <row r="26" spans="1:12" ht="15.75" thickBot="1">
      <c r="A26" s="1031" t="s">
        <v>474</v>
      </c>
      <c r="B26" s="1033"/>
      <c r="C26" s="1033"/>
      <c r="D26" s="1033"/>
      <c r="E26" s="1033"/>
      <c r="F26" s="1033"/>
      <c r="G26" s="1032"/>
      <c r="H26" s="626"/>
      <c r="I26" s="626"/>
      <c r="J26" s="626"/>
      <c r="K26" s="626"/>
      <c r="L26" s="626"/>
    </row>
    <row r="27" spans="1:12" s="438" customFormat="1" ht="30.75" thickBot="1">
      <c r="A27" s="462" t="s">
        <v>471</v>
      </c>
      <c r="B27" s="463" t="s">
        <v>41</v>
      </c>
      <c r="C27" s="463" t="s">
        <v>42</v>
      </c>
      <c r="D27" s="463" t="s">
        <v>43</v>
      </c>
      <c r="E27" s="463" t="s">
        <v>44</v>
      </c>
      <c r="F27" s="463" t="s">
        <v>45</v>
      </c>
      <c r="G27" s="464" t="s">
        <v>63</v>
      </c>
      <c r="H27" s="626"/>
      <c r="I27" s="626"/>
      <c r="J27" s="626"/>
      <c r="K27" s="626"/>
      <c r="L27" s="626"/>
    </row>
    <row r="28" spans="1:12" ht="15">
      <c r="A28" s="465"/>
      <c r="B28" s="466"/>
      <c r="C28" s="466"/>
      <c r="D28" s="466"/>
      <c r="E28" s="466"/>
      <c r="F28" s="466"/>
      <c r="G28" s="467"/>
      <c r="H28" s="466"/>
      <c r="I28" s="466"/>
      <c r="J28" s="466"/>
      <c r="K28" s="466"/>
      <c r="L28" s="466"/>
    </row>
    <row r="29" spans="1:12" ht="15">
      <c r="A29" s="444" t="s">
        <v>451</v>
      </c>
      <c r="B29" s="629">
        <v>63.55</v>
      </c>
      <c r="C29" s="629">
        <v>79.15</v>
      </c>
      <c r="D29" s="629">
        <v>103.3</v>
      </c>
      <c r="E29" s="629">
        <v>132.76</v>
      </c>
      <c r="F29" s="629">
        <v>159.42</v>
      </c>
      <c r="G29" s="631">
        <v>205.96</v>
      </c>
      <c r="H29" s="466"/>
      <c r="I29" s="459"/>
      <c r="J29" s="459"/>
      <c r="K29" s="459"/>
      <c r="L29" s="459"/>
    </row>
    <row r="30" spans="1:12" ht="15">
      <c r="A30" s="468"/>
      <c r="B30" s="443"/>
      <c r="C30" s="443"/>
      <c r="D30" s="443"/>
      <c r="E30" s="443"/>
      <c r="F30" s="443"/>
      <c r="G30" s="470"/>
      <c r="H30" s="466"/>
      <c r="I30" s="443"/>
      <c r="J30" s="443"/>
      <c r="K30" s="443"/>
      <c r="L30" s="443"/>
    </row>
    <row r="31" spans="1:12" ht="15">
      <c r="A31" s="444" t="s">
        <v>452</v>
      </c>
      <c r="B31" s="413" t="s">
        <v>424</v>
      </c>
      <c r="C31" s="413" t="s">
        <v>424</v>
      </c>
      <c r="D31" s="413" t="s">
        <v>424</v>
      </c>
      <c r="E31" s="413" t="s">
        <v>424</v>
      </c>
      <c r="F31" s="413" t="s">
        <v>424</v>
      </c>
      <c r="G31" s="632" t="s">
        <v>424</v>
      </c>
      <c r="H31" s="466"/>
      <c r="I31" s="627"/>
      <c r="J31" s="627"/>
      <c r="K31" s="627"/>
      <c r="L31" s="627"/>
    </row>
    <row r="32" spans="1:12" ht="14.25">
      <c r="A32" s="444" t="s">
        <v>454</v>
      </c>
      <c r="B32" s="413" t="s">
        <v>424</v>
      </c>
      <c r="C32" s="413" t="s">
        <v>424</v>
      </c>
      <c r="D32" s="413" t="s">
        <v>424</v>
      </c>
      <c r="E32" s="413" t="s">
        <v>424</v>
      </c>
      <c r="F32" s="413" t="s">
        <v>424</v>
      </c>
      <c r="G32" s="632" t="s">
        <v>424</v>
      </c>
      <c r="H32" s="627"/>
      <c r="I32" s="627"/>
      <c r="J32" s="627"/>
      <c r="K32" s="627"/>
      <c r="L32" s="627"/>
    </row>
    <row r="33" spans="1:12" ht="14.25">
      <c r="A33" s="444" t="s">
        <v>54</v>
      </c>
      <c r="B33" s="629">
        <v>237.6</v>
      </c>
      <c r="C33" s="629">
        <v>295.92</v>
      </c>
      <c r="D33" s="629">
        <v>386.21</v>
      </c>
      <c r="E33" s="629">
        <v>496.36</v>
      </c>
      <c r="F33" s="629">
        <v>596.04</v>
      </c>
      <c r="G33" s="631">
        <v>770.08</v>
      </c>
      <c r="H33" s="627"/>
      <c r="I33" s="627"/>
      <c r="J33" s="627"/>
      <c r="K33" s="627"/>
      <c r="L33" s="627"/>
    </row>
    <row r="34" spans="1:12" ht="14.25">
      <c r="A34" s="444" t="s">
        <v>55</v>
      </c>
      <c r="B34" s="629">
        <f aca="true" t="shared" si="1" ref="B34:G34">B33*2</f>
        <v>475.2</v>
      </c>
      <c r="C34" s="629">
        <f t="shared" si="1"/>
        <v>591.84</v>
      </c>
      <c r="D34" s="629">
        <f t="shared" si="1"/>
        <v>772.42</v>
      </c>
      <c r="E34" s="629">
        <f t="shared" si="1"/>
        <v>992.72</v>
      </c>
      <c r="F34" s="629">
        <f t="shared" si="1"/>
        <v>1192.08</v>
      </c>
      <c r="G34" s="631">
        <f t="shared" si="1"/>
        <v>1540.16</v>
      </c>
      <c r="H34" s="627"/>
      <c r="I34" s="627"/>
      <c r="J34" s="627"/>
      <c r="K34" s="627"/>
      <c r="L34" s="627"/>
    </row>
    <row r="35" spans="1:12" ht="14.25">
      <c r="A35" s="444" t="s">
        <v>56</v>
      </c>
      <c r="B35" s="629">
        <f aca="true" t="shared" si="2" ref="B35:G35">B33*3</f>
        <v>712.8</v>
      </c>
      <c r="C35" s="629">
        <f t="shared" si="2"/>
        <v>887.76</v>
      </c>
      <c r="D35" s="629">
        <f t="shared" si="2"/>
        <v>1158.6299999999999</v>
      </c>
      <c r="E35" s="629">
        <f t="shared" si="2"/>
        <v>1489.08</v>
      </c>
      <c r="F35" s="629">
        <f t="shared" si="2"/>
        <v>1788.12</v>
      </c>
      <c r="G35" s="631">
        <f t="shared" si="2"/>
        <v>2310.2400000000002</v>
      </c>
      <c r="H35" s="627"/>
      <c r="I35" s="627"/>
      <c r="J35" s="627"/>
      <c r="K35" s="627"/>
      <c r="L35" s="627"/>
    </row>
    <row r="36" spans="1:12" ht="14.25">
      <c r="A36" s="444" t="s">
        <v>57</v>
      </c>
      <c r="B36" s="629">
        <f aca="true" t="shared" si="3" ref="B36:G36">B33*4</f>
        <v>950.4</v>
      </c>
      <c r="C36" s="629">
        <f t="shared" si="3"/>
        <v>1183.68</v>
      </c>
      <c r="D36" s="629">
        <f t="shared" si="3"/>
        <v>1544.84</v>
      </c>
      <c r="E36" s="629">
        <f t="shared" si="3"/>
        <v>1985.44</v>
      </c>
      <c r="F36" s="629">
        <f t="shared" si="3"/>
        <v>2384.16</v>
      </c>
      <c r="G36" s="631">
        <f t="shared" si="3"/>
        <v>3080.32</v>
      </c>
      <c r="H36" s="627"/>
      <c r="I36" s="627"/>
      <c r="J36" s="627"/>
      <c r="K36" s="627"/>
      <c r="L36" s="627"/>
    </row>
    <row r="37" spans="1:12" ht="14.25">
      <c r="A37" s="444" t="s">
        <v>58</v>
      </c>
      <c r="B37" s="629">
        <f aca="true" t="shared" si="4" ref="B37:G37">B33*5</f>
        <v>1188</v>
      </c>
      <c r="C37" s="629">
        <f t="shared" si="4"/>
        <v>1479.6000000000001</v>
      </c>
      <c r="D37" s="629">
        <f t="shared" si="4"/>
        <v>1931.05</v>
      </c>
      <c r="E37" s="629">
        <f t="shared" si="4"/>
        <v>2481.8</v>
      </c>
      <c r="F37" s="629">
        <f t="shared" si="4"/>
        <v>2980.2</v>
      </c>
      <c r="G37" s="631">
        <f t="shared" si="4"/>
        <v>3850.4</v>
      </c>
      <c r="H37" s="627"/>
      <c r="I37" s="627"/>
      <c r="J37" s="627"/>
      <c r="K37" s="627"/>
      <c r="L37" s="627"/>
    </row>
    <row r="38" spans="1:12" ht="15" thickBot="1">
      <c r="A38" s="449" t="s">
        <v>59</v>
      </c>
      <c r="B38" s="633">
        <f aca="true" t="shared" si="5" ref="B38:G38">B33*6</f>
        <v>1425.6</v>
      </c>
      <c r="C38" s="633">
        <f t="shared" si="5"/>
        <v>1775.52</v>
      </c>
      <c r="D38" s="633">
        <f t="shared" si="5"/>
        <v>2317.2599999999998</v>
      </c>
      <c r="E38" s="633">
        <f t="shared" si="5"/>
        <v>2978.16</v>
      </c>
      <c r="F38" s="633">
        <f t="shared" si="5"/>
        <v>3576.24</v>
      </c>
      <c r="G38" s="634">
        <f t="shared" si="5"/>
        <v>4620.4800000000005</v>
      </c>
      <c r="H38" s="627"/>
      <c r="I38" s="627"/>
      <c r="J38" s="627"/>
      <c r="K38" s="627"/>
      <c r="L38" s="627"/>
    </row>
    <row r="39" spans="1:12" ht="15.75" thickBot="1">
      <c r="A39" s="471"/>
      <c r="B39" s="469"/>
      <c r="C39" s="469"/>
      <c r="D39" s="472"/>
      <c r="E39" s="461"/>
      <c r="F39" s="461"/>
      <c r="G39" s="461"/>
      <c r="H39" s="471"/>
      <c r="I39" s="469"/>
      <c r="J39" s="469"/>
      <c r="K39" s="472"/>
      <c r="L39" s="472"/>
    </row>
    <row r="40" spans="1:12" ht="15.75" thickBot="1">
      <c r="A40" s="1043" t="s">
        <v>533</v>
      </c>
      <c r="B40" s="1044"/>
      <c r="C40" s="1044"/>
      <c r="D40" s="1045"/>
      <c r="E40" s="461"/>
      <c r="F40" s="461"/>
      <c r="G40" s="461"/>
      <c r="H40" s="461"/>
      <c r="I40" s="461"/>
      <c r="J40" s="461"/>
      <c r="K40" s="461"/>
      <c r="L40" s="461"/>
    </row>
    <row r="41" spans="1:12" ht="15.75" thickBot="1">
      <c r="A41" s="473" t="s">
        <v>455</v>
      </c>
      <c r="B41" s="541" t="s">
        <v>456</v>
      </c>
      <c r="C41" s="541" t="s">
        <v>457</v>
      </c>
      <c r="D41" s="542" t="s">
        <v>105</v>
      </c>
      <c r="E41" s="461"/>
      <c r="F41" s="461"/>
      <c r="G41" s="461"/>
      <c r="H41" s="483"/>
      <c r="I41" s="628"/>
      <c r="J41" s="628"/>
      <c r="K41" s="628"/>
      <c r="L41" s="461"/>
    </row>
    <row r="42" spans="1:12" ht="15" thickBot="1">
      <c r="A42" s="538" t="s">
        <v>60</v>
      </c>
      <c r="B42" s="457" t="s">
        <v>1</v>
      </c>
      <c r="C42" s="457" t="s">
        <v>1</v>
      </c>
      <c r="D42" s="457" t="s">
        <v>1</v>
      </c>
      <c r="E42" s="461"/>
      <c r="F42" s="461"/>
      <c r="G42" s="461"/>
      <c r="H42" s="484"/>
      <c r="I42" s="493"/>
      <c r="J42" s="493"/>
      <c r="K42" s="493"/>
      <c r="L42" s="461"/>
    </row>
    <row r="43" spans="1:12" ht="15" thickBot="1">
      <c r="A43" s="544"/>
      <c r="B43" s="545"/>
      <c r="C43" s="545"/>
      <c r="D43" s="545"/>
      <c r="E43" s="545"/>
      <c r="F43" s="545"/>
      <c r="G43" s="545"/>
      <c r="H43" s="545"/>
      <c r="I43" s="545"/>
      <c r="J43" s="545"/>
      <c r="K43" s="545"/>
      <c r="L43" s="545"/>
    </row>
    <row r="44" spans="1:12" ht="15.75" thickBot="1">
      <c r="A44" s="1031" t="s">
        <v>67</v>
      </c>
      <c r="B44" s="1033"/>
      <c r="C44" s="1033"/>
      <c r="D44" s="1033"/>
      <c r="E44" s="1032"/>
      <c r="F44" s="469"/>
      <c r="G44" s="469"/>
      <c r="H44" s="469"/>
      <c r="I44" s="461"/>
      <c r="J44" s="461"/>
      <c r="K44" s="443"/>
      <c r="L44" s="523"/>
    </row>
    <row r="45" spans="1:12" ht="15.75" thickBot="1">
      <c r="A45" s="535"/>
      <c r="B45" s="536" t="s">
        <v>43</v>
      </c>
      <c r="C45" s="536" t="s">
        <v>45</v>
      </c>
      <c r="D45" s="536" t="s">
        <v>63</v>
      </c>
      <c r="E45" s="537" t="s">
        <v>47</v>
      </c>
      <c r="F45" s="469"/>
      <c r="G45" s="469"/>
      <c r="H45" s="469"/>
      <c r="J45" s="523"/>
      <c r="K45" s="523"/>
      <c r="L45" s="523"/>
    </row>
    <row r="46" spans="1:12" ht="15">
      <c r="A46" s="442" t="s">
        <v>72</v>
      </c>
      <c r="B46" s="565">
        <v>26.94</v>
      </c>
      <c r="C46" s="565">
        <v>53.87</v>
      </c>
      <c r="D46" s="565">
        <v>78.84</v>
      </c>
      <c r="E46" s="566">
        <v>103.8</v>
      </c>
      <c r="F46" s="635"/>
      <c r="G46" s="635"/>
      <c r="H46" s="635"/>
      <c r="J46" s="469"/>
      <c r="K46" s="469"/>
      <c r="L46" s="524"/>
    </row>
    <row r="47" spans="1:12" ht="15">
      <c r="A47" s="444" t="s">
        <v>75</v>
      </c>
      <c r="B47" s="567">
        <v>106.1</v>
      </c>
      <c r="C47" s="567">
        <v>106.1</v>
      </c>
      <c r="D47" s="567">
        <v>106.1</v>
      </c>
      <c r="E47" s="567">
        <v>106.1</v>
      </c>
      <c r="F47" s="635"/>
      <c r="G47" s="635"/>
      <c r="H47" s="635"/>
      <c r="J47" s="469"/>
      <c r="K47" s="469"/>
      <c r="L47" s="524"/>
    </row>
    <row r="48" spans="1:12" ht="15">
      <c r="A48" s="444" t="s">
        <v>534</v>
      </c>
      <c r="B48" s="567">
        <v>66.99</v>
      </c>
      <c r="C48" s="567">
        <v>81.26</v>
      </c>
      <c r="D48" s="567">
        <v>95.86</v>
      </c>
      <c r="E48" s="568">
        <v>103.73</v>
      </c>
      <c r="F48" s="635"/>
      <c r="G48" s="635"/>
      <c r="H48" s="635"/>
      <c r="J48" s="469"/>
      <c r="K48" s="469"/>
      <c r="L48" s="443"/>
    </row>
    <row r="49" spans="1:12" ht="15.75" thickBot="1">
      <c r="A49" s="449" t="s">
        <v>535</v>
      </c>
      <c r="B49" s="636">
        <v>2.2</v>
      </c>
      <c r="C49" s="636">
        <v>2.71</v>
      </c>
      <c r="D49" s="636">
        <v>3.19</v>
      </c>
      <c r="E49" s="637">
        <v>3.46</v>
      </c>
      <c r="F49" s="626"/>
      <c r="G49" s="626"/>
      <c r="H49" s="626"/>
      <c r="J49" s="525"/>
      <c r="K49" s="483"/>
      <c r="L49" s="523"/>
    </row>
    <row r="50" spans="1:12" ht="15.75" thickBot="1">
      <c r="A50" s="547"/>
      <c r="B50" s="548"/>
      <c r="C50" s="548"/>
      <c r="D50" s="548"/>
      <c r="E50" s="548"/>
      <c r="F50" s="548"/>
      <c r="G50" s="548"/>
      <c r="H50" s="548"/>
      <c r="I50" s="545"/>
      <c r="J50" s="549"/>
      <c r="K50" s="550"/>
      <c r="L50" s="548"/>
    </row>
    <row r="51" spans="1:12" ht="15.75" thickBot="1">
      <c r="A51" s="1054" t="s">
        <v>497</v>
      </c>
      <c r="B51" s="1055"/>
      <c r="C51" s="1056"/>
      <c r="D51" s="443"/>
      <c r="E51" s="1043" t="s">
        <v>494</v>
      </c>
      <c r="F51" s="1044"/>
      <c r="G51" s="1044"/>
      <c r="H51" s="1045"/>
      <c r="I51" s="461"/>
      <c r="J51" s="493"/>
      <c r="K51" s="469"/>
      <c r="L51" s="443"/>
    </row>
    <row r="52" spans="1:12" ht="15.75" thickBot="1">
      <c r="A52" s="473" t="s">
        <v>455</v>
      </c>
      <c r="B52" s="473" t="s">
        <v>456</v>
      </c>
      <c r="C52" s="473" t="s">
        <v>498</v>
      </c>
      <c r="D52" s="443"/>
      <c r="E52" s="473" t="s">
        <v>455</v>
      </c>
      <c r="F52" s="543" t="s">
        <v>495</v>
      </c>
      <c r="G52" s="543" t="s">
        <v>496</v>
      </c>
      <c r="H52" s="475" t="s">
        <v>105</v>
      </c>
      <c r="I52" s="461"/>
      <c r="J52" s="493"/>
      <c r="K52" s="469"/>
      <c r="L52" s="443"/>
    </row>
    <row r="53" spans="1:12" ht="15">
      <c r="A53" s="413" t="s">
        <v>427</v>
      </c>
      <c r="B53" s="532">
        <v>11.52</v>
      </c>
      <c r="C53" s="533" t="s">
        <v>74</v>
      </c>
      <c r="D53" s="443"/>
      <c r="E53" s="529" t="s">
        <v>123</v>
      </c>
      <c r="F53" s="530" t="s">
        <v>124</v>
      </c>
      <c r="G53" s="530" t="s">
        <v>125</v>
      </c>
      <c r="H53" s="496">
        <v>1</v>
      </c>
      <c r="I53" s="461"/>
      <c r="J53" s="493"/>
      <c r="K53" s="469"/>
      <c r="L53" s="443"/>
    </row>
    <row r="54" spans="1:12" ht="15">
      <c r="A54" s="515" t="s">
        <v>0</v>
      </c>
      <c r="B54" s="476">
        <v>0</v>
      </c>
      <c r="C54" s="516" t="s">
        <v>74</v>
      </c>
      <c r="D54" s="443"/>
      <c r="E54" s="526" t="s">
        <v>127</v>
      </c>
      <c r="F54" s="513" t="s">
        <v>128</v>
      </c>
      <c r="G54" s="513" t="s">
        <v>128</v>
      </c>
      <c r="H54" s="497">
        <v>6</v>
      </c>
      <c r="I54" s="461"/>
      <c r="J54" s="493"/>
      <c r="K54" s="469"/>
      <c r="L54" s="443"/>
    </row>
    <row r="55" spans="1:12" ht="15">
      <c r="A55" s="515" t="s">
        <v>77</v>
      </c>
      <c r="B55" s="476">
        <v>5.06</v>
      </c>
      <c r="C55" s="517" t="s">
        <v>6</v>
      </c>
      <c r="D55" s="443"/>
      <c r="E55" s="526" t="s">
        <v>77</v>
      </c>
      <c r="F55" s="513" t="s">
        <v>125</v>
      </c>
      <c r="G55" s="513" t="s">
        <v>125</v>
      </c>
      <c r="H55" s="497">
        <v>1</v>
      </c>
      <c r="I55" s="461"/>
      <c r="J55" s="493"/>
      <c r="K55" s="469"/>
      <c r="L55" s="443"/>
    </row>
    <row r="56" spans="1:12" ht="15">
      <c r="A56" s="872" t="s">
        <v>81</v>
      </c>
      <c r="B56" s="874">
        <v>6.17</v>
      </c>
      <c r="C56" s="873" t="s">
        <v>82</v>
      </c>
      <c r="D56" s="443" t="s">
        <v>4</v>
      </c>
      <c r="E56" s="526" t="s">
        <v>85</v>
      </c>
      <c r="F56" s="513" t="s">
        <v>698</v>
      </c>
      <c r="G56" s="513" t="s">
        <v>698</v>
      </c>
      <c r="H56" s="497">
        <v>1</v>
      </c>
      <c r="I56" s="461"/>
      <c r="J56" s="493"/>
      <c r="K56" s="469"/>
      <c r="L56" s="443"/>
    </row>
    <row r="57" spans="1:12" ht="15.75" thickBot="1">
      <c r="A57" s="520" t="s">
        <v>85</v>
      </c>
      <c r="B57" s="521">
        <v>14.29</v>
      </c>
      <c r="C57" s="522" t="s">
        <v>86</v>
      </c>
      <c r="D57" s="443"/>
      <c r="E57" s="527" t="s">
        <v>81</v>
      </c>
      <c r="F57" s="521" t="s">
        <v>125</v>
      </c>
      <c r="G57" s="521" t="s">
        <v>125</v>
      </c>
      <c r="H57" s="528">
        <v>1</v>
      </c>
      <c r="I57" s="461"/>
      <c r="J57" s="493"/>
      <c r="K57" s="469"/>
      <c r="L57" s="443"/>
    </row>
    <row r="58" spans="1:12" ht="15">
      <c r="A58" s="547"/>
      <c r="B58" s="548"/>
      <c r="C58" s="548"/>
      <c r="D58" s="548"/>
      <c r="E58" s="548"/>
      <c r="F58" s="548"/>
      <c r="G58" s="548"/>
      <c r="H58" s="548"/>
      <c r="I58" s="545"/>
      <c r="J58" s="549"/>
      <c r="K58" s="550"/>
      <c r="L58" s="548"/>
    </row>
    <row r="59" spans="1:12" ht="21" thickBot="1">
      <c r="A59" s="1046" t="s">
        <v>517</v>
      </c>
      <c r="B59" s="1046"/>
      <c r="C59" s="1046"/>
      <c r="D59" s="1046"/>
      <c r="E59" s="1046"/>
      <c r="F59" s="1046"/>
      <c r="G59" s="1046"/>
      <c r="H59" s="1046"/>
      <c r="I59" s="1046"/>
      <c r="J59" s="1046"/>
      <c r="K59" s="1046"/>
      <c r="L59" s="1046"/>
    </row>
    <row r="60" spans="1:12" s="480" customFormat="1" ht="15.75" thickBot="1">
      <c r="A60" s="1043" t="s">
        <v>499</v>
      </c>
      <c r="B60" s="1045"/>
      <c r="C60" s="436"/>
      <c r="E60" s="1031" t="s">
        <v>502</v>
      </c>
      <c r="F60" s="1033"/>
      <c r="G60" s="1033"/>
      <c r="H60" s="1033"/>
      <c r="I60" s="1033"/>
      <c r="J60" s="1033"/>
      <c r="K60" s="1033"/>
      <c r="L60" s="1032"/>
    </row>
    <row r="61" spans="1:12" s="480" customFormat="1" ht="15.75" thickBot="1">
      <c r="A61" s="506" t="s">
        <v>481</v>
      </c>
      <c r="B61" s="507" t="s">
        <v>182</v>
      </c>
      <c r="C61" s="481"/>
      <c r="E61" s="473" t="s">
        <v>455</v>
      </c>
      <c r="F61" s="474" t="s">
        <v>495</v>
      </c>
      <c r="G61" s="474" t="s">
        <v>452</v>
      </c>
      <c r="H61" s="474" t="s">
        <v>105</v>
      </c>
      <c r="I61" s="474" t="s">
        <v>503</v>
      </c>
      <c r="J61" s="1119"/>
      <c r="K61" s="1119"/>
      <c r="L61" s="1120"/>
    </row>
    <row r="62" spans="1:12" s="480" customFormat="1" ht="15">
      <c r="A62" s="500" t="s">
        <v>482</v>
      </c>
      <c r="B62" s="502" t="s">
        <v>445</v>
      </c>
      <c r="C62" s="481"/>
      <c r="E62" s="886" t="s">
        <v>77</v>
      </c>
      <c r="F62" s="887" t="s">
        <v>125</v>
      </c>
      <c r="G62" s="887" t="s">
        <v>125</v>
      </c>
      <c r="H62" s="887">
        <v>4</v>
      </c>
      <c r="I62" s="943">
        <v>5.06</v>
      </c>
      <c r="J62" s="1160" t="s">
        <v>6</v>
      </c>
      <c r="K62" s="1160"/>
      <c r="L62" s="1161"/>
    </row>
    <row r="63" spans="1:12" s="480" customFormat="1" ht="15">
      <c r="A63" s="500" t="s">
        <v>483</v>
      </c>
      <c r="B63" s="501" t="s">
        <v>97</v>
      </c>
      <c r="C63" s="481"/>
      <c r="E63" s="876" t="s">
        <v>81</v>
      </c>
      <c r="F63" s="877" t="s">
        <v>125</v>
      </c>
      <c r="G63" s="877" t="s">
        <v>1</v>
      </c>
      <c r="H63" s="877">
        <v>4</v>
      </c>
      <c r="I63" s="885" t="s">
        <v>508</v>
      </c>
      <c r="J63" s="1148" t="s">
        <v>507</v>
      </c>
      <c r="K63" s="1148"/>
      <c r="L63" s="1149"/>
    </row>
    <row r="64" spans="1:12" s="480" customFormat="1" ht="15">
      <c r="A64" s="500" t="s">
        <v>484</v>
      </c>
      <c r="B64" s="502" t="s">
        <v>100</v>
      </c>
      <c r="C64" s="481"/>
      <c r="E64" s="876" t="s">
        <v>85</v>
      </c>
      <c r="F64" s="877" t="s">
        <v>698</v>
      </c>
      <c r="G64" s="877" t="s">
        <v>698</v>
      </c>
      <c r="H64" s="877">
        <v>4</v>
      </c>
      <c r="I64" s="885">
        <v>14.29</v>
      </c>
      <c r="J64" s="1148"/>
      <c r="K64" s="1148"/>
      <c r="L64" s="1149"/>
    </row>
    <row r="65" spans="1:12" s="480" customFormat="1" ht="15">
      <c r="A65" s="500" t="s">
        <v>485</v>
      </c>
      <c r="B65" s="501" t="s">
        <v>103</v>
      </c>
      <c r="C65" s="481"/>
      <c r="E65" s="876" t="s">
        <v>132</v>
      </c>
      <c r="F65" s="877" t="s">
        <v>133</v>
      </c>
      <c r="G65" s="877" t="s">
        <v>133</v>
      </c>
      <c r="H65" s="877">
        <v>4</v>
      </c>
      <c r="I65" s="885">
        <v>11.24</v>
      </c>
      <c r="J65" s="1148"/>
      <c r="K65" s="1148"/>
      <c r="L65" s="1149"/>
    </row>
    <row r="66" spans="1:12" s="480" customFormat="1" ht="15">
      <c r="A66" s="500" t="s">
        <v>486</v>
      </c>
      <c r="B66" s="501" t="s">
        <v>199</v>
      </c>
      <c r="C66" s="481"/>
      <c r="E66" s="876" t="s">
        <v>135</v>
      </c>
      <c r="F66" s="877" t="s">
        <v>124</v>
      </c>
      <c r="G66" s="877" t="s">
        <v>125</v>
      </c>
      <c r="H66" s="877">
        <v>4</v>
      </c>
      <c r="I66" s="885" t="s">
        <v>508</v>
      </c>
      <c r="J66" s="1148" t="s">
        <v>507</v>
      </c>
      <c r="K66" s="1148"/>
      <c r="L66" s="1149"/>
    </row>
    <row r="67" spans="1:12" s="480" customFormat="1" ht="15">
      <c r="A67" s="500" t="s">
        <v>487</v>
      </c>
      <c r="B67" s="502" t="s">
        <v>111</v>
      </c>
      <c r="C67" s="487"/>
      <c r="E67" s="876" t="s">
        <v>127</v>
      </c>
      <c r="F67" s="877" t="s">
        <v>128</v>
      </c>
      <c r="G67" s="877" t="s">
        <v>128</v>
      </c>
      <c r="H67" s="877">
        <v>6</v>
      </c>
      <c r="I67" s="885" t="s">
        <v>508</v>
      </c>
      <c r="J67" s="1148" t="s">
        <v>507</v>
      </c>
      <c r="K67" s="1148"/>
      <c r="L67" s="1149"/>
    </row>
    <row r="68" spans="1:12" s="487" customFormat="1" ht="15.75" thickBot="1">
      <c r="A68" s="504" t="s">
        <v>488</v>
      </c>
      <c r="B68" s="570"/>
      <c r="E68" s="876" t="s">
        <v>138</v>
      </c>
      <c r="F68" s="877" t="s">
        <v>125</v>
      </c>
      <c r="G68" s="877" t="s">
        <v>125</v>
      </c>
      <c r="H68" s="877">
        <v>4</v>
      </c>
      <c r="I68" s="888">
        <v>106.1</v>
      </c>
      <c r="J68" s="1164" t="s">
        <v>504</v>
      </c>
      <c r="K68" s="1165"/>
      <c r="L68" s="1166"/>
    </row>
    <row r="69" spans="1:12" s="487" customFormat="1" ht="15.75" thickBot="1">
      <c r="A69" s="551"/>
      <c r="B69" s="611"/>
      <c r="C69" s="611"/>
      <c r="E69" s="876" t="s">
        <v>144</v>
      </c>
      <c r="F69" s="877" t="s">
        <v>125</v>
      </c>
      <c r="G69" s="877" t="s">
        <v>125</v>
      </c>
      <c r="H69" s="877">
        <v>4</v>
      </c>
      <c r="I69" s="878">
        <v>11.94</v>
      </c>
      <c r="J69" s="892" t="s">
        <v>505</v>
      </c>
      <c r="K69" s="893"/>
      <c r="L69" s="894"/>
    </row>
    <row r="70" spans="1:12" s="487" customFormat="1" ht="15.75" thickBot="1">
      <c r="A70" s="1043" t="s">
        <v>500</v>
      </c>
      <c r="B70" s="1044"/>
      <c r="C70" s="1045"/>
      <c r="E70" s="876" t="s">
        <v>144</v>
      </c>
      <c r="F70" s="877" t="s">
        <v>125</v>
      </c>
      <c r="G70" s="877" t="s">
        <v>125</v>
      </c>
      <c r="H70" s="877">
        <v>4</v>
      </c>
      <c r="I70" s="878">
        <v>7.6</v>
      </c>
      <c r="J70" s="1148" t="s">
        <v>506</v>
      </c>
      <c r="K70" s="1148"/>
      <c r="L70" s="1149"/>
    </row>
    <row r="71" spans="1:12" s="480" customFormat="1" ht="15">
      <c r="A71" s="506" t="s">
        <v>117</v>
      </c>
      <c r="B71" s="1089" t="s">
        <v>103</v>
      </c>
      <c r="C71" s="1090"/>
      <c r="E71" s="876"/>
      <c r="F71" s="877"/>
      <c r="G71" s="877"/>
      <c r="H71" s="877"/>
      <c r="I71" s="878"/>
      <c r="J71" s="1148"/>
      <c r="K71" s="1148"/>
      <c r="L71" s="1149"/>
    </row>
    <row r="72" spans="1:12" s="480" customFormat="1" ht="15.75" thickBot="1">
      <c r="A72" s="500" t="s">
        <v>489</v>
      </c>
      <c r="B72" s="1087">
        <v>999</v>
      </c>
      <c r="C72" s="1088"/>
      <c r="E72" s="882"/>
      <c r="F72" s="883"/>
      <c r="G72" s="883"/>
      <c r="H72" s="883"/>
      <c r="I72" s="884"/>
      <c r="J72" s="1152"/>
      <c r="K72" s="1152"/>
      <c r="L72" s="1163"/>
    </row>
    <row r="73" spans="1:12" s="480" customFormat="1" ht="15.75" thickBot="1">
      <c r="A73" s="500" t="s">
        <v>490</v>
      </c>
      <c r="B73" s="1085">
        <v>1</v>
      </c>
      <c r="C73" s="1086"/>
      <c r="E73" s="594"/>
      <c r="F73" s="597"/>
      <c r="G73" s="597"/>
      <c r="H73" s="597"/>
      <c r="I73" s="597"/>
      <c r="J73" s="597"/>
      <c r="K73" s="594"/>
      <c r="L73" s="594"/>
    </row>
    <row r="74" spans="1:12" s="480" customFormat="1" ht="15.75" thickBot="1">
      <c r="A74" s="500" t="s">
        <v>131</v>
      </c>
      <c r="B74" s="1087" t="s">
        <v>97</v>
      </c>
      <c r="C74" s="1088"/>
      <c r="E74" s="1031" t="s">
        <v>151</v>
      </c>
      <c r="F74" s="1033"/>
      <c r="G74" s="1033"/>
      <c r="H74" s="1033"/>
      <c r="I74" s="1032"/>
      <c r="K74" s="487"/>
      <c r="L74" s="487"/>
    </row>
    <row r="75" spans="1:12" s="480" customFormat="1" ht="15">
      <c r="A75" s="500" t="s">
        <v>488</v>
      </c>
      <c r="B75" s="1087" t="s">
        <v>183</v>
      </c>
      <c r="C75" s="1088"/>
      <c r="E75" s="506" t="s">
        <v>157</v>
      </c>
      <c r="F75" s="580">
        <v>0.036</v>
      </c>
      <c r="G75" s="1110" t="s">
        <v>158</v>
      </c>
      <c r="H75" s="1111"/>
      <c r="I75" s="1112"/>
      <c r="K75" s="487"/>
      <c r="L75" s="487"/>
    </row>
    <row r="76" spans="1:12" s="480" customFormat="1" ht="15">
      <c r="A76" s="500" t="s">
        <v>491</v>
      </c>
      <c r="B76" s="1083">
        <v>42</v>
      </c>
      <c r="C76" s="1084"/>
      <c r="E76" s="500" t="s">
        <v>161</v>
      </c>
      <c r="F76" s="579">
        <v>0.095</v>
      </c>
      <c r="G76" s="1034" t="s">
        <v>162</v>
      </c>
      <c r="H76" s="1106"/>
      <c r="I76" s="1035"/>
      <c r="K76" s="487"/>
      <c r="L76" s="487"/>
    </row>
    <row r="77" spans="1:12" s="480" customFormat="1" ht="15.75" thickBot="1">
      <c r="A77" s="504" t="s">
        <v>492</v>
      </c>
      <c r="B77" s="1117" t="s">
        <v>428</v>
      </c>
      <c r="C77" s="1082"/>
      <c r="E77" s="504" t="s">
        <v>3</v>
      </c>
      <c r="F77" s="583">
        <v>0.2255</v>
      </c>
      <c r="G77" s="1062" t="s">
        <v>529</v>
      </c>
      <c r="H77" s="1105"/>
      <c r="I77" s="1063"/>
      <c r="J77" s="949" t="s">
        <v>672</v>
      </c>
      <c r="K77" s="471"/>
      <c r="L77" s="487"/>
    </row>
    <row r="78" spans="1:12" s="487" customFormat="1" ht="15" thickBot="1">
      <c r="A78" s="612" t="s">
        <v>4</v>
      </c>
      <c r="B78" s="612"/>
      <c r="C78" s="612"/>
      <c r="E78" s="607"/>
      <c r="F78" s="607"/>
      <c r="G78" s="607"/>
      <c r="H78" s="607"/>
      <c r="I78" s="607"/>
      <c r="J78" s="607"/>
      <c r="K78" s="607"/>
      <c r="L78" s="594"/>
    </row>
    <row r="79" spans="1:12" s="480" customFormat="1" ht="15.75" thickBot="1">
      <c r="A79" s="1043" t="s">
        <v>501</v>
      </c>
      <c r="B79" s="1044"/>
      <c r="C79" s="1045"/>
      <c r="E79" s="1031" t="s">
        <v>510</v>
      </c>
      <c r="F79" s="1033"/>
      <c r="G79" s="1033"/>
      <c r="H79" s="1033"/>
      <c r="I79" s="1033"/>
      <c r="J79" s="1033"/>
      <c r="K79" s="1032"/>
      <c r="L79" s="483"/>
    </row>
    <row r="80" spans="1:12" s="480" customFormat="1" ht="15.75" thickBot="1">
      <c r="A80" s="571" t="s">
        <v>536</v>
      </c>
      <c r="B80" s="1158" t="s">
        <v>305</v>
      </c>
      <c r="C80" s="1159"/>
      <c r="E80" s="1051" t="s">
        <v>511</v>
      </c>
      <c r="F80" s="1052"/>
      <c r="G80" s="1153"/>
      <c r="H80" s="474" t="s">
        <v>456</v>
      </c>
      <c r="I80" s="1079" t="s">
        <v>498</v>
      </c>
      <c r="J80" s="1079"/>
      <c r="K80" s="1080"/>
      <c r="L80" s="483"/>
    </row>
    <row r="81" spans="1:12" s="480" customFormat="1" ht="15">
      <c r="A81" s="610" t="s">
        <v>475</v>
      </c>
      <c r="B81" s="1093" t="s">
        <v>90</v>
      </c>
      <c r="C81" s="1094"/>
      <c r="E81" s="1162" t="s">
        <v>140</v>
      </c>
      <c r="F81" s="1160"/>
      <c r="G81" s="1160"/>
      <c r="H81" s="643" t="s">
        <v>660</v>
      </c>
      <c r="I81" s="1160" t="s">
        <v>142</v>
      </c>
      <c r="J81" s="1160"/>
      <c r="K81" s="1161"/>
      <c r="L81" s="483"/>
    </row>
    <row r="82" spans="1:12" s="480" customFormat="1" ht="15">
      <c r="A82" s="445" t="s">
        <v>476</v>
      </c>
      <c r="B82" s="1091" t="s">
        <v>95</v>
      </c>
      <c r="C82" s="1092"/>
      <c r="E82" s="1150" t="s">
        <v>140</v>
      </c>
      <c r="F82" s="1148"/>
      <c r="G82" s="1148"/>
      <c r="H82" s="642" t="s">
        <v>661</v>
      </c>
      <c r="I82" s="1148" t="s">
        <v>147</v>
      </c>
      <c r="J82" s="1148"/>
      <c r="K82" s="1149"/>
      <c r="L82" s="483"/>
    </row>
    <row r="83" spans="1:12" s="480" customFormat="1" ht="15">
      <c r="A83" s="445" t="s">
        <v>479</v>
      </c>
      <c r="B83" s="638">
        <v>11</v>
      </c>
      <c r="C83" s="639"/>
      <c r="E83" s="1150" t="s">
        <v>140</v>
      </c>
      <c r="F83" s="1148"/>
      <c r="G83" s="1148"/>
      <c r="H83" s="642" t="s">
        <v>662</v>
      </c>
      <c r="I83" s="1148" t="s">
        <v>150</v>
      </c>
      <c r="J83" s="1148"/>
      <c r="K83" s="1149"/>
      <c r="L83" s="483"/>
    </row>
    <row r="84" spans="1:12" s="480" customFormat="1" ht="15">
      <c r="A84" s="445" t="s">
        <v>478</v>
      </c>
      <c r="B84" s="640">
        <v>12</v>
      </c>
      <c r="C84" s="641"/>
      <c r="E84" s="1150" t="s">
        <v>140</v>
      </c>
      <c r="F84" s="1148"/>
      <c r="G84" s="1148"/>
      <c r="H84" s="642" t="s">
        <v>663</v>
      </c>
      <c r="I84" s="1148" t="s">
        <v>153</v>
      </c>
      <c r="J84" s="1148"/>
      <c r="K84" s="1149"/>
      <c r="L84" s="483"/>
    </row>
    <row r="85" spans="1:12" s="480" customFormat="1" ht="15.75" thickBot="1">
      <c r="A85" s="504" t="s">
        <v>480</v>
      </c>
      <c r="B85" s="1156" t="s">
        <v>429</v>
      </c>
      <c r="C85" s="1157"/>
      <c r="E85" s="1150" t="s">
        <v>140</v>
      </c>
      <c r="F85" s="1148"/>
      <c r="G85" s="1148"/>
      <c r="H85" s="642" t="s">
        <v>664</v>
      </c>
      <c r="I85" s="1148" t="s">
        <v>156</v>
      </c>
      <c r="J85" s="1148"/>
      <c r="K85" s="1149"/>
      <c r="L85" s="483"/>
    </row>
    <row r="86" spans="5:12" s="480" customFormat="1" ht="15">
      <c r="E86" s="1150" t="s">
        <v>140</v>
      </c>
      <c r="F86" s="1148"/>
      <c r="G86" s="1148"/>
      <c r="H86" s="412" t="s">
        <v>665</v>
      </c>
      <c r="I86" s="1148" t="s">
        <v>160</v>
      </c>
      <c r="J86" s="1148"/>
      <c r="K86" s="1149"/>
      <c r="L86" s="483"/>
    </row>
    <row r="87" spans="5:12" s="480" customFormat="1" ht="15">
      <c r="E87" s="1150" t="s">
        <v>538</v>
      </c>
      <c r="F87" s="1148"/>
      <c r="G87" s="1148"/>
      <c r="H87" s="870">
        <v>3.26</v>
      </c>
      <c r="I87" s="1148" t="s">
        <v>539</v>
      </c>
      <c r="J87" s="1148"/>
      <c r="K87" s="1149"/>
      <c r="L87" s="483"/>
    </row>
    <row r="88" spans="1:12" s="480" customFormat="1" ht="15">
      <c r="A88" s="487"/>
      <c r="B88" s="487"/>
      <c r="C88" s="487"/>
      <c r="E88" s="1150" t="s">
        <v>163</v>
      </c>
      <c r="F88" s="1148"/>
      <c r="G88" s="1148"/>
      <c r="H88" s="870">
        <v>1.63</v>
      </c>
      <c r="I88" s="1148" t="s">
        <v>512</v>
      </c>
      <c r="J88" s="1148"/>
      <c r="K88" s="1149"/>
      <c r="L88" s="483"/>
    </row>
    <row r="89" spans="1:12" s="480" customFormat="1" ht="15">
      <c r="A89" s="487"/>
      <c r="B89" s="488"/>
      <c r="C89" s="487"/>
      <c r="E89" s="1150" t="s">
        <v>165</v>
      </c>
      <c r="F89" s="1148"/>
      <c r="G89" s="1148"/>
      <c r="H89" s="870">
        <v>16.28</v>
      </c>
      <c r="I89" s="1148" t="s">
        <v>513</v>
      </c>
      <c r="J89" s="1148"/>
      <c r="K89" s="1149"/>
      <c r="L89" s="485"/>
    </row>
    <row r="90" spans="5:12" s="480" customFormat="1" ht="15">
      <c r="E90" s="1150" t="s">
        <v>169</v>
      </c>
      <c r="F90" s="1148"/>
      <c r="G90" s="1148"/>
      <c r="H90" s="870">
        <v>7.6</v>
      </c>
      <c r="I90" s="1146" t="s">
        <v>537</v>
      </c>
      <c r="J90" s="1146"/>
      <c r="K90" s="1147"/>
      <c r="L90" s="471"/>
    </row>
    <row r="91" spans="5:12" s="480" customFormat="1" ht="15">
      <c r="E91" s="1150" t="s">
        <v>169</v>
      </c>
      <c r="F91" s="1148"/>
      <c r="G91" s="1148"/>
      <c r="H91" s="870">
        <v>11.94</v>
      </c>
      <c r="I91" s="1146" t="s">
        <v>516</v>
      </c>
      <c r="J91" s="1146"/>
      <c r="K91" s="1147"/>
      <c r="L91" s="471"/>
    </row>
    <row r="92" spans="5:12" s="480" customFormat="1" ht="14.25">
      <c r="E92" s="1150" t="s">
        <v>540</v>
      </c>
      <c r="F92" s="1148"/>
      <c r="G92" s="1148"/>
      <c r="H92" s="870">
        <v>108.54</v>
      </c>
      <c r="I92" s="1146" t="s">
        <v>514</v>
      </c>
      <c r="J92" s="1146"/>
      <c r="K92" s="1147"/>
      <c r="L92" s="487"/>
    </row>
    <row r="93" spans="5:12" s="480" customFormat="1" ht="14.25">
      <c r="E93" s="1150" t="s">
        <v>541</v>
      </c>
      <c r="F93" s="1148"/>
      <c r="G93" s="1148"/>
      <c r="H93" s="870">
        <v>108.54</v>
      </c>
      <c r="I93" s="1146" t="s">
        <v>514</v>
      </c>
      <c r="J93" s="1146"/>
      <c r="K93" s="1147"/>
      <c r="L93" s="487"/>
    </row>
    <row r="94" spans="5:12" s="480" customFormat="1" ht="14.25">
      <c r="E94" s="1150" t="s">
        <v>542</v>
      </c>
      <c r="F94" s="1148"/>
      <c r="G94" s="1148"/>
      <c r="H94" s="870">
        <v>48.84</v>
      </c>
      <c r="I94" s="1146" t="s">
        <v>514</v>
      </c>
      <c r="J94" s="1146"/>
      <c r="K94" s="1147"/>
      <c r="L94" s="487"/>
    </row>
    <row r="95" spans="5:12" s="480" customFormat="1" ht="14.25">
      <c r="E95" s="1150" t="s">
        <v>544</v>
      </c>
      <c r="F95" s="1148"/>
      <c r="G95" s="1148"/>
      <c r="H95" s="870">
        <v>8.68</v>
      </c>
      <c r="I95" s="1148" t="s">
        <v>515</v>
      </c>
      <c r="J95" s="1148"/>
      <c r="K95" s="1149"/>
      <c r="L95" s="487"/>
    </row>
    <row r="96" spans="5:12" s="480" customFormat="1" ht="14.25">
      <c r="E96" s="1150" t="s">
        <v>552</v>
      </c>
      <c r="F96" s="1148"/>
      <c r="G96" s="1148"/>
      <c r="H96" s="869">
        <v>5.43</v>
      </c>
      <c r="I96" s="1148" t="s">
        <v>2</v>
      </c>
      <c r="J96" s="1148"/>
      <c r="K96" s="1149"/>
      <c r="L96" s="487"/>
    </row>
    <row r="97" spans="5:12" s="480" customFormat="1" ht="14.25">
      <c r="E97" s="1150" t="s">
        <v>545</v>
      </c>
      <c r="F97" s="1148"/>
      <c r="G97" s="1148"/>
      <c r="H97" s="869">
        <v>3.26</v>
      </c>
      <c r="I97" s="1148" t="s">
        <v>539</v>
      </c>
      <c r="J97" s="1148"/>
      <c r="K97" s="1149"/>
      <c r="L97" s="487"/>
    </row>
    <row r="98" spans="5:12" s="480" customFormat="1" ht="14.25">
      <c r="E98" s="1150" t="s">
        <v>546</v>
      </c>
      <c r="F98" s="1148"/>
      <c r="G98" s="1148"/>
      <c r="H98" s="869">
        <v>1.63</v>
      </c>
      <c r="I98" s="1148" t="s">
        <v>539</v>
      </c>
      <c r="J98" s="1148"/>
      <c r="K98" s="1149"/>
      <c r="L98" s="487"/>
    </row>
    <row r="99" spans="5:12" s="480" customFormat="1" ht="14.25">
      <c r="E99" s="1150" t="s">
        <v>547</v>
      </c>
      <c r="F99" s="1148"/>
      <c r="G99" s="1148"/>
      <c r="H99" s="869">
        <v>2.41</v>
      </c>
      <c r="I99" s="1148" t="s">
        <v>548</v>
      </c>
      <c r="J99" s="1148"/>
      <c r="K99" s="1149"/>
      <c r="L99" s="487"/>
    </row>
    <row r="100" spans="5:12" s="480" customFormat="1" ht="15" thickBot="1">
      <c r="E100" s="1151" t="s">
        <v>549</v>
      </c>
      <c r="F100" s="1152"/>
      <c r="G100" s="1152"/>
      <c r="H100" s="871">
        <v>16.28</v>
      </c>
      <c r="I100" s="1154" t="s">
        <v>543</v>
      </c>
      <c r="J100" s="1154"/>
      <c r="K100" s="1155"/>
      <c r="L100" s="487"/>
    </row>
    <row r="101" spans="1:12" ht="14.25">
      <c r="A101" s="436"/>
      <c r="G101" s="480"/>
      <c r="H101" s="480"/>
      <c r="J101" s="480"/>
      <c r="K101" s="480"/>
      <c r="L101" s="480"/>
    </row>
    <row r="102" spans="1:10" s="480" customFormat="1" ht="14.25">
      <c r="A102" s="436" t="s">
        <v>671</v>
      </c>
      <c r="B102" s="438"/>
      <c r="C102" s="491"/>
      <c r="D102" s="492"/>
      <c r="E102" s="438"/>
      <c r="F102" s="492"/>
      <c r="G102" s="436"/>
      <c r="H102" s="436"/>
      <c r="I102" s="436"/>
      <c r="J102" s="436"/>
    </row>
  </sheetData>
  <sheetProtection/>
  <mergeCells count="87">
    <mergeCell ref="A22:D22"/>
    <mergeCell ref="A40:D40"/>
    <mergeCell ref="A1:L1"/>
    <mergeCell ref="A2:L2"/>
    <mergeCell ref="A3:L3"/>
    <mergeCell ref="A4:L4"/>
    <mergeCell ref="A5:L5"/>
    <mergeCell ref="A6:L6"/>
    <mergeCell ref="A7:L7"/>
    <mergeCell ref="A26:G26"/>
    <mergeCell ref="J67:L67"/>
    <mergeCell ref="A51:C51"/>
    <mergeCell ref="E51:H51"/>
    <mergeCell ref="A59:L59"/>
    <mergeCell ref="A60:B60"/>
    <mergeCell ref="E60:L60"/>
    <mergeCell ref="J61:L61"/>
    <mergeCell ref="J68:L68"/>
    <mergeCell ref="A70:C70"/>
    <mergeCell ref="J70:L70"/>
    <mergeCell ref="B71:C71"/>
    <mergeCell ref="J71:L71"/>
    <mergeCell ref="J62:L62"/>
    <mergeCell ref="J63:L63"/>
    <mergeCell ref="J64:L64"/>
    <mergeCell ref="J65:L65"/>
    <mergeCell ref="J66:L66"/>
    <mergeCell ref="A79:C79"/>
    <mergeCell ref="E79:K79"/>
    <mergeCell ref="B72:C72"/>
    <mergeCell ref="J72:L72"/>
    <mergeCell ref="B73:C73"/>
    <mergeCell ref="B74:C74"/>
    <mergeCell ref="E74:I74"/>
    <mergeCell ref="B75:C75"/>
    <mergeCell ref="G75:I75"/>
    <mergeCell ref="B76:C76"/>
    <mergeCell ref="B85:C85"/>
    <mergeCell ref="B80:C80"/>
    <mergeCell ref="B82:C82"/>
    <mergeCell ref="I82:K82"/>
    <mergeCell ref="I81:K81"/>
    <mergeCell ref="I80:K80"/>
    <mergeCell ref="E81:G81"/>
    <mergeCell ref="E82:G82"/>
    <mergeCell ref="I85:K85"/>
    <mergeCell ref="E83:G83"/>
    <mergeCell ref="B77:C77"/>
    <mergeCell ref="G77:I77"/>
    <mergeCell ref="A44:E44"/>
    <mergeCell ref="E95:G95"/>
    <mergeCell ref="E96:G96"/>
    <mergeCell ref="I96:K96"/>
    <mergeCell ref="E88:G88"/>
    <mergeCell ref="E89:G89"/>
    <mergeCell ref="E90:G90"/>
    <mergeCell ref="B81:C81"/>
    <mergeCell ref="E84:G84"/>
    <mergeCell ref="E85:G85"/>
    <mergeCell ref="E86:G86"/>
    <mergeCell ref="E97:G97"/>
    <mergeCell ref="G76:I76"/>
    <mergeCell ref="E98:G98"/>
    <mergeCell ref="E87:G87"/>
    <mergeCell ref="E92:G92"/>
    <mergeCell ref="E93:G93"/>
    <mergeCell ref="E94:G94"/>
    <mergeCell ref="E99:G99"/>
    <mergeCell ref="E91:G91"/>
    <mergeCell ref="E100:G100"/>
    <mergeCell ref="E80:G80"/>
    <mergeCell ref="I100:K100"/>
    <mergeCell ref="I99:K99"/>
    <mergeCell ref="I98:K98"/>
    <mergeCell ref="I97:K97"/>
    <mergeCell ref="I95:K95"/>
    <mergeCell ref="I94:K94"/>
    <mergeCell ref="I93:K93"/>
    <mergeCell ref="I86:K86"/>
    <mergeCell ref="I84:K84"/>
    <mergeCell ref="I83:K83"/>
    <mergeCell ref="I92:K92"/>
    <mergeCell ref="I91:K91"/>
    <mergeCell ref="I90:K90"/>
    <mergeCell ref="I89:K89"/>
    <mergeCell ref="I88:K88"/>
    <mergeCell ref="I87:K87"/>
  </mergeCells>
  <printOptions horizontalCentered="1"/>
  <pageMargins left="0.25" right="0.25" top="0.5" bottom="0.5" header="0.25" footer="0.25"/>
  <pageSetup fitToHeight="0" fitToWidth="0" horizontalDpi="600" verticalDpi="600" orientation="portrait" scale="49" r:id="rId3"/>
  <headerFooter alignWithMargins="0">
    <oddFooter>&amp;R&amp;F
&amp;D  &amp;T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A1:L8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140625" style="134" customWidth="1"/>
    <col min="2" max="2" width="11.28125" style="135" customWidth="1"/>
    <col min="3" max="3" width="10.421875" style="135" customWidth="1"/>
    <col min="4" max="4" width="13.57421875" style="135" customWidth="1"/>
    <col min="5" max="5" width="11.140625" style="135" customWidth="1"/>
    <col min="6" max="6" width="10.140625" style="135" customWidth="1"/>
    <col min="7" max="7" width="8.421875" style="135" customWidth="1"/>
    <col min="8" max="8" width="7.57421875" style="135" customWidth="1"/>
    <col min="9" max="9" width="8.28125" style="135" customWidth="1"/>
    <col min="10" max="10" width="9.28125" style="135" customWidth="1"/>
    <col min="11" max="11" width="9.00390625" style="135" customWidth="1"/>
    <col min="12" max="16384" width="9.140625" style="135" customWidth="1"/>
  </cols>
  <sheetData>
    <row r="1" spans="1:11" ht="12.75">
      <c r="A1" s="134" t="s">
        <v>28</v>
      </c>
      <c r="D1" s="135" t="s">
        <v>190</v>
      </c>
      <c r="K1" s="136" t="s">
        <v>416</v>
      </c>
    </row>
    <row r="2" spans="1:12" ht="12.75">
      <c r="A2" s="134" t="s">
        <v>402</v>
      </c>
      <c r="D2" s="135" t="s">
        <v>415</v>
      </c>
      <c r="L2" s="135" t="s">
        <v>435</v>
      </c>
    </row>
    <row r="3" spans="1:11" ht="13.5" thickBot="1">
      <c r="A3" s="137"/>
      <c r="B3" s="138"/>
      <c r="C3" s="138"/>
      <c r="D3" s="138" t="s">
        <v>214</v>
      </c>
      <c r="E3" s="138"/>
      <c r="F3" s="138"/>
      <c r="G3" s="138" t="s">
        <v>414</v>
      </c>
      <c r="H3" s="138"/>
      <c r="I3" s="138"/>
      <c r="J3" s="138"/>
      <c r="K3" s="138"/>
    </row>
    <row r="4" ht="12.75">
      <c r="A4" s="130" t="s">
        <v>36</v>
      </c>
    </row>
    <row r="5" spans="1:11" s="139" customFormat="1" ht="12.75">
      <c r="A5" s="134" t="s">
        <v>37</v>
      </c>
      <c r="B5" s="139" t="s">
        <v>38</v>
      </c>
      <c r="C5" s="139" t="s">
        <v>39</v>
      </c>
      <c r="D5" s="139" t="s">
        <v>40</v>
      </c>
      <c r="E5" s="139" t="s">
        <v>41</v>
      </c>
      <c r="F5" s="139" t="s">
        <v>42</v>
      </c>
      <c r="G5" s="139" t="s">
        <v>43</v>
      </c>
      <c r="H5" s="139" t="s">
        <v>44</v>
      </c>
      <c r="I5" s="139" t="s">
        <v>45</v>
      </c>
      <c r="J5" s="139" t="s">
        <v>46</v>
      </c>
      <c r="K5" s="139" t="s">
        <v>47</v>
      </c>
    </row>
    <row r="6" ht="12.75">
      <c r="A6" s="130" t="s">
        <v>48</v>
      </c>
    </row>
    <row r="7" spans="1:11" ht="12.75">
      <c r="A7" s="140" t="s">
        <v>49</v>
      </c>
      <c r="B7" s="141">
        <v>0.5</v>
      </c>
      <c r="C7" s="141">
        <v>1.5</v>
      </c>
      <c r="D7" s="141">
        <v>1.5</v>
      </c>
      <c r="E7" s="141">
        <v>7</v>
      </c>
      <c r="F7" s="141">
        <v>8.5</v>
      </c>
      <c r="G7" s="141">
        <v>9.5</v>
      </c>
      <c r="H7" s="141">
        <v>12</v>
      </c>
      <c r="I7" s="141">
        <v>13.75</v>
      </c>
      <c r="J7" s="141">
        <v>20</v>
      </c>
      <c r="K7" s="141">
        <v>23.5</v>
      </c>
    </row>
    <row r="8" spans="1:11" ht="12.75">
      <c r="A8" s="140" t="s">
        <v>50</v>
      </c>
      <c r="B8" s="141">
        <v>4.18</v>
      </c>
      <c r="C8" s="141">
        <v>5.61</v>
      </c>
      <c r="D8" s="141">
        <v>7.71</v>
      </c>
      <c r="E8" s="141">
        <v>15.67</v>
      </c>
      <c r="F8" s="141">
        <v>20.41</v>
      </c>
      <c r="G8" s="141">
        <v>27.04</v>
      </c>
      <c r="H8" s="141">
        <v>37.61</v>
      </c>
      <c r="I8" s="141">
        <v>48.98</v>
      </c>
      <c r="J8" s="141">
        <v>71.32</v>
      </c>
      <c r="K8" s="141">
        <v>96.46</v>
      </c>
    </row>
    <row r="9" spans="2:11" ht="12.75">
      <c r="B9" s="142"/>
      <c r="C9" s="142"/>
      <c r="D9" s="142"/>
      <c r="E9" s="142"/>
      <c r="F9" s="142"/>
      <c r="G9" s="142"/>
      <c r="H9" s="142"/>
      <c r="I9" s="142"/>
      <c r="J9" s="142"/>
      <c r="K9" s="142"/>
    </row>
    <row r="10" spans="1:11" ht="12.75">
      <c r="A10" s="140" t="s">
        <v>51</v>
      </c>
      <c r="B10" s="141">
        <v>4.18</v>
      </c>
      <c r="C10" s="141">
        <v>5.61</v>
      </c>
      <c r="D10" s="141">
        <v>7.71</v>
      </c>
      <c r="E10" s="141">
        <v>15.67</v>
      </c>
      <c r="F10" s="141">
        <v>20.41</v>
      </c>
      <c r="G10" s="141">
        <v>27.04</v>
      </c>
      <c r="H10" s="141">
        <v>37.61</v>
      </c>
      <c r="I10" s="141">
        <v>48.98</v>
      </c>
      <c r="J10" s="141">
        <v>71.32</v>
      </c>
      <c r="K10" s="141">
        <v>96.46</v>
      </c>
    </row>
    <row r="11" spans="1:11" ht="12.75">
      <c r="A11" s="140" t="s">
        <v>52</v>
      </c>
      <c r="B11" s="141">
        <f aca="true" t="shared" si="0" ref="B11:K12">B12/2</f>
        <v>3.5525</v>
      </c>
      <c r="C11" s="141">
        <f t="shared" si="0"/>
        <v>5.21</v>
      </c>
      <c r="D11" s="141">
        <f t="shared" si="0"/>
        <v>7.1275</v>
      </c>
      <c r="E11" s="141">
        <f t="shared" si="0"/>
        <v>14.8625</v>
      </c>
      <c r="F11" s="141">
        <f t="shared" si="0"/>
        <v>19.9425</v>
      </c>
      <c r="G11" s="141">
        <f t="shared" si="0"/>
        <v>26.0425</v>
      </c>
      <c r="H11" s="141">
        <f t="shared" si="0"/>
        <v>36.4075</v>
      </c>
      <c r="I11" s="141">
        <f t="shared" si="0"/>
        <v>48.725</v>
      </c>
      <c r="J11" s="141">
        <f t="shared" si="0"/>
        <v>70.7575</v>
      </c>
      <c r="K11" s="141">
        <f t="shared" si="0"/>
        <v>95.825</v>
      </c>
    </row>
    <row r="12" spans="1:11" ht="12.75">
      <c r="A12" s="140" t="s">
        <v>53</v>
      </c>
      <c r="B12" s="141">
        <f t="shared" si="0"/>
        <v>7.105</v>
      </c>
      <c r="C12" s="141">
        <f t="shared" si="0"/>
        <v>10.42</v>
      </c>
      <c r="D12" s="141">
        <f t="shared" si="0"/>
        <v>14.255</v>
      </c>
      <c r="E12" s="141">
        <f t="shared" si="0"/>
        <v>29.725</v>
      </c>
      <c r="F12" s="141">
        <f t="shared" si="0"/>
        <v>39.885</v>
      </c>
      <c r="G12" s="141">
        <f t="shared" si="0"/>
        <v>52.085</v>
      </c>
      <c r="H12" s="141">
        <f t="shared" si="0"/>
        <v>72.815</v>
      </c>
      <c r="I12" s="141">
        <f t="shared" si="0"/>
        <v>97.45</v>
      </c>
      <c r="J12" s="141">
        <f t="shared" si="0"/>
        <v>141.515</v>
      </c>
      <c r="K12" s="141">
        <f t="shared" si="0"/>
        <v>191.65</v>
      </c>
    </row>
    <row r="13" spans="1:11" ht="12.75">
      <c r="A13" s="140" t="s">
        <v>54</v>
      </c>
      <c r="B13" s="141">
        <v>14.21</v>
      </c>
      <c r="C13" s="141">
        <v>20.84</v>
      </c>
      <c r="D13" s="141">
        <v>28.51</v>
      </c>
      <c r="E13" s="141">
        <v>59.45</v>
      </c>
      <c r="F13" s="141">
        <v>79.77</v>
      </c>
      <c r="G13" s="141">
        <v>104.17</v>
      </c>
      <c r="H13" s="141">
        <v>145.63</v>
      </c>
      <c r="I13" s="141">
        <v>194.9</v>
      </c>
      <c r="J13" s="141">
        <v>283.03</v>
      </c>
      <c r="K13" s="141">
        <v>383.3</v>
      </c>
    </row>
    <row r="14" spans="1:11" ht="12.75">
      <c r="A14" s="140" t="s">
        <v>55</v>
      </c>
      <c r="B14" s="141">
        <f aca="true" t="shared" si="1" ref="B14:K14">B13*2</f>
        <v>28.42</v>
      </c>
      <c r="C14" s="141">
        <f t="shared" si="1"/>
        <v>41.68</v>
      </c>
      <c r="D14" s="141">
        <f t="shared" si="1"/>
        <v>57.02</v>
      </c>
      <c r="E14" s="141">
        <f t="shared" si="1"/>
        <v>118.9</v>
      </c>
      <c r="F14" s="141">
        <f t="shared" si="1"/>
        <v>159.54</v>
      </c>
      <c r="G14" s="141">
        <f t="shared" si="1"/>
        <v>208.34</v>
      </c>
      <c r="H14" s="141">
        <f t="shared" si="1"/>
        <v>291.26</v>
      </c>
      <c r="I14" s="141">
        <f t="shared" si="1"/>
        <v>389.8</v>
      </c>
      <c r="J14" s="141">
        <f t="shared" si="1"/>
        <v>566.06</v>
      </c>
      <c r="K14" s="141">
        <f t="shared" si="1"/>
        <v>766.6</v>
      </c>
    </row>
    <row r="15" spans="1:11" ht="12.75">
      <c r="A15" s="140" t="s">
        <v>56</v>
      </c>
      <c r="B15" s="141">
        <f aca="true" t="shared" si="2" ref="B15:K15">B13*3</f>
        <v>42.63</v>
      </c>
      <c r="C15" s="141">
        <f t="shared" si="2"/>
        <v>62.519999999999996</v>
      </c>
      <c r="D15" s="141">
        <f t="shared" si="2"/>
        <v>85.53</v>
      </c>
      <c r="E15" s="141">
        <f t="shared" si="2"/>
        <v>178.35000000000002</v>
      </c>
      <c r="F15" s="141">
        <f t="shared" si="2"/>
        <v>239.31</v>
      </c>
      <c r="G15" s="141">
        <f t="shared" si="2"/>
        <v>312.51</v>
      </c>
      <c r="H15" s="141">
        <f t="shared" si="2"/>
        <v>436.89</v>
      </c>
      <c r="I15" s="141">
        <f t="shared" si="2"/>
        <v>584.7</v>
      </c>
      <c r="J15" s="141">
        <f t="shared" si="2"/>
        <v>849.0899999999999</v>
      </c>
      <c r="K15" s="141">
        <f t="shared" si="2"/>
        <v>1149.9</v>
      </c>
    </row>
    <row r="16" spans="1:11" ht="12.75">
      <c r="A16" s="140" t="s">
        <v>57</v>
      </c>
      <c r="B16" s="141">
        <f aca="true" t="shared" si="3" ref="B16:K16">B13*4</f>
        <v>56.84</v>
      </c>
      <c r="C16" s="141">
        <f t="shared" si="3"/>
        <v>83.36</v>
      </c>
      <c r="D16" s="141">
        <f t="shared" si="3"/>
        <v>114.04</v>
      </c>
      <c r="E16" s="141">
        <f t="shared" si="3"/>
        <v>237.8</v>
      </c>
      <c r="F16" s="141">
        <f t="shared" si="3"/>
        <v>319.08</v>
      </c>
      <c r="G16" s="141">
        <f t="shared" si="3"/>
        <v>416.68</v>
      </c>
      <c r="H16" s="141">
        <f t="shared" si="3"/>
        <v>582.52</v>
      </c>
      <c r="I16" s="141">
        <f t="shared" si="3"/>
        <v>779.6</v>
      </c>
      <c r="J16" s="141">
        <f t="shared" si="3"/>
        <v>1132.12</v>
      </c>
      <c r="K16" s="141">
        <f t="shared" si="3"/>
        <v>1533.2</v>
      </c>
    </row>
    <row r="17" spans="1:11" ht="12.75">
      <c r="A17" s="140" t="s">
        <v>58</v>
      </c>
      <c r="B17" s="141">
        <f aca="true" t="shared" si="4" ref="B17:K17">B13*5</f>
        <v>71.05000000000001</v>
      </c>
      <c r="C17" s="141">
        <f t="shared" si="4"/>
        <v>104.2</v>
      </c>
      <c r="D17" s="141">
        <f t="shared" si="4"/>
        <v>142.55</v>
      </c>
      <c r="E17" s="141">
        <f t="shared" si="4"/>
        <v>297.25</v>
      </c>
      <c r="F17" s="141">
        <f t="shared" si="4"/>
        <v>398.84999999999997</v>
      </c>
      <c r="G17" s="141">
        <f t="shared" si="4"/>
        <v>520.85</v>
      </c>
      <c r="H17" s="141">
        <f t="shared" si="4"/>
        <v>728.15</v>
      </c>
      <c r="I17" s="141">
        <f t="shared" si="4"/>
        <v>974.5</v>
      </c>
      <c r="J17" s="141">
        <f t="shared" si="4"/>
        <v>1415.1499999999999</v>
      </c>
      <c r="K17" s="141">
        <f t="shared" si="4"/>
        <v>1916.5</v>
      </c>
    </row>
    <row r="18" spans="1:11" ht="12.75">
      <c r="A18" s="140" t="s">
        <v>59</v>
      </c>
      <c r="B18" s="141">
        <f aca="true" t="shared" si="5" ref="B18:K18">B13*6</f>
        <v>85.26</v>
      </c>
      <c r="C18" s="141">
        <f t="shared" si="5"/>
        <v>125.03999999999999</v>
      </c>
      <c r="D18" s="141">
        <f t="shared" si="5"/>
        <v>171.06</v>
      </c>
      <c r="E18" s="141">
        <f t="shared" si="5"/>
        <v>356.70000000000005</v>
      </c>
      <c r="F18" s="141">
        <f t="shared" si="5"/>
        <v>478.62</v>
      </c>
      <c r="G18" s="141">
        <f t="shared" si="5"/>
        <v>625.02</v>
      </c>
      <c r="H18" s="141">
        <f t="shared" si="5"/>
        <v>873.78</v>
      </c>
      <c r="I18" s="141">
        <f t="shared" si="5"/>
        <v>1169.4</v>
      </c>
      <c r="J18" s="141">
        <f t="shared" si="5"/>
        <v>1698.1799999999998</v>
      </c>
      <c r="K18" s="141">
        <f t="shared" si="5"/>
        <v>2299.8</v>
      </c>
    </row>
    <row r="19" spans="1:11" ht="12.75">
      <c r="A19" s="143" t="s">
        <v>60</v>
      </c>
      <c r="B19" s="144">
        <v>0.35</v>
      </c>
      <c r="C19" s="145" t="s">
        <v>61</v>
      </c>
      <c r="D19" s="145">
        <v>0</v>
      </c>
      <c r="E19" s="146"/>
      <c r="F19" s="146"/>
      <c r="G19" s="146"/>
      <c r="H19" s="146"/>
      <c r="I19" s="146"/>
      <c r="J19" s="146"/>
      <c r="K19" s="146"/>
    </row>
    <row r="20" spans="2:11" ht="12.75">
      <c r="B20" s="147" t="s">
        <v>191</v>
      </c>
      <c r="C20" s="148"/>
      <c r="D20" s="148"/>
      <c r="E20" s="148"/>
      <c r="F20" s="148"/>
      <c r="G20" s="148"/>
      <c r="H20" s="148"/>
      <c r="I20" s="148"/>
      <c r="J20" s="148"/>
      <c r="K20" s="148"/>
    </row>
    <row r="21" spans="1:11" s="139" customFormat="1" ht="12.75">
      <c r="A21" s="134" t="s">
        <v>37</v>
      </c>
      <c r="B21" s="149" t="s">
        <v>41</v>
      </c>
      <c r="C21" s="149" t="s">
        <v>43</v>
      </c>
      <c r="D21" s="149" t="s">
        <v>44</v>
      </c>
      <c r="E21" s="149" t="s">
        <v>45</v>
      </c>
      <c r="F21" s="149" t="s">
        <v>62</v>
      </c>
      <c r="G21" s="150" t="s">
        <v>63</v>
      </c>
      <c r="H21" s="150" t="s">
        <v>44</v>
      </c>
      <c r="I21" s="149" t="s">
        <v>45</v>
      </c>
      <c r="J21" s="149" t="s">
        <v>62</v>
      </c>
      <c r="K21" s="149" t="s">
        <v>63</v>
      </c>
    </row>
    <row r="22" spans="1:11" ht="22.5">
      <c r="A22" s="130" t="s">
        <v>64</v>
      </c>
      <c r="B22" s="151" t="s">
        <v>192</v>
      </c>
      <c r="C22" s="151" t="s">
        <v>192</v>
      </c>
      <c r="D22" s="151" t="s">
        <v>192</v>
      </c>
      <c r="E22" s="151" t="s">
        <v>192</v>
      </c>
      <c r="F22" s="151" t="s">
        <v>192</v>
      </c>
      <c r="G22" s="152" t="s">
        <v>215</v>
      </c>
      <c r="H22" s="153" t="s">
        <v>215</v>
      </c>
      <c r="I22" s="154" t="s">
        <v>215</v>
      </c>
      <c r="J22" s="154" t="s">
        <v>215</v>
      </c>
      <c r="K22" s="154" t="s">
        <v>215</v>
      </c>
    </row>
    <row r="23" spans="1:11" ht="12.75">
      <c r="A23" s="140" t="s">
        <v>50</v>
      </c>
      <c r="B23" s="141">
        <v>113.67</v>
      </c>
      <c r="C23" s="141">
        <v>147.71</v>
      </c>
      <c r="D23" s="141">
        <v>187.06</v>
      </c>
      <c r="E23" s="141">
        <v>233.58</v>
      </c>
      <c r="F23" s="141">
        <v>262.31</v>
      </c>
      <c r="G23" s="141">
        <v>299.81</v>
      </c>
      <c r="H23" s="155">
        <v>159.08</v>
      </c>
      <c r="I23" s="141">
        <v>194.94</v>
      </c>
      <c r="J23" s="141">
        <v>219.21</v>
      </c>
      <c r="K23" s="141">
        <v>259.76</v>
      </c>
    </row>
    <row r="24" spans="2:11" ht="12.75">
      <c r="B24" s="142"/>
      <c r="C24" s="142"/>
      <c r="D24" s="142"/>
      <c r="E24" s="142"/>
      <c r="F24" s="142"/>
      <c r="G24" s="156"/>
      <c r="H24" s="142"/>
      <c r="I24" s="142"/>
      <c r="J24" s="142"/>
      <c r="K24" s="142"/>
    </row>
    <row r="25" spans="1:11" ht="12.75">
      <c r="A25" s="140" t="s">
        <v>51</v>
      </c>
      <c r="B25" s="141">
        <v>113.67</v>
      </c>
      <c r="C25" s="141">
        <v>147.71</v>
      </c>
      <c r="D25" s="141">
        <v>187.06</v>
      </c>
      <c r="E25" s="141">
        <v>233.58</v>
      </c>
      <c r="F25" s="141">
        <v>262.31</v>
      </c>
      <c r="G25" s="141">
        <v>299.81</v>
      </c>
      <c r="H25" s="155">
        <v>159.08</v>
      </c>
      <c r="I25" s="141">
        <v>194.94</v>
      </c>
      <c r="J25" s="141">
        <v>219.21</v>
      </c>
      <c r="K25" s="141">
        <v>259.76</v>
      </c>
    </row>
    <row r="26" spans="1:11" ht="12.75">
      <c r="A26" s="140" t="s">
        <v>53</v>
      </c>
      <c r="B26" s="141">
        <f aca="true" t="shared" si="6" ref="B26:K26">B27/2</f>
        <v>246.265</v>
      </c>
      <c r="C26" s="141">
        <f t="shared" si="6"/>
        <v>320.015</v>
      </c>
      <c r="D26" s="141">
        <f t="shared" si="6"/>
        <v>405.265</v>
      </c>
      <c r="E26" s="141">
        <f t="shared" si="6"/>
        <v>506.05</v>
      </c>
      <c r="F26" s="141">
        <f t="shared" si="6"/>
        <v>568.295</v>
      </c>
      <c r="G26" s="141">
        <f t="shared" si="6"/>
        <v>649.54</v>
      </c>
      <c r="H26" s="155">
        <f t="shared" si="6"/>
        <v>344.645</v>
      </c>
      <c r="I26" s="141">
        <f t="shared" si="6"/>
        <v>422.34</v>
      </c>
      <c r="J26" s="141">
        <f t="shared" si="6"/>
        <v>474.92</v>
      </c>
      <c r="K26" s="141">
        <f t="shared" si="6"/>
        <v>562.77</v>
      </c>
    </row>
    <row r="27" spans="1:11" ht="12.75">
      <c r="A27" s="140" t="s">
        <v>54</v>
      </c>
      <c r="B27" s="141">
        <v>492.53</v>
      </c>
      <c r="C27" s="141">
        <v>640.03</v>
      </c>
      <c r="D27" s="141">
        <v>810.53</v>
      </c>
      <c r="E27" s="141">
        <v>1012.1</v>
      </c>
      <c r="F27" s="141">
        <v>1136.59</v>
      </c>
      <c r="G27" s="141">
        <v>1299.08</v>
      </c>
      <c r="H27" s="155">
        <v>689.29</v>
      </c>
      <c r="I27" s="141">
        <v>844.68</v>
      </c>
      <c r="J27" s="141">
        <v>949.84</v>
      </c>
      <c r="K27" s="141">
        <v>1125.54</v>
      </c>
    </row>
    <row r="28" spans="1:11" ht="12.75">
      <c r="A28" s="140" t="s">
        <v>55</v>
      </c>
      <c r="B28" s="141">
        <f aca="true" t="shared" si="7" ref="B28:K28">B27*2</f>
        <v>985.06</v>
      </c>
      <c r="C28" s="141">
        <f t="shared" si="7"/>
        <v>1280.06</v>
      </c>
      <c r="D28" s="141">
        <f t="shared" si="7"/>
        <v>1621.06</v>
      </c>
      <c r="E28" s="141">
        <f t="shared" si="7"/>
        <v>2024.2</v>
      </c>
      <c r="F28" s="141">
        <f t="shared" si="7"/>
        <v>2273.18</v>
      </c>
      <c r="G28" s="141">
        <f t="shared" si="7"/>
        <v>2598.16</v>
      </c>
      <c r="H28" s="155">
        <f t="shared" si="7"/>
        <v>1378.58</v>
      </c>
      <c r="I28" s="141">
        <f t="shared" si="7"/>
        <v>1689.36</v>
      </c>
      <c r="J28" s="141">
        <f t="shared" si="7"/>
        <v>1899.68</v>
      </c>
      <c r="K28" s="141">
        <f t="shared" si="7"/>
        <v>2251.08</v>
      </c>
    </row>
    <row r="29" spans="1:11" ht="12.75">
      <c r="A29" s="140" t="s">
        <v>56</v>
      </c>
      <c r="B29" s="141">
        <f aca="true" t="shared" si="8" ref="B29:K29">B27*3</f>
        <v>1477.59</v>
      </c>
      <c r="C29" s="141">
        <f t="shared" si="8"/>
        <v>1920.09</v>
      </c>
      <c r="D29" s="141">
        <f t="shared" si="8"/>
        <v>2431.59</v>
      </c>
      <c r="E29" s="141">
        <f t="shared" si="8"/>
        <v>3036.3</v>
      </c>
      <c r="F29" s="141">
        <f t="shared" si="8"/>
        <v>3409.7699999999995</v>
      </c>
      <c r="G29" s="141">
        <f t="shared" si="8"/>
        <v>3897.24</v>
      </c>
      <c r="H29" s="155">
        <f t="shared" si="8"/>
        <v>2067.87</v>
      </c>
      <c r="I29" s="141">
        <f t="shared" si="8"/>
        <v>2534.04</v>
      </c>
      <c r="J29" s="141">
        <f t="shared" si="8"/>
        <v>2849.52</v>
      </c>
      <c r="K29" s="141">
        <f t="shared" si="8"/>
        <v>3376.62</v>
      </c>
    </row>
    <row r="30" spans="1:11" ht="12.75">
      <c r="A30" s="140" t="s">
        <v>57</v>
      </c>
      <c r="B30" s="141">
        <f aca="true" t="shared" si="9" ref="B30:K30">B27*4</f>
        <v>1970.12</v>
      </c>
      <c r="C30" s="141">
        <f t="shared" si="9"/>
        <v>2560.12</v>
      </c>
      <c r="D30" s="141">
        <f t="shared" si="9"/>
        <v>3242.12</v>
      </c>
      <c r="E30" s="141">
        <f t="shared" si="9"/>
        <v>4048.4</v>
      </c>
      <c r="F30" s="141">
        <f t="shared" si="9"/>
        <v>4546.36</v>
      </c>
      <c r="G30" s="141">
        <f t="shared" si="9"/>
        <v>5196.32</v>
      </c>
      <c r="H30" s="155">
        <f t="shared" si="9"/>
        <v>2757.16</v>
      </c>
      <c r="I30" s="141">
        <f t="shared" si="9"/>
        <v>3378.72</v>
      </c>
      <c r="J30" s="141">
        <f t="shared" si="9"/>
        <v>3799.36</v>
      </c>
      <c r="K30" s="141">
        <f t="shared" si="9"/>
        <v>4502.16</v>
      </c>
    </row>
    <row r="31" spans="1:11" ht="12.75">
      <c r="A31" s="140" t="s">
        <v>58</v>
      </c>
      <c r="B31" s="141">
        <f aca="true" t="shared" si="10" ref="B31:K31">B27*5</f>
        <v>2462.6499999999996</v>
      </c>
      <c r="C31" s="141">
        <f t="shared" si="10"/>
        <v>3200.1499999999996</v>
      </c>
      <c r="D31" s="141">
        <f t="shared" si="10"/>
        <v>4052.6499999999996</v>
      </c>
      <c r="E31" s="141">
        <f t="shared" si="10"/>
        <v>5060.5</v>
      </c>
      <c r="F31" s="141">
        <f t="shared" si="10"/>
        <v>5682.95</v>
      </c>
      <c r="G31" s="141">
        <f t="shared" si="10"/>
        <v>6495.4</v>
      </c>
      <c r="H31" s="155">
        <f t="shared" si="10"/>
        <v>3446.45</v>
      </c>
      <c r="I31" s="141">
        <f t="shared" si="10"/>
        <v>4223.4</v>
      </c>
      <c r="J31" s="141">
        <f t="shared" si="10"/>
        <v>4749.2</v>
      </c>
      <c r="K31" s="141">
        <f t="shared" si="10"/>
        <v>5627.7</v>
      </c>
    </row>
    <row r="32" spans="1:11" ht="12.75">
      <c r="A32" s="140" t="s">
        <v>59</v>
      </c>
      <c r="B32" s="141">
        <f aca="true" t="shared" si="11" ref="B32:K32">B27*6</f>
        <v>2955.18</v>
      </c>
      <c r="C32" s="141">
        <f t="shared" si="11"/>
        <v>3840.18</v>
      </c>
      <c r="D32" s="141">
        <f t="shared" si="11"/>
        <v>4863.18</v>
      </c>
      <c r="E32" s="141">
        <f t="shared" si="11"/>
        <v>6072.6</v>
      </c>
      <c r="F32" s="141">
        <f t="shared" si="11"/>
        <v>6819.539999999999</v>
      </c>
      <c r="G32" s="141">
        <f t="shared" si="11"/>
        <v>7794.48</v>
      </c>
      <c r="H32" s="141">
        <f t="shared" si="11"/>
        <v>4135.74</v>
      </c>
      <c r="I32" s="141">
        <f t="shared" si="11"/>
        <v>5068.08</v>
      </c>
      <c r="J32" s="141">
        <f t="shared" si="11"/>
        <v>5699.04</v>
      </c>
      <c r="K32" s="141">
        <f t="shared" si="11"/>
        <v>6753.24</v>
      </c>
    </row>
    <row r="33" spans="1:11" ht="12.75">
      <c r="A33" s="143" t="s">
        <v>313</v>
      </c>
      <c r="B33" s="144">
        <v>1.77</v>
      </c>
      <c r="C33" s="145" t="s">
        <v>61</v>
      </c>
      <c r="D33" s="145">
        <v>0</v>
      </c>
      <c r="E33" s="148"/>
      <c r="F33" s="148"/>
      <c r="G33" s="148"/>
      <c r="H33" s="143" t="s">
        <v>313</v>
      </c>
      <c r="I33" s="144">
        <v>1.24</v>
      </c>
      <c r="J33" s="145" t="s">
        <v>61</v>
      </c>
      <c r="K33" s="145">
        <v>0</v>
      </c>
    </row>
    <row r="34" spans="2:11" ht="12.75">
      <c r="B34" s="147"/>
      <c r="C34" s="148"/>
      <c r="D34" s="148"/>
      <c r="E34" s="148"/>
      <c r="F34" s="148"/>
      <c r="G34" s="148"/>
      <c r="H34" s="148"/>
      <c r="I34" s="147"/>
      <c r="J34" s="148"/>
      <c r="K34" s="148"/>
    </row>
    <row r="35" spans="1:11" ht="12.75">
      <c r="A35" s="157" t="s">
        <v>67</v>
      </c>
      <c r="C35" s="148"/>
      <c r="D35" s="148"/>
      <c r="E35" s="148"/>
      <c r="F35" s="148"/>
      <c r="G35" s="148"/>
      <c r="H35" s="148"/>
      <c r="I35" s="158" t="s">
        <v>68</v>
      </c>
      <c r="J35" s="159" t="s">
        <v>69</v>
      </c>
      <c r="K35" s="160" t="s">
        <v>70</v>
      </c>
    </row>
    <row r="36" spans="1:11" ht="12.75">
      <c r="A36" s="140"/>
      <c r="B36" s="161" t="s">
        <v>41</v>
      </c>
      <c r="C36" s="161" t="s">
        <v>42</v>
      </c>
      <c r="D36" s="161" t="s">
        <v>43</v>
      </c>
      <c r="E36" s="161" t="s">
        <v>44</v>
      </c>
      <c r="F36" s="161" t="s">
        <v>45</v>
      </c>
      <c r="G36" s="161" t="s">
        <v>46</v>
      </c>
      <c r="H36" s="161" t="s">
        <v>47</v>
      </c>
      <c r="I36" s="160"/>
      <c r="J36" s="162" t="s">
        <v>71</v>
      </c>
      <c r="K36" s="160"/>
    </row>
    <row r="37" spans="1:11" ht="12.75">
      <c r="A37" s="140" t="s">
        <v>72</v>
      </c>
      <c r="B37" s="141">
        <v>15.67</v>
      </c>
      <c r="C37" s="141">
        <v>20.41</v>
      </c>
      <c r="D37" s="141">
        <v>27.04</v>
      </c>
      <c r="E37" s="141">
        <v>37.61</v>
      </c>
      <c r="F37" s="141">
        <v>48.98</v>
      </c>
      <c r="G37" s="141">
        <v>71.32</v>
      </c>
      <c r="H37" s="141">
        <v>96.46</v>
      </c>
      <c r="I37" s="158" t="s">
        <v>73</v>
      </c>
      <c r="J37" s="141">
        <v>20.23</v>
      </c>
      <c r="K37" s="163" t="s">
        <v>25</v>
      </c>
    </row>
    <row r="38" spans="1:11" ht="12.75">
      <c r="A38" s="140" t="s">
        <v>75</v>
      </c>
      <c r="B38" s="141">
        <v>35</v>
      </c>
      <c r="C38" s="141">
        <v>35</v>
      </c>
      <c r="D38" s="141">
        <v>35</v>
      </c>
      <c r="E38" s="141">
        <v>35</v>
      </c>
      <c r="F38" s="141">
        <v>35</v>
      </c>
      <c r="G38" s="141">
        <v>35</v>
      </c>
      <c r="H38" s="141">
        <v>35</v>
      </c>
      <c r="I38" s="158" t="s">
        <v>0</v>
      </c>
      <c r="J38" s="141">
        <v>2.25</v>
      </c>
      <c r="K38" s="163" t="s">
        <v>25</v>
      </c>
    </row>
    <row r="39" spans="1:11" ht="12.75">
      <c r="A39" s="140" t="s">
        <v>194</v>
      </c>
      <c r="B39" s="141">
        <v>30.42</v>
      </c>
      <c r="C39" s="141">
        <v>30.42</v>
      </c>
      <c r="D39" s="141">
        <v>30.42</v>
      </c>
      <c r="E39" s="141">
        <v>30.42</v>
      </c>
      <c r="F39" s="141">
        <v>30.42</v>
      </c>
      <c r="G39" s="141">
        <v>45.63</v>
      </c>
      <c r="H39" s="141">
        <v>53.23</v>
      </c>
      <c r="I39" s="158" t="s">
        <v>77</v>
      </c>
      <c r="J39" s="141">
        <v>4.71</v>
      </c>
      <c r="K39" s="159" t="s">
        <v>179</v>
      </c>
    </row>
    <row r="40" spans="1:11" ht="12.75">
      <c r="A40" s="164" t="s">
        <v>195</v>
      </c>
      <c r="B40" s="144">
        <v>1</v>
      </c>
      <c r="C40" s="144">
        <v>1</v>
      </c>
      <c r="D40" s="144">
        <v>1</v>
      </c>
      <c r="E40" s="144">
        <v>1</v>
      </c>
      <c r="F40" s="144">
        <v>1</v>
      </c>
      <c r="G40" s="144">
        <v>1.5</v>
      </c>
      <c r="H40" s="144">
        <v>1.75</v>
      </c>
      <c r="I40" s="165" t="s">
        <v>81</v>
      </c>
      <c r="J40" s="166">
        <v>10.89</v>
      </c>
      <c r="K40" s="160" t="s">
        <v>196</v>
      </c>
    </row>
    <row r="41" spans="1:11" ht="12.75" customHeight="1">
      <c r="A41" s="164"/>
      <c r="B41" s="167"/>
      <c r="C41" s="167"/>
      <c r="D41" s="167"/>
      <c r="E41" s="167"/>
      <c r="F41" s="167"/>
      <c r="G41" s="167"/>
      <c r="H41" s="167"/>
      <c r="I41" s="158" t="s">
        <v>85</v>
      </c>
      <c r="J41" s="141">
        <v>18.42</v>
      </c>
      <c r="K41" s="159" t="s">
        <v>180</v>
      </c>
    </row>
    <row r="42" spans="1:9" ht="12.75">
      <c r="A42" s="130" t="s">
        <v>83</v>
      </c>
      <c r="D42" s="133" t="s">
        <v>181</v>
      </c>
      <c r="E42" s="168"/>
      <c r="F42" s="145" t="s">
        <v>197</v>
      </c>
      <c r="G42" s="145"/>
      <c r="I42" s="132"/>
    </row>
    <row r="43" spans="1:6" s="132" customFormat="1" ht="14.25" customHeight="1">
      <c r="A43" s="169" t="s">
        <v>87</v>
      </c>
      <c r="B43" s="170" t="s">
        <v>406</v>
      </c>
      <c r="C43" s="171"/>
      <c r="D43" s="164" t="s">
        <v>89</v>
      </c>
      <c r="F43" s="172" t="s">
        <v>90</v>
      </c>
    </row>
    <row r="44" spans="1:10" s="132" customFormat="1" ht="12.75">
      <c r="A44" s="173" t="s">
        <v>93</v>
      </c>
      <c r="B44" s="174">
        <v>6</v>
      </c>
      <c r="C44" s="171"/>
      <c r="D44" s="164" t="s">
        <v>94</v>
      </c>
      <c r="F44" s="171" t="s">
        <v>198</v>
      </c>
      <c r="G44" s="131"/>
      <c r="H44" s="143"/>
      <c r="J44" s="175" t="s">
        <v>116</v>
      </c>
    </row>
    <row r="45" spans="1:11" s="132" customFormat="1" ht="12.75">
      <c r="A45" s="173" t="s">
        <v>96</v>
      </c>
      <c r="B45" s="170" t="s">
        <v>97</v>
      </c>
      <c r="C45" s="171"/>
      <c r="D45" s="164" t="s">
        <v>98</v>
      </c>
      <c r="F45" s="172">
        <v>0</v>
      </c>
      <c r="G45" s="131"/>
      <c r="H45" s="143"/>
      <c r="I45" s="172" t="s">
        <v>123</v>
      </c>
      <c r="J45" s="172" t="s">
        <v>124</v>
      </c>
      <c r="K45" s="172">
        <v>2</v>
      </c>
    </row>
    <row r="46" spans="1:11" s="132" customFormat="1" ht="12.75">
      <c r="A46" s="173" t="s">
        <v>99</v>
      </c>
      <c r="B46" s="176" t="s">
        <v>100</v>
      </c>
      <c r="C46" s="171"/>
      <c r="D46" s="173" t="s">
        <v>101</v>
      </c>
      <c r="F46" s="177">
        <v>19</v>
      </c>
      <c r="G46" s="131"/>
      <c r="H46" s="143"/>
      <c r="I46" s="172" t="s">
        <v>127</v>
      </c>
      <c r="J46" s="172" t="s">
        <v>128</v>
      </c>
      <c r="K46" s="172">
        <v>3</v>
      </c>
    </row>
    <row r="47" spans="1:11" s="132" customFormat="1" ht="12.75">
      <c r="A47" s="173" t="s">
        <v>102</v>
      </c>
      <c r="B47" s="178" t="s">
        <v>103</v>
      </c>
      <c r="C47" s="171"/>
      <c r="D47" s="164" t="s">
        <v>104</v>
      </c>
      <c r="F47" s="172">
        <v>12</v>
      </c>
      <c r="G47" s="145" t="s">
        <v>121</v>
      </c>
      <c r="H47" s="143"/>
      <c r="I47" s="172" t="s">
        <v>77</v>
      </c>
      <c r="J47" s="172" t="s">
        <v>125</v>
      </c>
      <c r="K47" s="172">
        <v>2</v>
      </c>
    </row>
    <row r="48" spans="1:11" s="132" customFormat="1" ht="12.75">
      <c r="A48" s="173" t="s">
        <v>106</v>
      </c>
      <c r="B48" s="178" t="s">
        <v>199</v>
      </c>
      <c r="C48" s="171"/>
      <c r="D48" s="173" t="s">
        <v>108</v>
      </c>
      <c r="F48" s="1170" t="s">
        <v>417</v>
      </c>
      <c r="G48" s="1170"/>
      <c r="H48" s="1170"/>
      <c r="I48" s="172" t="s">
        <v>81</v>
      </c>
      <c r="J48" s="172" t="s">
        <v>125</v>
      </c>
      <c r="K48" s="172">
        <v>2</v>
      </c>
    </row>
    <row r="49" spans="1:11" s="132" customFormat="1" ht="12.75">
      <c r="A49" s="173" t="s">
        <v>110</v>
      </c>
      <c r="B49" s="176" t="s">
        <v>200</v>
      </c>
      <c r="C49" s="131"/>
      <c r="D49" s="173"/>
      <c r="E49" s="131"/>
      <c r="F49" s="1170"/>
      <c r="G49" s="1170"/>
      <c r="H49" s="1170"/>
      <c r="I49" s="180" t="s">
        <v>85</v>
      </c>
      <c r="J49" s="172" t="s">
        <v>125</v>
      </c>
      <c r="K49" s="172">
        <v>2</v>
      </c>
    </row>
    <row r="50" spans="1:8" s="132" customFormat="1" ht="12.75">
      <c r="A50" s="173"/>
      <c r="B50" s="176"/>
      <c r="C50" s="131"/>
      <c r="D50" s="173"/>
      <c r="E50" s="131"/>
      <c r="F50" s="1170"/>
      <c r="G50" s="1170"/>
      <c r="H50" s="1170"/>
    </row>
    <row r="51" spans="1:9" s="131" customFormat="1" ht="12.75">
      <c r="A51" s="169" t="s">
        <v>114</v>
      </c>
      <c r="B51" s="176"/>
      <c r="D51" s="169" t="s">
        <v>115</v>
      </c>
      <c r="E51" s="169"/>
      <c r="F51" s="169"/>
      <c r="H51" s="143"/>
      <c r="I51" s="143"/>
    </row>
    <row r="52" spans="1:9" s="132" customFormat="1" ht="12.75">
      <c r="A52" s="173" t="s">
        <v>117</v>
      </c>
      <c r="B52" s="176" t="s">
        <v>118</v>
      </c>
      <c r="C52" s="131"/>
      <c r="D52" s="145" t="s">
        <v>119</v>
      </c>
      <c r="E52" s="145" t="s">
        <v>120</v>
      </c>
      <c r="F52" s="145" t="s">
        <v>51</v>
      </c>
      <c r="G52" s="145" t="s">
        <v>121</v>
      </c>
      <c r="H52" s="145" t="s">
        <v>122</v>
      </c>
      <c r="I52" s="143"/>
    </row>
    <row r="53" spans="1:9" s="132" customFormat="1" ht="12.75">
      <c r="A53" s="173" t="s">
        <v>126</v>
      </c>
      <c r="B53" s="176">
        <v>999</v>
      </c>
      <c r="C53" s="131"/>
      <c r="D53" s="145" t="s">
        <v>77</v>
      </c>
      <c r="E53" s="172" t="s">
        <v>125</v>
      </c>
      <c r="F53" s="172" t="s">
        <v>125</v>
      </c>
      <c r="G53" s="145">
        <v>2</v>
      </c>
      <c r="H53" s="144">
        <v>3.28</v>
      </c>
      <c r="I53" s="143"/>
    </row>
    <row r="54" spans="1:9" s="132" customFormat="1" ht="12.75">
      <c r="A54" s="173" t="s">
        <v>129</v>
      </c>
      <c r="B54" s="181">
        <v>2</v>
      </c>
      <c r="C54" s="131"/>
      <c r="D54" s="145" t="s">
        <v>81</v>
      </c>
      <c r="E54" s="172" t="s">
        <v>125</v>
      </c>
      <c r="F54" s="172" t="s">
        <v>1</v>
      </c>
      <c r="G54" s="145">
        <v>2</v>
      </c>
      <c r="H54" s="145" t="s">
        <v>130</v>
      </c>
      <c r="I54" s="143"/>
    </row>
    <row r="55" spans="1:9" s="132" customFormat="1" ht="12.75">
      <c r="A55" s="173" t="s">
        <v>131</v>
      </c>
      <c r="B55" s="182" t="s">
        <v>97</v>
      </c>
      <c r="C55" s="171"/>
      <c r="D55" s="145" t="s">
        <v>85</v>
      </c>
      <c r="E55" s="172" t="s">
        <v>125</v>
      </c>
      <c r="F55" s="172" t="s">
        <v>125</v>
      </c>
      <c r="G55" s="145">
        <v>2</v>
      </c>
      <c r="H55" s="145">
        <v>13.04</v>
      </c>
      <c r="I55" s="143"/>
    </row>
    <row r="56" spans="1:9" s="132" customFormat="1" ht="12.75">
      <c r="A56" s="173" t="s">
        <v>112</v>
      </c>
      <c r="B56" s="174">
        <v>1831111</v>
      </c>
      <c r="C56" s="171"/>
      <c r="D56" s="145" t="s">
        <v>132</v>
      </c>
      <c r="E56" s="172" t="s">
        <v>133</v>
      </c>
      <c r="F56" s="172" t="s">
        <v>133</v>
      </c>
      <c r="G56" s="145">
        <v>2</v>
      </c>
      <c r="H56" s="145">
        <v>9.07</v>
      </c>
      <c r="I56" s="143"/>
    </row>
    <row r="57" spans="1:9" s="132" customFormat="1" ht="12.75">
      <c r="A57" s="173" t="s">
        <v>134</v>
      </c>
      <c r="B57" s="183">
        <v>32</v>
      </c>
      <c r="C57" s="131"/>
      <c r="D57" s="145" t="s">
        <v>135</v>
      </c>
      <c r="E57" s="172" t="s">
        <v>124</v>
      </c>
      <c r="F57" s="172" t="s">
        <v>125</v>
      </c>
      <c r="G57" s="145">
        <v>2</v>
      </c>
      <c r="H57" s="145" t="s">
        <v>130</v>
      </c>
      <c r="I57" s="143"/>
    </row>
    <row r="58" spans="1:9" s="132" customFormat="1" ht="12.75">
      <c r="A58" s="173" t="s">
        <v>184</v>
      </c>
      <c r="B58" s="184">
        <v>9000</v>
      </c>
      <c r="C58" s="185"/>
      <c r="D58" s="145" t="s">
        <v>127</v>
      </c>
      <c r="E58" s="172" t="s">
        <v>128</v>
      </c>
      <c r="F58" s="172" t="s">
        <v>128</v>
      </c>
      <c r="G58" s="145">
        <v>3</v>
      </c>
      <c r="H58" s="145" t="s">
        <v>130</v>
      </c>
      <c r="I58" s="143"/>
    </row>
    <row r="59" spans="1:10" s="131" customFormat="1" ht="12.75">
      <c r="A59" s="173"/>
      <c r="B59" s="184" t="s">
        <v>4</v>
      </c>
      <c r="C59" s="185"/>
      <c r="D59" s="145" t="s">
        <v>138</v>
      </c>
      <c r="E59" s="172" t="s">
        <v>125</v>
      </c>
      <c r="F59" s="172" t="s">
        <v>125</v>
      </c>
      <c r="G59" s="145">
        <v>2</v>
      </c>
      <c r="H59" s="144">
        <v>35</v>
      </c>
      <c r="I59" s="1171" t="s">
        <v>139</v>
      </c>
      <c r="J59" s="1172"/>
    </row>
    <row r="60" spans="1:9" s="132" customFormat="1" ht="12.75">
      <c r="A60" s="164"/>
      <c r="B60" s="184" t="s">
        <v>4</v>
      </c>
      <c r="C60" s="131"/>
      <c r="D60" s="145" t="s">
        <v>144</v>
      </c>
      <c r="E60" s="172" t="s">
        <v>125</v>
      </c>
      <c r="F60" s="172" t="s">
        <v>125</v>
      </c>
      <c r="G60" s="145">
        <v>2</v>
      </c>
      <c r="H60" s="188">
        <v>8</v>
      </c>
      <c r="I60" s="164" t="s">
        <v>201</v>
      </c>
    </row>
    <row r="61" spans="1:9" s="132" customFormat="1" ht="12.75">
      <c r="A61" s="157" t="s">
        <v>169</v>
      </c>
      <c r="B61" s="164" t="s">
        <v>201</v>
      </c>
      <c r="C61" s="189">
        <v>8</v>
      </c>
      <c r="D61" s="145" t="s">
        <v>144</v>
      </c>
      <c r="E61" s="172" t="s">
        <v>125</v>
      </c>
      <c r="F61" s="172" t="s">
        <v>125</v>
      </c>
      <c r="G61" s="145">
        <v>2</v>
      </c>
      <c r="H61" s="188">
        <v>11</v>
      </c>
      <c r="I61" s="190" t="s">
        <v>145</v>
      </c>
    </row>
    <row r="62" spans="1:8" s="132" customFormat="1" ht="12.75">
      <c r="A62" s="169" t="s">
        <v>169</v>
      </c>
      <c r="B62" s="190" t="s">
        <v>145</v>
      </c>
      <c r="C62" s="189">
        <v>11</v>
      </c>
      <c r="D62" s="145" t="s">
        <v>60</v>
      </c>
      <c r="E62" s="172" t="s">
        <v>61</v>
      </c>
      <c r="F62" s="172" t="s">
        <v>61</v>
      </c>
      <c r="G62" s="191">
        <v>0</v>
      </c>
      <c r="H62" s="133" t="s">
        <v>203</v>
      </c>
    </row>
    <row r="63" spans="1:10" s="132" customFormat="1" ht="12.75">
      <c r="A63" s="157" t="s">
        <v>205</v>
      </c>
      <c r="B63" s="192" t="s">
        <v>164</v>
      </c>
      <c r="C63" s="164">
        <v>2.21</v>
      </c>
      <c r="D63" s="130" t="s">
        <v>170</v>
      </c>
      <c r="E63" s="192" t="s">
        <v>216</v>
      </c>
      <c r="F63" s="189">
        <v>75</v>
      </c>
      <c r="G63" s="145" t="s">
        <v>151</v>
      </c>
      <c r="H63" s="131"/>
      <c r="I63" s="131"/>
      <c r="J63" s="131"/>
    </row>
    <row r="64" spans="1:10" s="132" customFormat="1" ht="12.75">
      <c r="A64" s="157" t="s">
        <v>185</v>
      </c>
      <c r="B64" s="193" t="s">
        <v>207</v>
      </c>
      <c r="C64" s="164">
        <v>0.05</v>
      </c>
      <c r="D64" s="130" t="s">
        <v>206</v>
      </c>
      <c r="E64" s="192" t="s">
        <v>171</v>
      </c>
      <c r="F64" s="189">
        <v>35</v>
      </c>
      <c r="G64" s="194">
        <v>0.064</v>
      </c>
      <c r="H64" s="131" t="s">
        <v>3</v>
      </c>
      <c r="I64" s="131"/>
      <c r="J64" s="131" t="s">
        <v>154</v>
      </c>
    </row>
    <row r="65" spans="1:10" s="132" customFormat="1" ht="12.75">
      <c r="A65" s="130" t="s">
        <v>5</v>
      </c>
      <c r="B65" s="135" t="s">
        <v>209</v>
      </c>
      <c r="C65" s="164">
        <v>0.24</v>
      </c>
      <c r="D65" s="130" t="s">
        <v>167</v>
      </c>
      <c r="E65" s="192" t="s">
        <v>208</v>
      </c>
      <c r="F65" s="164">
        <v>11.06</v>
      </c>
      <c r="G65" s="194">
        <v>0.036</v>
      </c>
      <c r="H65" s="131" t="s">
        <v>157</v>
      </c>
      <c r="I65" s="131"/>
      <c r="J65" s="131" t="s">
        <v>158</v>
      </c>
    </row>
    <row r="66" spans="1:11" ht="12.75">
      <c r="A66" s="130" t="s">
        <v>186</v>
      </c>
      <c r="B66" s="192" t="s">
        <v>164</v>
      </c>
      <c r="C66" s="164">
        <v>1.19</v>
      </c>
      <c r="D66" s="130" t="s">
        <v>165</v>
      </c>
      <c r="E66" s="192" t="s">
        <v>210</v>
      </c>
      <c r="F66" s="164">
        <v>11.65</v>
      </c>
      <c r="G66" s="194">
        <v>0.088</v>
      </c>
      <c r="H66" s="195" t="s">
        <v>161</v>
      </c>
      <c r="I66" s="131"/>
      <c r="J66" s="131" t="s">
        <v>162</v>
      </c>
      <c r="K66" s="132"/>
    </row>
    <row r="67" spans="1:11" ht="12.75">
      <c r="A67" s="130" t="s">
        <v>163</v>
      </c>
      <c r="B67" s="192" t="s">
        <v>164</v>
      </c>
      <c r="C67" s="189">
        <v>1.4</v>
      </c>
      <c r="D67" s="130" t="s">
        <v>165</v>
      </c>
      <c r="E67" s="192" t="s">
        <v>211</v>
      </c>
      <c r="F67" s="164">
        <v>34.75</v>
      </c>
      <c r="G67" s="130" t="s">
        <v>212</v>
      </c>
      <c r="H67" s="196" t="s">
        <v>217</v>
      </c>
      <c r="J67" s="172"/>
      <c r="K67" s="132"/>
    </row>
    <row r="68" spans="7:10" ht="12.75">
      <c r="G68" s="131"/>
      <c r="H68" s="131"/>
      <c r="I68" s="132"/>
      <c r="J68" s="132"/>
    </row>
    <row r="69" ht="12.75">
      <c r="A69" s="134" t="s">
        <v>418</v>
      </c>
    </row>
    <row r="71" ht="12.75">
      <c r="A71" s="134" t="s">
        <v>434</v>
      </c>
    </row>
    <row r="89" ht="12.75">
      <c r="E89" s="193"/>
    </row>
  </sheetData>
  <sheetProtection/>
  <mergeCells count="4">
    <mergeCell ref="F48:H48"/>
    <mergeCell ref="I59:J59"/>
    <mergeCell ref="F49:H49"/>
    <mergeCell ref="F50:H50"/>
  </mergeCells>
  <printOptions horizontalCentered="1"/>
  <pageMargins left="0.5" right="0.5" top="0.5" bottom="1" header="0.5" footer="0.25"/>
  <pageSetup fitToHeight="1" fitToWidth="1" horizontalDpi="600" verticalDpi="600" orientation="portrait" scale="61" r:id="rId3"/>
  <headerFooter alignWithMargins="0">
    <oddFooter>&amp;LDivision 176 / 183 Master Rates
Effective 5/2010.v1&amp;RApproved by:              Date:
CSM __________  _________
DC ___________  _________
GM ___________  _________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Allied Waste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Cheryl Creasey</dc:creator>
  <cp:keywords/>
  <dc:description/>
  <cp:lastModifiedBy>McLaughlin, Tammy</cp:lastModifiedBy>
  <cp:lastPrinted>2015-01-16T18:17:46Z</cp:lastPrinted>
  <dcterms:created xsi:type="dcterms:W3CDTF">2010-02-05T23:38:51Z</dcterms:created>
  <dcterms:modified xsi:type="dcterms:W3CDTF">2015-03-16T16:36:30Z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Workpapers</vt:lpwstr>
  </property>
  <property fmtid="{D5CDD505-2E9C-101B-9397-08002B2CF9AE}" pid="4" name="IsHighlyConfidenti">
    <vt:lpwstr>0</vt:lpwstr>
  </property>
  <property fmtid="{D5CDD505-2E9C-101B-9397-08002B2CF9AE}" pid="5" name="DocketNumb">
    <vt:lpwstr>150487</vt:lpwstr>
  </property>
  <property fmtid="{D5CDD505-2E9C-101B-9397-08002B2CF9AE}" pid="6" name="IsConfidenti">
    <vt:lpwstr>0</vt:lpwstr>
  </property>
  <property fmtid="{D5CDD505-2E9C-101B-9397-08002B2CF9AE}" pid="7" name="Dat">
    <vt:lpwstr>2015-03-25T00:00:00Z</vt:lpwstr>
  </property>
  <property fmtid="{D5CDD505-2E9C-101B-9397-08002B2CF9AE}" pid="8" name="_docset_NoMedatataSyncRequir">
    <vt:lpwstr>False</vt:lpwstr>
  </property>
  <property fmtid="{D5CDD505-2E9C-101B-9397-08002B2CF9AE}" pid="9" name="CaseTy">
    <vt:lpwstr>Tariff Revision</vt:lpwstr>
  </property>
  <property fmtid="{D5CDD505-2E9C-101B-9397-08002B2CF9AE}" pid="10" name="OpenedDa">
    <vt:lpwstr>2015-03-25T00:00:00Z</vt:lpwstr>
  </property>
  <property fmtid="{D5CDD505-2E9C-101B-9397-08002B2CF9AE}" pid="11" name="Pref">
    <vt:lpwstr>TG</vt:lpwstr>
  </property>
  <property fmtid="{D5CDD505-2E9C-101B-9397-08002B2CF9AE}" pid="12" name="CaseCompanyNam">
    <vt:lpwstr>FIORITO ENTERPRISES INC &amp; RABANCO COMPANIES</vt:lpwstr>
  </property>
  <property fmtid="{D5CDD505-2E9C-101B-9397-08002B2CF9AE}" pid="13" name="IndustryCo">
    <vt:lpwstr>227</vt:lpwstr>
  </property>
  <property fmtid="{D5CDD505-2E9C-101B-9397-08002B2CF9AE}" pid="14" name="CaseStat">
    <vt:lpwstr>Closed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