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___Testimony and Exhibit to File 02-10-23/Moore Testimony &amp; Exhibits/"/>
    </mc:Choice>
  </mc:AlternateContent>
  <xr:revisionPtr revIDLastSave="3" documentId="8_{646E569B-393F-4837-BA56-156D31043FF5}" xr6:coauthVersionLast="47" xr6:coauthVersionMax="47" xr10:uidLastSave="{290CAB3C-D559-44E9-8A24-C92CD02B5BD7}"/>
  <bookViews>
    <workbookView xWindow="-110" yWindow="-110" windowWidth="19420" windowHeight="10420" xr2:uid="{8AAEE139-983D-4974-9BD5-B9CFAEAEF9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5" i="1" l="1"/>
  <c r="E112" i="1"/>
  <c r="H110" i="1" s="1"/>
  <c r="H111" i="1"/>
  <c r="F111" i="1"/>
  <c r="D111" i="1"/>
  <c r="G110" i="1"/>
  <c r="E109" i="1"/>
  <c r="H108" i="1" s="1"/>
  <c r="F108" i="1"/>
  <c r="D108" i="1"/>
  <c r="G107" i="1"/>
  <c r="H107" i="1" s="1"/>
  <c r="E106" i="1"/>
  <c r="F105" i="1"/>
  <c r="D105" i="1"/>
  <c r="G104" i="1"/>
  <c r="H104" i="1" s="1"/>
  <c r="E103" i="1"/>
  <c r="H101" i="1" s="1"/>
  <c r="H102" i="1"/>
  <c r="F102" i="1"/>
  <c r="D102" i="1"/>
  <c r="G101" i="1"/>
  <c r="E100" i="1"/>
  <c r="H98" i="1" s="1"/>
  <c r="H99" i="1"/>
  <c r="F99" i="1"/>
  <c r="D99" i="1"/>
  <c r="G98" i="1"/>
  <c r="E97" i="1"/>
  <c r="F96" i="1"/>
  <c r="D96" i="1"/>
  <c r="G95" i="1"/>
  <c r="H95" i="1" s="1"/>
  <c r="E94" i="1"/>
  <c r="F93" i="1"/>
  <c r="D93" i="1"/>
  <c r="G92" i="1"/>
  <c r="H92" i="1" s="1"/>
  <c r="E91" i="1"/>
  <c r="H89" i="1" s="1"/>
  <c r="F90" i="1"/>
  <c r="D90" i="1"/>
  <c r="G89" i="1"/>
  <c r="H90" i="1" s="1"/>
  <c r="E88" i="1"/>
  <c r="H86" i="1" s="1"/>
  <c r="H87" i="1"/>
  <c r="F87" i="1"/>
  <c r="D87" i="1"/>
  <c r="G86" i="1"/>
  <c r="E85" i="1"/>
  <c r="H84" i="1"/>
  <c r="F84" i="1"/>
  <c r="D84" i="1"/>
  <c r="G83" i="1"/>
  <c r="H83" i="1" s="1"/>
  <c r="E82" i="1"/>
  <c r="F81" i="1"/>
  <c r="D81" i="1"/>
  <c r="G80" i="1"/>
  <c r="H80" i="1" s="1"/>
  <c r="E79" i="1"/>
  <c r="H77" i="1" s="1"/>
  <c r="F78" i="1"/>
  <c r="D78" i="1"/>
  <c r="G77" i="1"/>
  <c r="H78" i="1" s="1"/>
  <c r="E76" i="1"/>
  <c r="H74" i="1" s="1"/>
  <c r="H75" i="1"/>
  <c r="F75" i="1"/>
  <c r="D75" i="1"/>
  <c r="G74" i="1"/>
  <c r="E73" i="1"/>
  <c r="H72" i="1"/>
  <c r="F72" i="1"/>
  <c r="D72" i="1"/>
  <c r="G71" i="1"/>
  <c r="H71" i="1" s="1"/>
  <c r="E70" i="1"/>
  <c r="F69" i="1"/>
  <c r="D69" i="1"/>
  <c r="G68" i="1"/>
  <c r="H68" i="1" s="1"/>
  <c r="E67" i="1"/>
  <c r="F66" i="1"/>
  <c r="D66" i="1"/>
  <c r="G65" i="1"/>
  <c r="H66" i="1" s="1"/>
  <c r="E64" i="1"/>
  <c r="H62" i="1" s="1"/>
  <c r="H63" i="1"/>
  <c r="F63" i="1"/>
  <c r="D63" i="1"/>
  <c r="G62" i="1"/>
  <c r="E61" i="1"/>
  <c r="H59" i="1" s="1"/>
  <c r="H60" i="1"/>
  <c r="F60" i="1"/>
  <c r="D60" i="1"/>
  <c r="G59" i="1"/>
  <c r="E58" i="1"/>
  <c r="F57" i="1"/>
  <c r="D57" i="1"/>
  <c r="G56" i="1"/>
  <c r="H56" i="1" s="1"/>
  <c r="E55" i="1"/>
  <c r="H53" i="1" s="1"/>
  <c r="F54" i="1"/>
  <c r="D54" i="1"/>
  <c r="G53" i="1"/>
  <c r="H54" i="1" s="1"/>
  <c r="E52" i="1"/>
  <c r="H50" i="1" s="1"/>
  <c r="H51" i="1"/>
  <c r="F51" i="1"/>
  <c r="D51" i="1"/>
  <c r="G50" i="1"/>
  <c r="E49" i="1"/>
  <c r="H47" i="1" s="1"/>
  <c r="H48" i="1"/>
  <c r="F48" i="1"/>
  <c r="D48" i="1"/>
  <c r="G47" i="1"/>
  <c r="E46" i="1"/>
  <c r="F45" i="1"/>
  <c r="D45" i="1"/>
  <c r="G44" i="1"/>
  <c r="H44" i="1" s="1"/>
  <c r="E43" i="1"/>
  <c r="F42" i="1"/>
  <c r="D42" i="1"/>
  <c r="G41" i="1"/>
  <c r="H42" i="1" s="1"/>
  <c r="E40" i="1"/>
  <c r="H38" i="1" s="1"/>
  <c r="H39" i="1"/>
  <c r="F39" i="1"/>
  <c r="D39" i="1"/>
  <c r="G38" i="1"/>
  <c r="E37" i="1"/>
  <c r="H36" i="1"/>
  <c r="F36" i="1"/>
  <c r="D36" i="1"/>
  <c r="G35" i="1"/>
  <c r="H35" i="1" s="1"/>
  <c r="E34" i="1"/>
  <c r="F33" i="1"/>
  <c r="D33" i="1"/>
  <c r="G32" i="1"/>
  <c r="H32" i="1" s="1"/>
  <c r="E31" i="1"/>
  <c r="F30" i="1"/>
  <c r="D30" i="1"/>
  <c r="G29" i="1"/>
  <c r="H30" i="1" s="1"/>
  <c r="E28" i="1"/>
  <c r="H26" i="1" s="1"/>
  <c r="H27" i="1"/>
  <c r="F27" i="1"/>
  <c r="D27" i="1"/>
  <c r="G26" i="1"/>
  <c r="E25" i="1"/>
  <c r="H24" i="1"/>
  <c r="F24" i="1"/>
  <c r="D24" i="1"/>
  <c r="G23" i="1"/>
  <c r="H23" i="1" s="1"/>
  <c r="E22" i="1"/>
  <c r="F21" i="1"/>
  <c r="D21" i="1"/>
  <c r="G20" i="1"/>
  <c r="H20" i="1" s="1"/>
  <c r="E19" i="1"/>
  <c r="H17" i="1" s="1"/>
  <c r="F18" i="1"/>
  <c r="D18" i="1"/>
  <c r="G17" i="1"/>
  <c r="H18" i="1" s="1"/>
  <c r="E16" i="1"/>
  <c r="H14" i="1" s="1"/>
  <c r="H15" i="1"/>
  <c r="F15" i="1"/>
  <c r="D15" i="1"/>
  <c r="G14" i="1"/>
  <c r="E13" i="1"/>
  <c r="H12" i="1"/>
  <c r="F12" i="1"/>
  <c r="D12" i="1"/>
  <c r="G11" i="1"/>
  <c r="H11" i="1" s="1"/>
  <c r="E10" i="1"/>
  <c r="F9" i="1"/>
  <c r="D9" i="1"/>
  <c r="G8" i="1"/>
  <c r="H8" i="1" s="1"/>
  <c r="E7" i="1"/>
  <c r="H5" i="1" s="1"/>
  <c r="F6" i="1"/>
  <c r="D6" i="1"/>
  <c r="G5" i="1"/>
  <c r="H6" i="1" s="1"/>
  <c r="E4" i="1"/>
  <c r="G121" i="1" s="1"/>
  <c r="H3" i="1"/>
  <c r="F3" i="1"/>
  <c r="H121" i="1" s="1"/>
  <c r="D3" i="1"/>
  <c r="F120" i="1" s="1"/>
  <c r="G2" i="1"/>
  <c r="I121" i="1" s="1"/>
  <c r="H96" i="1" l="1"/>
  <c r="H29" i="1"/>
  <c r="H41" i="1"/>
  <c r="H65" i="1"/>
  <c r="G115" i="1"/>
  <c r="G116" i="1" s="1"/>
  <c r="G120" i="1"/>
  <c r="H9" i="1"/>
  <c r="H57" i="1"/>
  <c r="H105" i="1"/>
  <c r="H115" i="1"/>
  <c r="H116" i="1" s="1"/>
  <c r="H120" i="1"/>
  <c r="H21" i="1"/>
  <c r="H33" i="1"/>
  <c r="H45" i="1"/>
  <c r="H69" i="1"/>
  <c r="H81" i="1"/>
  <c r="H93" i="1"/>
  <c r="H2" i="1"/>
  <c r="I115" i="1"/>
  <c r="I116" i="1" s="1"/>
  <c r="I120" i="1"/>
  <c r="F121" i="1"/>
  <c r="F115" i="1"/>
  <c r="F116" i="1" s="1"/>
</calcChain>
</file>

<file path=xl/sharedStrings.xml><?xml version="1.0" encoding="utf-8"?>
<sst xmlns="http://schemas.openxmlformats.org/spreadsheetml/2006/main" count="243" uniqueCount="61">
  <si>
    <t>PILOT</t>
  </si>
  <si>
    <t>2019 -  37 Pilots</t>
  </si>
  <si>
    <t>Assignments (JOB+CTJ)</t>
  </si>
  <si>
    <t>Total Comp Days</t>
  </si>
  <si>
    <t>Total On-Duty Jobs</t>
  </si>
  <si>
    <t>Total Off-Duty Jobs</t>
  </si>
  <si>
    <t>CDT/CTJ(%),  CDT-CTJ (#)</t>
  </si>
  <si>
    <t>075C</t>
  </si>
  <si>
    <t>2019 TOTAL TIME OFF WATCH ENGAGED AS A PUGET SOUND PILOT</t>
  </si>
  <si>
    <t>2019 TOTAL TIME ON WATCH ENGAGED AS A PUGET SOUND PILOT</t>
  </si>
  <si>
    <t>CDT</t>
  </si>
  <si>
    <t>13BF</t>
  </si>
  <si>
    <t>2A95</t>
  </si>
  <si>
    <t>33C5</t>
  </si>
  <si>
    <t>355B</t>
  </si>
  <si>
    <t>3B15</t>
  </si>
  <si>
    <t>4F63</t>
  </si>
  <si>
    <t>580B</t>
  </si>
  <si>
    <t>5B31</t>
  </si>
  <si>
    <t>694F</t>
  </si>
  <si>
    <t>6D38</t>
  </si>
  <si>
    <t>707B</t>
  </si>
  <si>
    <t>719C</t>
  </si>
  <si>
    <t>7B8F</t>
  </si>
  <si>
    <t>83C3</t>
  </si>
  <si>
    <t>84C8</t>
  </si>
  <si>
    <t>875A</t>
  </si>
  <si>
    <t>8A8F</t>
  </si>
  <si>
    <t>9C4B</t>
  </si>
  <si>
    <t>9D78</t>
  </si>
  <si>
    <t>A291</t>
  </si>
  <si>
    <t>A74F</t>
  </si>
  <si>
    <t>A89D</t>
  </si>
  <si>
    <t>AA53</t>
  </si>
  <si>
    <t>AB78</t>
  </si>
  <si>
    <t>AF4F</t>
  </si>
  <si>
    <t>AF87</t>
  </si>
  <si>
    <t>B1D8</t>
  </si>
  <si>
    <t>B77D</t>
  </si>
  <si>
    <t>B85B</t>
  </si>
  <si>
    <t>D1F0</t>
  </si>
  <si>
    <t>D3C5</t>
  </si>
  <si>
    <t>DA30</t>
  </si>
  <si>
    <t>DC37</t>
  </si>
  <si>
    <t>F3FB</t>
  </si>
  <si>
    <t>F5F0</t>
  </si>
  <si>
    <t>F8CD</t>
  </si>
  <si>
    <t>Assignments</t>
  </si>
  <si>
    <t>Comp Days Taken</t>
  </si>
  <si>
    <t>On-Duty JOBS</t>
  </si>
  <si>
    <t>Comp Time Jobs (Callbacks)</t>
  </si>
  <si>
    <t>2019 TOTAL Pilots*</t>
  </si>
  <si>
    <t>AVERAGE per Pilot</t>
  </si>
  <si>
    <t>Range: High</t>
  </si>
  <si>
    <t>Range: Low</t>
  </si>
  <si>
    <t>Median</t>
  </si>
  <si>
    <t>Mode</t>
  </si>
  <si>
    <t>*IC-40X, TP-190976, only provided data on 37 pilots</t>
  </si>
  <si>
    <t>Comp Days Taken  vs. Callback Days Worked Per Active Pilot</t>
  </si>
  <si>
    <t>Total Net Callbacks</t>
  </si>
  <si>
    <t>Avg Net Callbacks per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</si>
</sst>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0" fontId="3" fillId="0" borderId="0" xfId="0" applyNumberFormat="1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9" fontId="0" fillId="0" borderId="0" xfId="1" applyFont="1" applyFill="1"/>
    <xf numFmtId="164" fontId="3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4" fillId="3" borderId="0" xfId="0" applyFont="1" applyFill="1"/>
    <xf numFmtId="1" fontId="5" fillId="0" borderId="0" xfId="0" applyNumberFormat="1" applyFont="1"/>
    <xf numFmtId="164" fontId="5" fillId="0" borderId="0" xfId="0" applyNumberFormat="1" applyFont="1"/>
    <xf numFmtId="1" fontId="6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10" fillId="0" borderId="0" xfId="0" applyNumberFormat="1" applyFont="1"/>
    <xf numFmtId="1" fontId="11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9" fontId="3" fillId="0" borderId="0" xfId="1" applyFont="1" applyFill="1"/>
    <xf numFmtId="2" fontId="3" fillId="0" borderId="0" xfId="0" applyNumberFormat="1" applyFont="1"/>
    <xf numFmtId="0" fontId="0" fillId="0" borderId="0" xfId="0" applyAlignment="1">
      <alignment horizontal="left"/>
    </xf>
    <xf numFmtId="0" fontId="4" fillId="4" borderId="0" xfId="0" applyFont="1" applyFill="1"/>
  </cellXfs>
  <cellStyles count="2"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AEB4-54AD-416C-84F9-798254AE5183}">
  <dimension ref="A1:N192"/>
  <sheetViews>
    <sheetView tabSelected="1" view="pageLayout" topLeftCell="AH1" zoomScaleNormal="100" workbookViewId="0">
      <selection sqref="A1:XFD1048576"/>
    </sheetView>
  </sheetViews>
  <sheetFormatPr defaultRowHeight="14.5" x14ac:dyDescent="0.35"/>
  <cols>
    <col min="2" max="2" width="58.6328125" style="29" customWidth="1"/>
    <col min="3" max="3" width="14.36328125" style="30" customWidth="1"/>
    <col min="4" max="4" width="20.1796875" style="5" customWidth="1"/>
    <col min="5" max="5" width="9.36328125" style="5" customWidth="1"/>
    <col min="6" max="6" width="13.7265625" style="5" customWidth="1"/>
    <col min="7" max="7" width="15.90625" style="5" customWidth="1"/>
    <col min="8" max="8" width="23.90625" style="5" customWidth="1"/>
    <col min="9" max="9" width="16.90625" customWidth="1"/>
    <col min="10" max="11" width="11.81640625" customWidth="1"/>
    <col min="12" max="12" width="12.6328125" style="14" customWidth="1"/>
    <col min="13" max="14" width="11.81640625" customWidth="1"/>
  </cols>
  <sheetData>
    <row r="1" spans="1:14" ht="43.5" x14ac:dyDescent="0.35">
      <c r="A1" s="1" t="s">
        <v>0</v>
      </c>
      <c r="B1" s="2" t="s">
        <v>1</v>
      </c>
      <c r="C1" s="3"/>
      <c r="D1" s="4" t="s">
        <v>2</v>
      </c>
      <c r="E1" s="4" t="s">
        <v>3</v>
      </c>
      <c r="F1" s="4" t="s">
        <v>4</v>
      </c>
      <c r="G1" s="5" t="s">
        <v>5</v>
      </c>
      <c r="H1" s="4" t="s">
        <v>6</v>
      </c>
      <c r="I1" s="6"/>
      <c r="J1" s="7"/>
      <c r="K1" s="6"/>
      <c r="L1" s="8"/>
    </row>
    <row r="2" spans="1:14" x14ac:dyDescent="0.35">
      <c r="A2" s="9" t="s">
        <v>7</v>
      </c>
      <c r="B2" s="10" t="s">
        <v>8</v>
      </c>
      <c r="C2" s="11">
        <v>13</v>
      </c>
      <c r="G2" s="5">
        <f>C2</f>
        <v>13</v>
      </c>
      <c r="H2" s="12">
        <f>E4/G2</f>
        <v>0.46153846153846156</v>
      </c>
      <c r="I2" s="13"/>
      <c r="J2" s="7"/>
      <c r="K2" s="13"/>
    </row>
    <row r="3" spans="1:14" x14ac:dyDescent="0.35">
      <c r="A3" s="9" t="s">
        <v>7</v>
      </c>
      <c r="B3" s="10" t="s">
        <v>9</v>
      </c>
      <c r="C3" s="11">
        <v>131</v>
      </c>
      <c r="D3" s="5">
        <f>C2+C3</f>
        <v>144</v>
      </c>
      <c r="F3" s="5">
        <f>C3</f>
        <v>131</v>
      </c>
      <c r="H3" s="5">
        <f>E4-G2</f>
        <v>-7</v>
      </c>
      <c r="I3" s="13"/>
      <c r="J3" s="7"/>
      <c r="K3" s="13"/>
    </row>
    <row r="4" spans="1:14" x14ac:dyDescent="0.35">
      <c r="A4" s="9" t="s">
        <v>7</v>
      </c>
      <c r="B4" s="10" t="s">
        <v>10</v>
      </c>
      <c r="C4" s="11">
        <v>6</v>
      </c>
      <c r="E4" s="5">
        <f>C4</f>
        <v>6</v>
      </c>
      <c r="I4" s="13"/>
      <c r="J4" s="7"/>
      <c r="K4" s="13"/>
    </row>
    <row r="5" spans="1:14" x14ac:dyDescent="0.35">
      <c r="A5" s="9" t="s">
        <v>11</v>
      </c>
      <c r="B5" s="10" t="s">
        <v>8</v>
      </c>
      <c r="C5" s="11">
        <v>22</v>
      </c>
      <c r="G5" s="5">
        <f>C5</f>
        <v>22</v>
      </c>
      <c r="H5" s="12">
        <f>E7/G5</f>
        <v>0.36363636363636365</v>
      </c>
      <c r="I5" s="13"/>
      <c r="J5" s="7"/>
      <c r="K5" s="15"/>
    </row>
    <row r="6" spans="1:14" x14ac:dyDescent="0.35">
      <c r="A6" s="9" t="s">
        <v>11</v>
      </c>
      <c r="B6" s="10" t="s">
        <v>9</v>
      </c>
      <c r="C6" s="11">
        <v>106</v>
      </c>
      <c r="D6" s="5">
        <f>C5+C6</f>
        <v>128</v>
      </c>
      <c r="F6" s="5">
        <f>C6</f>
        <v>106</v>
      </c>
      <c r="H6" s="5">
        <f>E7-G5</f>
        <v>-14</v>
      </c>
      <c r="I6" s="13"/>
      <c r="J6" s="7"/>
      <c r="K6" s="13"/>
    </row>
    <row r="7" spans="1:14" x14ac:dyDescent="0.35">
      <c r="A7" s="9" t="s">
        <v>11</v>
      </c>
      <c r="B7" s="10" t="s">
        <v>10</v>
      </c>
      <c r="C7" s="11">
        <v>8</v>
      </c>
      <c r="E7" s="5">
        <f>C7</f>
        <v>8</v>
      </c>
      <c r="I7" s="13"/>
      <c r="J7" s="7"/>
      <c r="K7" s="15"/>
    </row>
    <row r="8" spans="1:14" x14ac:dyDescent="0.35">
      <c r="A8" s="16" t="s">
        <v>12</v>
      </c>
      <c r="B8" s="10" t="s">
        <v>8</v>
      </c>
      <c r="C8" s="11">
        <v>17</v>
      </c>
      <c r="D8" s="17"/>
      <c r="E8" s="17"/>
      <c r="F8" s="17"/>
      <c r="G8" s="5">
        <f>C8</f>
        <v>17</v>
      </c>
      <c r="H8" s="12">
        <f>E10/G8</f>
        <v>0.76470588235294112</v>
      </c>
      <c r="I8" s="13"/>
      <c r="J8" s="18"/>
      <c r="K8" s="15"/>
    </row>
    <row r="9" spans="1:14" x14ac:dyDescent="0.35">
      <c r="A9" s="16" t="s">
        <v>12</v>
      </c>
      <c r="B9" s="10" t="s">
        <v>9</v>
      </c>
      <c r="C9" s="11">
        <v>129</v>
      </c>
      <c r="D9" s="5">
        <f>C8+C9</f>
        <v>146</v>
      </c>
      <c r="E9" s="17"/>
      <c r="F9" s="5">
        <f>C9</f>
        <v>129</v>
      </c>
      <c r="G9" s="17"/>
      <c r="H9" s="5">
        <f>E10-G8</f>
        <v>-4</v>
      </c>
      <c r="I9" s="13"/>
      <c r="J9" s="18"/>
      <c r="K9" s="13"/>
    </row>
    <row r="10" spans="1:14" x14ac:dyDescent="0.35">
      <c r="A10" s="16" t="s">
        <v>12</v>
      </c>
      <c r="B10" s="10" t="s">
        <v>10</v>
      </c>
      <c r="C10" s="11">
        <v>13</v>
      </c>
      <c r="D10" s="17"/>
      <c r="E10" s="5">
        <f>C10</f>
        <v>13</v>
      </c>
      <c r="F10" s="17"/>
      <c r="H10" s="17"/>
      <c r="I10" s="13"/>
      <c r="J10" s="18"/>
      <c r="K10" s="15"/>
    </row>
    <row r="11" spans="1:14" x14ac:dyDescent="0.35">
      <c r="A11" s="9" t="s">
        <v>13</v>
      </c>
      <c r="B11" s="10" t="s">
        <v>8</v>
      </c>
      <c r="C11" s="11">
        <v>54</v>
      </c>
      <c r="D11" s="19"/>
      <c r="E11" s="19"/>
      <c r="F11" s="19"/>
      <c r="G11" s="5">
        <f>C11</f>
        <v>54</v>
      </c>
      <c r="H11" s="12">
        <f>E13/G11</f>
        <v>0.18518518518518517</v>
      </c>
      <c r="I11" s="20"/>
      <c r="J11" s="21"/>
      <c r="K11" s="15"/>
      <c r="M11" s="7"/>
      <c r="N11" s="7"/>
    </row>
    <row r="12" spans="1:14" x14ac:dyDescent="0.35">
      <c r="A12" s="9" t="s">
        <v>13</v>
      </c>
      <c r="B12" s="10" t="s">
        <v>9</v>
      </c>
      <c r="C12" s="11">
        <v>125</v>
      </c>
      <c r="D12" s="5">
        <f>C11+C12</f>
        <v>179</v>
      </c>
      <c r="E12" s="19"/>
      <c r="F12" s="5">
        <f>C12</f>
        <v>125</v>
      </c>
      <c r="G12" s="19"/>
      <c r="H12" s="5">
        <f>E13-G11</f>
        <v>-44</v>
      </c>
      <c r="I12" s="20"/>
      <c r="J12" s="21"/>
      <c r="K12" s="13"/>
      <c r="M12" s="7"/>
      <c r="N12" s="7"/>
    </row>
    <row r="13" spans="1:14" x14ac:dyDescent="0.35">
      <c r="A13" s="9" t="s">
        <v>13</v>
      </c>
      <c r="B13" s="10" t="s">
        <v>10</v>
      </c>
      <c r="C13" s="11">
        <v>10</v>
      </c>
      <c r="D13" s="19"/>
      <c r="E13" s="5">
        <f>C13</f>
        <v>10</v>
      </c>
      <c r="F13" s="19"/>
      <c r="H13" s="19"/>
      <c r="I13" s="20"/>
      <c r="J13" s="21"/>
      <c r="K13" s="15"/>
      <c r="M13" s="7"/>
      <c r="N13" s="7"/>
    </row>
    <row r="14" spans="1:14" x14ac:dyDescent="0.35">
      <c r="A14" s="9" t="s">
        <v>14</v>
      </c>
      <c r="B14" s="10" t="s">
        <v>8</v>
      </c>
      <c r="C14" s="11">
        <v>23</v>
      </c>
      <c r="G14" s="5">
        <f>C14</f>
        <v>23</v>
      </c>
      <c r="H14" s="12">
        <f>E16/G14</f>
        <v>0.2608695652173913</v>
      </c>
      <c r="I14" s="13"/>
      <c r="J14" s="7"/>
      <c r="K14" s="13"/>
    </row>
    <row r="15" spans="1:14" x14ac:dyDescent="0.35">
      <c r="A15" s="9" t="s">
        <v>14</v>
      </c>
      <c r="B15" s="10" t="s">
        <v>9</v>
      </c>
      <c r="C15" s="11">
        <v>132</v>
      </c>
      <c r="D15" s="5">
        <f>C14+C15</f>
        <v>155</v>
      </c>
      <c r="E15" s="22"/>
      <c r="F15" s="5">
        <f>C15</f>
        <v>132</v>
      </c>
      <c r="G15" s="22"/>
      <c r="H15" s="5">
        <f>E16-G14</f>
        <v>-17</v>
      </c>
      <c r="I15" s="13"/>
      <c r="J15" s="23"/>
      <c r="K15" s="13"/>
    </row>
    <row r="16" spans="1:14" x14ac:dyDescent="0.35">
      <c r="A16" s="9" t="s">
        <v>14</v>
      </c>
      <c r="B16" s="10" t="s">
        <v>10</v>
      </c>
      <c r="C16" s="11">
        <v>6</v>
      </c>
      <c r="E16" s="5">
        <f>C16</f>
        <v>6</v>
      </c>
      <c r="I16" s="13"/>
      <c r="J16" s="7"/>
      <c r="K16" s="13"/>
    </row>
    <row r="17" spans="1:11" x14ac:dyDescent="0.35">
      <c r="A17" s="9" t="s">
        <v>15</v>
      </c>
      <c r="B17" s="10" t="s">
        <v>8</v>
      </c>
      <c r="C17" s="11">
        <v>59</v>
      </c>
      <c r="G17" s="5">
        <f>C17</f>
        <v>59</v>
      </c>
      <c r="H17" s="12">
        <f>E19/G17</f>
        <v>0.69491525423728817</v>
      </c>
      <c r="I17" s="13"/>
      <c r="J17" s="7"/>
      <c r="K17" s="13"/>
    </row>
    <row r="18" spans="1:11" x14ac:dyDescent="0.35">
      <c r="A18" s="9" t="s">
        <v>15</v>
      </c>
      <c r="B18" s="10" t="s">
        <v>9</v>
      </c>
      <c r="C18" s="11">
        <v>107</v>
      </c>
      <c r="D18" s="5">
        <f>C17+C18</f>
        <v>166</v>
      </c>
      <c r="E18" s="22"/>
      <c r="F18" s="5">
        <f>C18</f>
        <v>107</v>
      </c>
      <c r="G18" s="22"/>
      <c r="H18" s="5">
        <f>E19-G17</f>
        <v>-18</v>
      </c>
      <c r="I18" s="13"/>
      <c r="J18" s="23"/>
      <c r="K18" s="13"/>
    </row>
    <row r="19" spans="1:11" x14ac:dyDescent="0.35">
      <c r="A19" s="9" t="s">
        <v>15</v>
      </c>
      <c r="B19" s="10" t="s">
        <v>10</v>
      </c>
      <c r="C19" s="11">
        <v>41</v>
      </c>
      <c r="E19" s="5">
        <f>C19</f>
        <v>41</v>
      </c>
      <c r="I19" s="13"/>
      <c r="J19" s="7"/>
      <c r="K19" s="13"/>
    </row>
    <row r="20" spans="1:11" x14ac:dyDescent="0.35">
      <c r="A20" s="9" t="s">
        <v>16</v>
      </c>
      <c r="B20" s="10" t="s">
        <v>8</v>
      </c>
      <c r="C20" s="11">
        <v>43</v>
      </c>
      <c r="G20" s="5">
        <f>C20</f>
        <v>43</v>
      </c>
      <c r="H20" s="12">
        <f>E22/G20</f>
        <v>0.60465116279069764</v>
      </c>
      <c r="I20" s="13"/>
      <c r="J20" s="7"/>
      <c r="K20" s="13"/>
    </row>
    <row r="21" spans="1:11" x14ac:dyDescent="0.35">
      <c r="A21" s="9" t="s">
        <v>16</v>
      </c>
      <c r="B21" s="10" t="s">
        <v>9</v>
      </c>
      <c r="C21" s="11">
        <v>125</v>
      </c>
      <c r="D21" s="5">
        <f>C20+C21</f>
        <v>168</v>
      </c>
      <c r="F21" s="5">
        <f>C21</f>
        <v>125</v>
      </c>
      <c r="H21" s="5">
        <f>E22-G20</f>
        <v>-17</v>
      </c>
      <c r="I21" s="13"/>
      <c r="J21" s="7"/>
      <c r="K21" s="13"/>
    </row>
    <row r="22" spans="1:11" x14ac:dyDescent="0.35">
      <c r="A22" s="9" t="s">
        <v>16</v>
      </c>
      <c r="B22" s="10" t="s">
        <v>10</v>
      </c>
      <c r="C22" s="11">
        <v>26</v>
      </c>
      <c r="E22" s="5">
        <f>C22</f>
        <v>26</v>
      </c>
      <c r="I22" s="13"/>
      <c r="J22" s="7"/>
      <c r="K22" s="13"/>
    </row>
    <row r="23" spans="1:11" x14ac:dyDescent="0.35">
      <c r="A23" s="9" t="s">
        <v>17</v>
      </c>
      <c r="B23" s="10" t="s">
        <v>8</v>
      </c>
      <c r="C23" s="11">
        <v>28</v>
      </c>
      <c r="G23" s="5">
        <f>C23</f>
        <v>28</v>
      </c>
      <c r="H23" s="12">
        <f>E25/G23</f>
        <v>0.2857142857142857</v>
      </c>
      <c r="I23" s="13"/>
      <c r="J23" s="7"/>
      <c r="K23" s="13"/>
    </row>
    <row r="24" spans="1:11" x14ac:dyDescent="0.35">
      <c r="A24" s="9" t="s">
        <v>17</v>
      </c>
      <c r="B24" s="10" t="s">
        <v>9</v>
      </c>
      <c r="C24" s="11">
        <v>131</v>
      </c>
      <c r="D24" s="5">
        <f>C23+C24</f>
        <v>159</v>
      </c>
      <c r="F24" s="5">
        <f>C24</f>
        <v>131</v>
      </c>
      <c r="H24" s="5">
        <f>E25-G23</f>
        <v>-20</v>
      </c>
      <c r="I24" s="13"/>
      <c r="J24" s="7"/>
      <c r="K24" s="13"/>
    </row>
    <row r="25" spans="1:11" x14ac:dyDescent="0.35">
      <c r="A25" s="9" t="s">
        <v>17</v>
      </c>
      <c r="B25" s="10" t="s">
        <v>10</v>
      </c>
      <c r="C25" s="11">
        <v>8</v>
      </c>
      <c r="E25" s="5">
        <f>C25</f>
        <v>8</v>
      </c>
      <c r="I25" s="13"/>
      <c r="J25" s="7"/>
      <c r="K25" s="13"/>
    </row>
    <row r="26" spans="1:11" x14ac:dyDescent="0.35">
      <c r="A26" s="9" t="s">
        <v>18</v>
      </c>
      <c r="B26" s="10" t="s">
        <v>8</v>
      </c>
      <c r="C26" s="11">
        <v>29</v>
      </c>
      <c r="D26" s="22"/>
      <c r="E26" s="22"/>
      <c r="F26" s="22"/>
      <c r="G26" s="5">
        <f>C26</f>
        <v>29</v>
      </c>
      <c r="H26" s="12">
        <f>E28/G26</f>
        <v>0.41379310344827586</v>
      </c>
      <c r="I26" s="13"/>
      <c r="J26" s="23"/>
      <c r="K26" s="13"/>
    </row>
    <row r="27" spans="1:11" x14ac:dyDescent="0.35">
      <c r="A27" s="9" t="s">
        <v>18</v>
      </c>
      <c r="B27" s="10" t="s">
        <v>9</v>
      </c>
      <c r="C27" s="11">
        <v>127</v>
      </c>
      <c r="D27" s="5">
        <f>C26+C27</f>
        <v>156</v>
      </c>
      <c r="E27" s="22"/>
      <c r="F27" s="5">
        <f>C27</f>
        <v>127</v>
      </c>
      <c r="G27" s="22"/>
      <c r="H27" s="5">
        <f>E28-G26</f>
        <v>-17</v>
      </c>
      <c r="I27" s="13"/>
      <c r="J27" s="23"/>
      <c r="K27" s="13"/>
    </row>
    <row r="28" spans="1:11" x14ac:dyDescent="0.35">
      <c r="A28" s="9" t="s">
        <v>18</v>
      </c>
      <c r="B28" s="10" t="s">
        <v>10</v>
      </c>
      <c r="C28" s="11">
        <v>12</v>
      </c>
      <c r="D28" s="22"/>
      <c r="E28" s="5">
        <f>C28</f>
        <v>12</v>
      </c>
      <c r="F28" s="22"/>
      <c r="G28" s="22"/>
      <c r="H28" s="22"/>
      <c r="I28" s="13"/>
      <c r="J28" s="23"/>
      <c r="K28" s="13"/>
    </row>
    <row r="29" spans="1:11" x14ac:dyDescent="0.35">
      <c r="A29" s="9" t="s">
        <v>19</v>
      </c>
      <c r="B29" s="10" t="s">
        <v>8</v>
      </c>
      <c r="C29" s="11">
        <v>22</v>
      </c>
      <c r="G29" s="5">
        <f>C29</f>
        <v>22</v>
      </c>
      <c r="H29" s="12">
        <f>E31/G29</f>
        <v>0.13636363636363635</v>
      </c>
      <c r="I29" s="13"/>
      <c r="J29" s="7"/>
      <c r="K29" s="15"/>
    </row>
    <row r="30" spans="1:11" x14ac:dyDescent="0.35">
      <c r="A30" s="9" t="s">
        <v>19</v>
      </c>
      <c r="B30" s="10" t="s">
        <v>9</v>
      </c>
      <c r="C30" s="11">
        <v>131</v>
      </c>
      <c r="D30" s="5">
        <f>C29+C30</f>
        <v>153</v>
      </c>
      <c r="F30" s="5">
        <f>C30</f>
        <v>131</v>
      </c>
      <c r="H30" s="5">
        <f>E31-G29</f>
        <v>-19</v>
      </c>
      <c r="I30" s="13"/>
      <c r="J30" s="7"/>
      <c r="K30" s="13"/>
    </row>
    <row r="31" spans="1:11" x14ac:dyDescent="0.35">
      <c r="A31" s="9" t="s">
        <v>19</v>
      </c>
      <c r="B31" s="10" t="s">
        <v>10</v>
      </c>
      <c r="C31" s="11">
        <v>3</v>
      </c>
      <c r="E31" s="5">
        <f>C31</f>
        <v>3</v>
      </c>
      <c r="I31" s="13"/>
      <c r="J31" s="7"/>
      <c r="K31" s="15"/>
    </row>
    <row r="32" spans="1:11" x14ac:dyDescent="0.35">
      <c r="A32" s="9" t="s">
        <v>20</v>
      </c>
      <c r="B32" s="10" t="s">
        <v>8</v>
      </c>
      <c r="C32" s="11">
        <v>12</v>
      </c>
      <c r="G32" s="5">
        <f>C32</f>
        <v>12</v>
      </c>
      <c r="H32" s="12">
        <f>E34/G32</f>
        <v>2</v>
      </c>
      <c r="I32" s="13"/>
      <c r="J32" s="7"/>
      <c r="K32" s="13"/>
    </row>
    <row r="33" spans="1:11" x14ac:dyDescent="0.35">
      <c r="A33" s="9" t="s">
        <v>20</v>
      </c>
      <c r="B33" s="10" t="s">
        <v>9</v>
      </c>
      <c r="C33" s="11">
        <v>119</v>
      </c>
      <c r="D33" s="5">
        <f>C32+C33</f>
        <v>131</v>
      </c>
      <c r="F33" s="5">
        <f>C33</f>
        <v>119</v>
      </c>
      <c r="H33" s="5">
        <f>E34-G32</f>
        <v>12</v>
      </c>
      <c r="I33" s="13"/>
      <c r="J33" s="7"/>
      <c r="K33" s="13"/>
    </row>
    <row r="34" spans="1:11" x14ac:dyDescent="0.35">
      <c r="A34" s="9" t="s">
        <v>20</v>
      </c>
      <c r="B34" s="10" t="s">
        <v>10</v>
      </c>
      <c r="C34" s="11">
        <v>24</v>
      </c>
      <c r="E34" s="5">
        <f>C34</f>
        <v>24</v>
      </c>
      <c r="I34" s="13"/>
      <c r="J34" s="7"/>
      <c r="K34" s="13"/>
    </row>
    <row r="35" spans="1:11" x14ac:dyDescent="0.35">
      <c r="A35" s="9" t="s">
        <v>21</v>
      </c>
      <c r="B35" s="10" t="s">
        <v>8</v>
      </c>
      <c r="C35" s="11">
        <v>28</v>
      </c>
      <c r="G35" s="5">
        <f>C35</f>
        <v>28</v>
      </c>
      <c r="H35" s="12">
        <f>E37/G35</f>
        <v>0.6785714285714286</v>
      </c>
      <c r="I35" s="13"/>
      <c r="J35" s="7"/>
      <c r="K35" s="13"/>
    </row>
    <row r="36" spans="1:11" x14ac:dyDescent="0.35">
      <c r="A36" s="9" t="s">
        <v>21</v>
      </c>
      <c r="B36" s="10" t="s">
        <v>9</v>
      </c>
      <c r="C36" s="11">
        <v>107</v>
      </c>
      <c r="D36" s="5">
        <f>C35+C36</f>
        <v>135</v>
      </c>
      <c r="F36" s="5">
        <f>C36</f>
        <v>107</v>
      </c>
      <c r="H36" s="5">
        <f>E37-G35</f>
        <v>-9</v>
      </c>
      <c r="I36" s="13"/>
      <c r="J36" s="7"/>
      <c r="K36" s="13"/>
    </row>
    <row r="37" spans="1:11" x14ac:dyDescent="0.35">
      <c r="A37" s="9" t="s">
        <v>21</v>
      </c>
      <c r="B37" s="10" t="s">
        <v>10</v>
      </c>
      <c r="C37" s="11">
        <v>19</v>
      </c>
      <c r="E37" s="5">
        <f>C37</f>
        <v>19</v>
      </c>
      <c r="I37" s="13"/>
      <c r="J37" s="7"/>
      <c r="K37" s="13"/>
    </row>
    <row r="38" spans="1:11" x14ac:dyDescent="0.35">
      <c r="A38" s="9" t="s">
        <v>22</v>
      </c>
      <c r="B38" s="10" t="s">
        <v>8</v>
      </c>
      <c r="C38" s="11">
        <v>24</v>
      </c>
      <c r="G38" s="5">
        <f>C38</f>
        <v>24</v>
      </c>
      <c r="H38" s="12">
        <f>E40/G38</f>
        <v>0.16666666666666666</v>
      </c>
      <c r="I38" s="13"/>
      <c r="J38" s="7"/>
      <c r="K38" s="13"/>
    </row>
    <row r="39" spans="1:11" x14ac:dyDescent="0.35">
      <c r="A39" s="9" t="s">
        <v>22</v>
      </c>
      <c r="B39" s="10" t="s">
        <v>9</v>
      </c>
      <c r="C39" s="11">
        <v>137</v>
      </c>
      <c r="D39" s="5">
        <f>C38+C39</f>
        <v>161</v>
      </c>
      <c r="E39" s="22"/>
      <c r="F39" s="5">
        <f>C39</f>
        <v>137</v>
      </c>
      <c r="G39" s="22"/>
      <c r="H39" s="5">
        <f>E40-G38</f>
        <v>-20</v>
      </c>
      <c r="I39" s="13"/>
      <c r="J39" s="23"/>
      <c r="K39" s="13"/>
    </row>
    <row r="40" spans="1:11" x14ac:dyDescent="0.35">
      <c r="A40" s="9" t="s">
        <v>22</v>
      </c>
      <c r="B40" s="10" t="s">
        <v>10</v>
      </c>
      <c r="C40" s="11">
        <v>4</v>
      </c>
      <c r="E40" s="5">
        <f>C40</f>
        <v>4</v>
      </c>
      <c r="I40" s="13"/>
      <c r="J40" s="7"/>
      <c r="K40" s="13"/>
    </row>
    <row r="41" spans="1:11" x14ac:dyDescent="0.35">
      <c r="A41" s="9" t="s">
        <v>23</v>
      </c>
      <c r="B41" s="10" t="s">
        <v>8</v>
      </c>
      <c r="C41" s="11">
        <v>22</v>
      </c>
      <c r="G41" s="5">
        <f>C41</f>
        <v>22</v>
      </c>
      <c r="H41" s="12">
        <f>E43/G41</f>
        <v>0.22727272727272727</v>
      </c>
      <c r="I41" s="13"/>
      <c r="J41" s="7"/>
      <c r="K41" s="13"/>
    </row>
    <row r="42" spans="1:11" x14ac:dyDescent="0.35">
      <c r="A42" s="9" t="s">
        <v>23</v>
      </c>
      <c r="B42" s="10" t="s">
        <v>9</v>
      </c>
      <c r="C42" s="11">
        <v>129</v>
      </c>
      <c r="D42" s="5">
        <f>C41+C42</f>
        <v>151</v>
      </c>
      <c r="F42" s="5">
        <f>C42</f>
        <v>129</v>
      </c>
      <c r="H42" s="5">
        <f>E43-G41</f>
        <v>-17</v>
      </c>
      <c r="I42" s="13"/>
      <c r="J42" s="7"/>
      <c r="K42" s="13"/>
    </row>
    <row r="43" spans="1:11" x14ac:dyDescent="0.35">
      <c r="A43" s="9" t="s">
        <v>23</v>
      </c>
      <c r="B43" s="10" t="s">
        <v>10</v>
      </c>
      <c r="C43" s="11">
        <v>5</v>
      </c>
      <c r="E43" s="5">
        <f>C43</f>
        <v>5</v>
      </c>
      <c r="I43" s="13"/>
      <c r="J43" s="7"/>
      <c r="K43" s="13"/>
    </row>
    <row r="44" spans="1:11" x14ac:dyDescent="0.35">
      <c r="A44" s="9" t="s">
        <v>24</v>
      </c>
      <c r="B44" s="10" t="s">
        <v>8</v>
      </c>
      <c r="C44" s="11">
        <v>38</v>
      </c>
      <c r="D44" s="19"/>
      <c r="E44" s="19"/>
      <c r="F44" s="19"/>
      <c r="G44" s="5">
        <f>C44</f>
        <v>38</v>
      </c>
      <c r="H44" s="12">
        <f>E46/G44</f>
        <v>0.36842105263157893</v>
      </c>
      <c r="I44" s="13"/>
      <c r="J44" s="21"/>
      <c r="K44" s="15"/>
    </row>
    <row r="45" spans="1:11" x14ac:dyDescent="0.35">
      <c r="A45" s="9" t="s">
        <v>24</v>
      </c>
      <c r="B45" s="10" t="s">
        <v>9</v>
      </c>
      <c r="C45" s="11">
        <v>129</v>
      </c>
      <c r="D45" s="5">
        <f>C44+C45</f>
        <v>167</v>
      </c>
      <c r="E45" s="19"/>
      <c r="F45" s="5">
        <f>C45</f>
        <v>129</v>
      </c>
      <c r="G45" s="19"/>
      <c r="H45" s="5">
        <f>E46-G44</f>
        <v>-24</v>
      </c>
      <c r="I45" s="13"/>
      <c r="J45" s="21"/>
      <c r="K45" s="13"/>
    </row>
    <row r="46" spans="1:11" x14ac:dyDescent="0.35">
      <c r="A46" s="9" t="s">
        <v>24</v>
      </c>
      <c r="B46" s="10" t="s">
        <v>10</v>
      </c>
      <c r="C46" s="11">
        <v>14</v>
      </c>
      <c r="D46" s="19"/>
      <c r="E46" s="5">
        <f>C46</f>
        <v>14</v>
      </c>
      <c r="F46" s="19"/>
      <c r="G46" s="19"/>
      <c r="H46" s="19"/>
      <c r="I46" s="13"/>
      <c r="J46" s="21"/>
      <c r="K46" s="15"/>
    </row>
    <row r="47" spans="1:11" x14ac:dyDescent="0.35">
      <c r="A47" s="9" t="s">
        <v>25</v>
      </c>
      <c r="B47" s="10" t="s">
        <v>8</v>
      </c>
      <c r="C47" s="11">
        <v>30</v>
      </c>
      <c r="G47" s="5">
        <f>C47</f>
        <v>30</v>
      </c>
      <c r="H47" s="12">
        <f>E49/G47</f>
        <v>0.7</v>
      </c>
      <c r="I47" s="13"/>
      <c r="J47" s="7"/>
      <c r="K47" s="13"/>
    </row>
    <row r="48" spans="1:11" x14ac:dyDescent="0.35">
      <c r="A48" s="9" t="s">
        <v>25</v>
      </c>
      <c r="B48" s="10" t="s">
        <v>9</v>
      </c>
      <c r="C48" s="11">
        <v>118</v>
      </c>
      <c r="D48" s="5">
        <f>C47+C48</f>
        <v>148</v>
      </c>
      <c r="F48" s="5">
        <f>C48</f>
        <v>118</v>
      </c>
      <c r="H48" s="5">
        <f>E49-G47</f>
        <v>-9</v>
      </c>
      <c r="I48" s="13"/>
      <c r="J48" s="7"/>
      <c r="K48" s="13"/>
    </row>
    <row r="49" spans="1:11" x14ac:dyDescent="0.35">
      <c r="A49" s="9" t="s">
        <v>25</v>
      </c>
      <c r="B49" s="10" t="s">
        <v>10</v>
      </c>
      <c r="C49" s="11">
        <v>21</v>
      </c>
      <c r="E49" s="5">
        <f>C49</f>
        <v>21</v>
      </c>
      <c r="I49" s="13"/>
      <c r="J49" s="7"/>
      <c r="K49" s="13"/>
    </row>
    <row r="50" spans="1:11" x14ac:dyDescent="0.35">
      <c r="A50" s="9" t="s">
        <v>26</v>
      </c>
      <c r="B50" s="10" t="s">
        <v>8</v>
      </c>
      <c r="C50" s="11">
        <v>35</v>
      </c>
      <c r="G50" s="5">
        <f>C50</f>
        <v>35</v>
      </c>
      <c r="H50" s="12">
        <f>E52/G50</f>
        <v>0.34285714285714286</v>
      </c>
      <c r="I50" s="13"/>
      <c r="J50" s="7"/>
      <c r="K50" s="13"/>
    </row>
    <row r="51" spans="1:11" x14ac:dyDescent="0.35">
      <c r="A51" s="9" t="s">
        <v>26</v>
      </c>
      <c r="B51" s="10" t="s">
        <v>9</v>
      </c>
      <c r="C51" s="11">
        <v>129</v>
      </c>
      <c r="D51" s="5">
        <f>C50+C51</f>
        <v>164</v>
      </c>
      <c r="F51" s="5">
        <f>C51</f>
        <v>129</v>
      </c>
      <c r="H51" s="5">
        <f>E52-G50</f>
        <v>-23</v>
      </c>
      <c r="I51" s="13"/>
      <c r="J51" s="7"/>
      <c r="K51" s="13"/>
    </row>
    <row r="52" spans="1:11" x14ac:dyDescent="0.35">
      <c r="A52" s="9" t="s">
        <v>26</v>
      </c>
      <c r="B52" s="10" t="s">
        <v>10</v>
      </c>
      <c r="C52" s="11">
        <v>12</v>
      </c>
      <c r="E52" s="5">
        <f>C52</f>
        <v>12</v>
      </c>
      <c r="I52" s="13"/>
      <c r="J52" s="7"/>
      <c r="K52" s="13"/>
    </row>
    <row r="53" spans="1:11" x14ac:dyDescent="0.35">
      <c r="A53" s="9" t="s">
        <v>27</v>
      </c>
      <c r="B53" s="10" t="s">
        <v>8</v>
      </c>
      <c r="C53" s="11">
        <v>59</v>
      </c>
      <c r="D53" s="19"/>
      <c r="E53" s="19"/>
      <c r="F53" s="19"/>
      <c r="G53" s="5">
        <f>C53</f>
        <v>59</v>
      </c>
      <c r="H53" s="12">
        <f>E55/G53</f>
        <v>0.11864406779661017</v>
      </c>
      <c r="I53" s="13"/>
      <c r="J53" s="21"/>
      <c r="K53" s="15"/>
    </row>
    <row r="54" spans="1:11" x14ac:dyDescent="0.35">
      <c r="A54" s="9" t="s">
        <v>27</v>
      </c>
      <c r="B54" s="10" t="s">
        <v>9</v>
      </c>
      <c r="C54" s="11">
        <v>128</v>
      </c>
      <c r="D54" s="5">
        <f>C53+C54</f>
        <v>187</v>
      </c>
      <c r="E54" s="19"/>
      <c r="F54" s="5">
        <f>C54</f>
        <v>128</v>
      </c>
      <c r="G54" s="19"/>
      <c r="H54" s="5">
        <f>E55-G53</f>
        <v>-52</v>
      </c>
      <c r="I54" s="13"/>
      <c r="J54" s="21"/>
      <c r="K54" s="13"/>
    </row>
    <row r="55" spans="1:11" x14ac:dyDescent="0.35">
      <c r="A55" s="9" t="s">
        <v>27</v>
      </c>
      <c r="B55" s="10" t="s">
        <v>10</v>
      </c>
      <c r="C55" s="11">
        <v>7</v>
      </c>
      <c r="D55" s="19"/>
      <c r="E55" s="5">
        <f>C55</f>
        <v>7</v>
      </c>
      <c r="F55" s="19"/>
      <c r="G55" s="19"/>
      <c r="H55" s="19"/>
      <c r="I55" s="13"/>
      <c r="J55" s="21"/>
      <c r="K55" s="15"/>
    </row>
    <row r="56" spans="1:11" x14ac:dyDescent="0.35">
      <c r="A56" s="9" t="s">
        <v>28</v>
      </c>
      <c r="B56" s="10" t="s">
        <v>8</v>
      </c>
      <c r="C56" s="11">
        <v>17</v>
      </c>
      <c r="G56" s="5">
        <f>C56</f>
        <v>17</v>
      </c>
      <c r="H56" s="12">
        <f>E58/G56</f>
        <v>0.29411764705882354</v>
      </c>
      <c r="I56" s="13"/>
      <c r="J56" s="7"/>
      <c r="K56" s="15"/>
    </row>
    <row r="57" spans="1:11" x14ac:dyDescent="0.35">
      <c r="A57" s="9" t="s">
        <v>28</v>
      </c>
      <c r="B57" s="10" t="s">
        <v>9</v>
      </c>
      <c r="C57" s="11">
        <v>124</v>
      </c>
      <c r="D57" s="5">
        <f>C56+C57</f>
        <v>141</v>
      </c>
      <c r="F57" s="5">
        <f>C57</f>
        <v>124</v>
      </c>
      <c r="H57" s="5">
        <f>E58-G56</f>
        <v>-12</v>
      </c>
      <c r="I57" s="13"/>
      <c r="J57" s="7"/>
      <c r="K57" s="13"/>
    </row>
    <row r="58" spans="1:11" x14ac:dyDescent="0.35">
      <c r="A58" s="9" t="s">
        <v>28</v>
      </c>
      <c r="B58" s="10" t="s">
        <v>10</v>
      </c>
      <c r="C58" s="11">
        <v>5</v>
      </c>
      <c r="E58" s="5">
        <f>C58</f>
        <v>5</v>
      </c>
      <c r="I58" s="13"/>
      <c r="J58" s="7"/>
      <c r="K58" s="15"/>
    </row>
    <row r="59" spans="1:11" x14ac:dyDescent="0.35">
      <c r="A59" s="9" t="s">
        <v>29</v>
      </c>
      <c r="B59" s="10" t="s">
        <v>8</v>
      </c>
      <c r="C59" s="11">
        <v>10</v>
      </c>
      <c r="G59" s="5">
        <f>C59</f>
        <v>10</v>
      </c>
      <c r="H59" s="12">
        <f>E61/G59</f>
        <v>0.9</v>
      </c>
      <c r="I59" s="13"/>
      <c r="J59" s="7"/>
      <c r="K59" s="13"/>
    </row>
    <row r="60" spans="1:11" x14ac:dyDescent="0.35">
      <c r="A60" s="9" t="s">
        <v>29</v>
      </c>
      <c r="B60" s="10" t="s">
        <v>9</v>
      </c>
      <c r="C60" s="11">
        <v>135</v>
      </c>
      <c r="D60" s="5">
        <f>C59+C60</f>
        <v>145</v>
      </c>
      <c r="F60" s="5">
        <f>C60</f>
        <v>135</v>
      </c>
      <c r="H60" s="5">
        <f>E61-G59</f>
        <v>-1</v>
      </c>
      <c r="I60" s="13"/>
      <c r="J60" s="7"/>
      <c r="K60" s="13"/>
    </row>
    <row r="61" spans="1:11" x14ac:dyDescent="0.35">
      <c r="A61" s="9" t="s">
        <v>29</v>
      </c>
      <c r="B61" s="10" t="s">
        <v>10</v>
      </c>
      <c r="C61" s="11">
        <v>9</v>
      </c>
      <c r="E61" s="5">
        <f>C61</f>
        <v>9</v>
      </c>
      <c r="I61" s="13"/>
      <c r="J61" s="7"/>
      <c r="K61" s="13"/>
    </row>
    <row r="62" spans="1:11" x14ac:dyDescent="0.35">
      <c r="A62" s="9" t="s">
        <v>30</v>
      </c>
      <c r="B62" s="10" t="s">
        <v>8</v>
      </c>
      <c r="C62" s="11">
        <v>41</v>
      </c>
      <c r="G62" s="5">
        <f>C62</f>
        <v>41</v>
      </c>
      <c r="H62" s="12">
        <f>E64/G62</f>
        <v>0.1951219512195122</v>
      </c>
      <c r="I62" s="13"/>
      <c r="J62" s="7"/>
      <c r="K62" s="13"/>
    </row>
    <row r="63" spans="1:11" x14ac:dyDescent="0.35">
      <c r="A63" s="9" t="s">
        <v>30</v>
      </c>
      <c r="B63" s="10" t="s">
        <v>9</v>
      </c>
      <c r="C63" s="11">
        <v>136</v>
      </c>
      <c r="D63" s="5">
        <f>C62+C63</f>
        <v>177</v>
      </c>
      <c r="F63" s="5">
        <f>C63</f>
        <v>136</v>
      </c>
      <c r="H63" s="5">
        <f>E64-G62</f>
        <v>-33</v>
      </c>
      <c r="I63" s="13"/>
      <c r="J63" s="7"/>
      <c r="K63" s="13"/>
    </row>
    <row r="64" spans="1:11" x14ac:dyDescent="0.35">
      <c r="A64" s="9" t="s">
        <v>30</v>
      </c>
      <c r="B64" s="10" t="s">
        <v>10</v>
      </c>
      <c r="C64" s="11">
        <v>8</v>
      </c>
      <c r="E64" s="5">
        <f>C64</f>
        <v>8</v>
      </c>
      <c r="I64" s="13"/>
      <c r="J64" s="7"/>
      <c r="K64" s="13"/>
    </row>
    <row r="65" spans="1:11" x14ac:dyDescent="0.35">
      <c r="A65" s="16" t="s">
        <v>31</v>
      </c>
      <c r="B65" s="10" t="s">
        <v>8</v>
      </c>
      <c r="C65" s="11">
        <v>39</v>
      </c>
      <c r="G65" s="5">
        <f>C65</f>
        <v>39</v>
      </c>
      <c r="H65" s="12">
        <f>E67/G65</f>
        <v>5.128205128205128E-2</v>
      </c>
      <c r="I65" s="13"/>
      <c r="J65" s="7"/>
      <c r="K65" s="13"/>
    </row>
    <row r="66" spans="1:11" x14ac:dyDescent="0.35">
      <c r="A66" s="16" t="s">
        <v>31</v>
      </c>
      <c r="B66" s="10" t="s">
        <v>9</v>
      </c>
      <c r="C66" s="11">
        <v>113</v>
      </c>
      <c r="D66" s="5">
        <f>C65+C66</f>
        <v>152</v>
      </c>
      <c r="F66" s="5">
        <f>C66</f>
        <v>113</v>
      </c>
      <c r="H66" s="5">
        <f>E67-G65</f>
        <v>-37</v>
      </c>
      <c r="I66" s="13"/>
      <c r="J66" s="7"/>
      <c r="K66" s="13"/>
    </row>
    <row r="67" spans="1:11" x14ac:dyDescent="0.35">
      <c r="A67" s="16" t="s">
        <v>31</v>
      </c>
      <c r="B67" s="10" t="s">
        <v>10</v>
      </c>
      <c r="C67" s="11">
        <v>2</v>
      </c>
      <c r="E67" s="5">
        <f>C67</f>
        <v>2</v>
      </c>
      <c r="I67" s="13"/>
      <c r="J67" s="7"/>
      <c r="K67" s="13"/>
    </row>
    <row r="68" spans="1:11" x14ac:dyDescent="0.35">
      <c r="A68" s="16" t="s">
        <v>32</v>
      </c>
      <c r="B68" s="10" t="s">
        <v>8</v>
      </c>
      <c r="C68" s="11">
        <v>23</v>
      </c>
      <c r="G68" s="5">
        <f>C68</f>
        <v>23</v>
      </c>
      <c r="H68" s="12">
        <f>E70/G68</f>
        <v>0.86956521739130432</v>
      </c>
      <c r="I68" s="13"/>
      <c r="J68" s="7"/>
      <c r="K68" s="13"/>
    </row>
    <row r="69" spans="1:11" x14ac:dyDescent="0.35">
      <c r="A69" s="16" t="s">
        <v>32</v>
      </c>
      <c r="B69" s="10" t="s">
        <v>9</v>
      </c>
      <c r="C69" s="11">
        <v>132</v>
      </c>
      <c r="D69" s="5">
        <f>C68+C69</f>
        <v>155</v>
      </c>
      <c r="F69" s="5">
        <f>C69</f>
        <v>132</v>
      </c>
      <c r="H69" s="5">
        <f>E70-G68</f>
        <v>-3</v>
      </c>
      <c r="I69" s="13"/>
      <c r="J69" s="7"/>
      <c r="K69" s="13"/>
    </row>
    <row r="70" spans="1:11" x14ac:dyDescent="0.35">
      <c r="A70" s="16" t="s">
        <v>32</v>
      </c>
      <c r="B70" s="10" t="s">
        <v>10</v>
      </c>
      <c r="C70" s="11">
        <v>20</v>
      </c>
      <c r="E70" s="5">
        <f>C70</f>
        <v>20</v>
      </c>
      <c r="I70" s="13"/>
      <c r="J70" s="7"/>
      <c r="K70" s="13"/>
    </row>
    <row r="71" spans="1:11" x14ac:dyDescent="0.35">
      <c r="A71" s="9" t="s">
        <v>33</v>
      </c>
      <c r="B71" s="10" t="s">
        <v>8</v>
      </c>
      <c r="C71" s="11">
        <v>33</v>
      </c>
      <c r="G71" s="5">
        <f>C71</f>
        <v>33</v>
      </c>
      <c r="H71" s="12">
        <f>E73/G71</f>
        <v>0.15151515151515152</v>
      </c>
      <c r="I71" s="13"/>
      <c r="J71" s="7"/>
      <c r="K71" s="15"/>
    </row>
    <row r="72" spans="1:11" x14ac:dyDescent="0.35">
      <c r="A72" s="9" t="s">
        <v>33</v>
      </c>
      <c r="B72" s="10" t="s">
        <v>9</v>
      </c>
      <c r="C72" s="11">
        <v>134</v>
      </c>
      <c r="D72" s="5">
        <f>C71+C72</f>
        <v>167</v>
      </c>
      <c r="F72" s="5">
        <f>C72</f>
        <v>134</v>
      </c>
      <c r="H72" s="5">
        <f>E73-G71</f>
        <v>-28</v>
      </c>
      <c r="I72" s="13"/>
      <c r="J72" s="7"/>
      <c r="K72" s="13"/>
    </row>
    <row r="73" spans="1:11" x14ac:dyDescent="0.35">
      <c r="A73" s="9" t="s">
        <v>33</v>
      </c>
      <c r="B73" s="10" t="s">
        <v>10</v>
      </c>
      <c r="C73" s="11">
        <v>5</v>
      </c>
      <c r="E73" s="5">
        <f>C73</f>
        <v>5</v>
      </c>
      <c r="I73" s="13"/>
      <c r="J73" s="7"/>
      <c r="K73" s="15"/>
    </row>
    <row r="74" spans="1:11" x14ac:dyDescent="0.35">
      <c r="A74" s="9" t="s">
        <v>34</v>
      </c>
      <c r="B74" s="10" t="s">
        <v>8</v>
      </c>
      <c r="C74" s="11">
        <v>33</v>
      </c>
      <c r="D74" s="19"/>
      <c r="E74" s="19"/>
      <c r="F74" s="19"/>
      <c r="G74" s="5">
        <f>C74</f>
        <v>33</v>
      </c>
      <c r="H74" s="12">
        <f>E76/G74</f>
        <v>0.21212121212121213</v>
      </c>
      <c r="I74" s="13"/>
      <c r="J74" s="21"/>
      <c r="K74" s="13"/>
    </row>
    <row r="75" spans="1:11" x14ac:dyDescent="0.35">
      <c r="A75" s="9" t="s">
        <v>34</v>
      </c>
      <c r="B75" s="10" t="s">
        <v>9</v>
      </c>
      <c r="C75" s="11">
        <v>127</v>
      </c>
      <c r="D75" s="5">
        <f>C74+C75</f>
        <v>160</v>
      </c>
      <c r="E75" s="19"/>
      <c r="F75" s="5">
        <f>C75</f>
        <v>127</v>
      </c>
      <c r="G75" s="19"/>
      <c r="H75" s="5">
        <f>E76-G74</f>
        <v>-26</v>
      </c>
      <c r="I75" s="13"/>
      <c r="J75" s="21"/>
      <c r="K75" s="13"/>
    </row>
    <row r="76" spans="1:11" x14ac:dyDescent="0.35">
      <c r="A76" s="9" t="s">
        <v>34</v>
      </c>
      <c r="B76" s="10" t="s">
        <v>10</v>
      </c>
      <c r="C76" s="11">
        <v>7</v>
      </c>
      <c r="D76" s="19"/>
      <c r="E76" s="5">
        <f>C76</f>
        <v>7</v>
      </c>
      <c r="F76" s="19"/>
      <c r="G76" s="19"/>
      <c r="H76" s="19"/>
      <c r="I76" s="13"/>
      <c r="J76" s="21"/>
      <c r="K76" s="13"/>
    </row>
    <row r="77" spans="1:11" x14ac:dyDescent="0.35">
      <c r="A77" s="9" t="s">
        <v>35</v>
      </c>
      <c r="B77" s="10" t="s">
        <v>8</v>
      </c>
      <c r="C77" s="11">
        <v>34</v>
      </c>
      <c r="G77" s="5">
        <f>C77</f>
        <v>34</v>
      </c>
      <c r="H77" s="12">
        <f>E79/G77</f>
        <v>0.23529411764705882</v>
      </c>
      <c r="I77" s="13"/>
      <c r="J77" s="7"/>
      <c r="K77" s="13"/>
    </row>
    <row r="78" spans="1:11" x14ac:dyDescent="0.35">
      <c r="A78" s="9" t="s">
        <v>35</v>
      </c>
      <c r="B78" s="10" t="s">
        <v>9</v>
      </c>
      <c r="C78" s="11">
        <v>138</v>
      </c>
      <c r="D78" s="5">
        <f>C77+C78</f>
        <v>172</v>
      </c>
      <c r="F78" s="5">
        <f>C78</f>
        <v>138</v>
      </c>
      <c r="H78" s="5">
        <f>E79-G77</f>
        <v>-26</v>
      </c>
      <c r="I78" s="13"/>
      <c r="J78" s="7"/>
      <c r="K78" s="13"/>
    </row>
    <row r="79" spans="1:11" x14ac:dyDescent="0.35">
      <c r="A79" s="9" t="s">
        <v>35</v>
      </c>
      <c r="B79" s="10" t="s">
        <v>10</v>
      </c>
      <c r="C79" s="11">
        <v>8</v>
      </c>
      <c r="E79" s="5">
        <f>C79</f>
        <v>8</v>
      </c>
      <c r="I79" s="13"/>
      <c r="J79" s="7"/>
      <c r="K79" s="13"/>
    </row>
    <row r="80" spans="1:11" x14ac:dyDescent="0.35">
      <c r="A80" s="9" t="s">
        <v>36</v>
      </c>
      <c r="B80" s="10" t="s">
        <v>8</v>
      </c>
      <c r="C80" s="11">
        <v>29</v>
      </c>
      <c r="G80" s="5">
        <f>C80</f>
        <v>29</v>
      </c>
      <c r="H80" s="12">
        <f>E82/G80</f>
        <v>0.2413793103448276</v>
      </c>
      <c r="I80" s="13"/>
      <c r="J80" s="7"/>
      <c r="K80" s="13"/>
    </row>
    <row r="81" spans="1:11" x14ac:dyDescent="0.35">
      <c r="A81" s="9" t="s">
        <v>36</v>
      </c>
      <c r="B81" s="10" t="s">
        <v>9</v>
      </c>
      <c r="C81" s="11">
        <v>127</v>
      </c>
      <c r="D81" s="5">
        <f>C80+C81</f>
        <v>156</v>
      </c>
      <c r="F81" s="5">
        <f>C81</f>
        <v>127</v>
      </c>
      <c r="H81" s="5">
        <f>E82-G80</f>
        <v>-22</v>
      </c>
      <c r="I81" s="13"/>
      <c r="J81" s="7"/>
      <c r="K81" s="13"/>
    </row>
    <row r="82" spans="1:11" x14ac:dyDescent="0.35">
      <c r="A82" s="9" t="s">
        <v>36</v>
      </c>
      <c r="B82" s="10" t="s">
        <v>10</v>
      </c>
      <c r="C82" s="11">
        <v>7</v>
      </c>
      <c r="E82" s="5">
        <f>C82</f>
        <v>7</v>
      </c>
      <c r="I82" s="13"/>
      <c r="J82" s="7"/>
      <c r="K82" s="13"/>
    </row>
    <row r="83" spans="1:11" x14ac:dyDescent="0.35">
      <c r="A83" s="9" t="s">
        <v>37</v>
      </c>
      <c r="B83" s="10" t="s">
        <v>8</v>
      </c>
      <c r="C83" s="11">
        <v>63</v>
      </c>
      <c r="D83" s="22"/>
      <c r="E83" s="22"/>
      <c r="F83" s="22"/>
      <c r="G83" s="5">
        <f>C83</f>
        <v>63</v>
      </c>
      <c r="H83" s="12">
        <f>E85/G83</f>
        <v>0.17460317460317459</v>
      </c>
      <c r="I83" s="13"/>
      <c r="J83" s="23"/>
      <c r="K83" s="15"/>
    </row>
    <row r="84" spans="1:11" x14ac:dyDescent="0.35">
      <c r="A84" s="9" t="s">
        <v>37</v>
      </c>
      <c r="B84" s="10" t="s">
        <v>9</v>
      </c>
      <c r="C84" s="11">
        <v>142</v>
      </c>
      <c r="D84" s="5">
        <f>C83+C84</f>
        <v>205</v>
      </c>
      <c r="F84" s="5">
        <f>C84</f>
        <v>142</v>
      </c>
      <c r="G84" s="22"/>
      <c r="H84" s="5">
        <f>E85-G83</f>
        <v>-52</v>
      </c>
      <c r="I84" s="13"/>
      <c r="J84" s="23"/>
      <c r="K84" s="13"/>
    </row>
    <row r="85" spans="1:11" x14ac:dyDescent="0.35">
      <c r="A85" s="9" t="s">
        <v>37</v>
      </c>
      <c r="B85" s="10" t="s">
        <v>10</v>
      </c>
      <c r="C85" s="11">
        <v>11</v>
      </c>
      <c r="D85" s="22"/>
      <c r="E85" s="5">
        <f>C85</f>
        <v>11</v>
      </c>
      <c r="F85" s="22"/>
      <c r="G85" s="22"/>
      <c r="H85" s="22"/>
      <c r="I85" s="13"/>
      <c r="J85" s="23"/>
      <c r="K85" s="15"/>
    </row>
    <row r="86" spans="1:11" x14ac:dyDescent="0.35">
      <c r="A86" s="16" t="s">
        <v>38</v>
      </c>
      <c r="B86" s="10" t="s">
        <v>8</v>
      </c>
      <c r="C86" s="11">
        <v>13</v>
      </c>
      <c r="D86" s="19"/>
      <c r="E86" s="19"/>
      <c r="F86" s="19"/>
      <c r="G86" s="5">
        <f>C86</f>
        <v>13</v>
      </c>
      <c r="H86" s="12">
        <f>E88/G86</f>
        <v>1.3076923076923077</v>
      </c>
      <c r="I86" s="13"/>
      <c r="J86" s="21"/>
      <c r="K86" s="13"/>
    </row>
    <row r="87" spans="1:11" x14ac:dyDescent="0.35">
      <c r="A87" s="16" t="s">
        <v>38</v>
      </c>
      <c r="B87" s="10" t="s">
        <v>9</v>
      </c>
      <c r="C87" s="11">
        <v>122</v>
      </c>
      <c r="D87" s="5">
        <f>C86+C87</f>
        <v>135</v>
      </c>
      <c r="E87" s="19"/>
      <c r="F87" s="5">
        <f>C87</f>
        <v>122</v>
      </c>
      <c r="G87" s="19"/>
      <c r="H87" s="5">
        <f>E88-G86</f>
        <v>4</v>
      </c>
      <c r="I87" s="13"/>
      <c r="J87" s="21"/>
      <c r="K87" s="13"/>
    </row>
    <row r="88" spans="1:11" x14ac:dyDescent="0.35">
      <c r="A88" s="16" t="s">
        <v>38</v>
      </c>
      <c r="B88" s="10" t="s">
        <v>10</v>
      </c>
      <c r="C88" s="11">
        <v>17</v>
      </c>
      <c r="D88" s="19"/>
      <c r="E88" s="5">
        <f>C88</f>
        <v>17</v>
      </c>
      <c r="F88" s="19"/>
      <c r="G88" s="19"/>
      <c r="H88" s="19"/>
      <c r="I88" s="13"/>
      <c r="J88" s="21"/>
      <c r="K88" s="13"/>
    </row>
    <row r="89" spans="1:11" x14ac:dyDescent="0.35">
      <c r="A89" s="9" t="s">
        <v>39</v>
      </c>
      <c r="B89" s="10" t="s">
        <v>8</v>
      </c>
      <c r="C89" s="11">
        <v>34</v>
      </c>
      <c r="D89" s="19"/>
      <c r="E89" s="19"/>
      <c r="F89" s="19"/>
      <c r="G89" s="5">
        <f>C89</f>
        <v>34</v>
      </c>
      <c r="H89" s="12">
        <f>E91/G89</f>
        <v>0.70588235294117652</v>
      </c>
      <c r="I89" s="24"/>
      <c r="J89" s="21"/>
      <c r="K89" s="20"/>
    </row>
    <row r="90" spans="1:11" x14ac:dyDescent="0.35">
      <c r="A90" s="9" t="s">
        <v>39</v>
      </c>
      <c r="B90" s="10" t="s">
        <v>9</v>
      </c>
      <c r="C90" s="11">
        <v>108</v>
      </c>
      <c r="D90" s="5">
        <f>C89+C90</f>
        <v>142</v>
      </c>
      <c r="E90" s="17"/>
      <c r="F90" s="5">
        <f>C90</f>
        <v>108</v>
      </c>
      <c r="G90" s="17"/>
      <c r="H90" s="5">
        <f>E91-G89</f>
        <v>-10</v>
      </c>
      <c r="I90" s="24"/>
      <c r="J90" s="18"/>
      <c r="K90" s="20"/>
    </row>
    <row r="91" spans="1:11" x14ac:dyDescent="0.35">
      <c r="A91" s="9" t="s">
        <v>39</v>
      </c>
      <c r="B91" s="10" t="s">
        <v>10</v>
      </c>
      <c r="C91" s="11">
        <v>24</v>
      </c>
      <c r="D91" s="19"/>
      <c r="E91" s="5">
        <f>C91</f>
        <v>24</v>
      </c>
      <c r="F91" s="19"/>
      <c r="G91" s="19"/>
      <c r="H91" s="19"/>
      <c r="I91" s="24"/>
      <c r="J91" s="21"/>
      <c r="K91" s="20"/>
    </row>
    <row r="92" spans="1:11" x14ac:dyDescent="0.35">
      <c r="A92" s="9" t="s">
        <v>40</v>
      </c>
      <c r="B92" s="10" t="s">
        <v>8</v>
      </c>
      <c r="C92" s="11">
        <v>39</v>
      </c>
      <c r="G92" s="5">
        <f>C92</f>
        <v>39</v>
      </c>
      <c r="H92" s="12">
        <f>E94/G92</f>
        <v>0.25641025641025639</v>
      </c>
      <c r="I92" s="13"/>
      <c r="J92" s="7"/>
      <c r="K92" s="15"/>
    </row>
    <row r="93" spans="1:11" x14ac:dyDescent="0.35">
      <c r="A93" s="9" t="s">
        <v>40</v>
      </c>
      <c r="B93" s="10" t="s">
        <v>9</v>
      </c>
      <c r="C93" s="11">
        <v>131</v>
      </c>
      <c r="D93" s="5">
        <f>C92+C93</f>
        <v>170</v>
      </c>
      <c r="F93" s="5">
        <f>C93</f>
        <v>131</v>
      </c>
      <c r="H93" s="5">
        <f>E94-G92</f>
        <v>-29</v>
      </c>
      <c r="I93" s="13"/>
      <c r="J93" s="7"/>
      <c r="K93" s="13"/>
    </row>
    <row r="94" spans="1:11" x14ac:dyDescent="0.35">
      <c r="A94" s="9" t="s">
        <v>40</v>
      </c>
      <c r="B94" s="10" t="s">
        <v>10</v>
      </c>
      <c r="C94" s="11">
        <v>10</v>
      </c>
      <c r="E94" s="5">
        <f>C94</f>
        <v>10</v>
      </c>
      <c r="I94" s="13"/>
      <c r="J94" s="7"/>
      <c r="K94" s="15"/>
    </row>
    <row r="95" spans="1:11" x14ac:dyDescent="0.35">
      <c r="A95" s="9" t="s">
        <v>41</v>
      </c>
      <c r="B95" s="10" t="s">
        <v>8</v>
      </c>
      <c r="C95" s="11">
        <v>14</v>
      </c>
      <c r="G95" s="5">
        <f>C95</f>
        <v>14</v>
      </c>
      <c r="H95" s="12">
        <f>E97/G95</f>
        <v>0.7857142857142857</v>
      </c>
      <c r="I95" s="13"/>
      <c r="J95" s="7"/>
      <c r="K95" s="20"/>
    </row>
    <row r="96" spans="1:11" x14ac:dyDescent="0.35">
      <c r="A96" s="9" t="s">
        <v>41</v>
      </c>
      <c r="B96" s="10" t="s">
        <v>9</v>
      </c>
      <c r="C96" s="11">
        <v>106</v>
      </c>
      <c r="D96" s="5">
        <f>C95+C96</f>
        <v>120</v>
      </c>
      <c r="E96" s="22"/>
      <c r="F96" s="5">
        <f>C96</f>
        <v>106</v>
      </c>
      <c r="G96" s="22"/>
      <c r="H96" s="5">
        <f>E97-G95</f>
        <v>-3</v>
      </c>
      <c r="I96" s="13"/>
      <c r="J96" s="23"/>
      <c r="K96" s="20"/>
    </row>
    <row r="97" spans="1:11" x14ac:dyDescent="0.35">
      <c r="A97" s="9" t="s">
        <v>41</v>
      </c>
      <c r="B97" s="10" t="s">
        <v>10</v>
      </c>
      <c r="C97" s="11">
        <v>11</v>
      </c>
      <c r="E97" s="5">
        <f>C97</f>
        <v>11</v>
      </c>
      <c r="I97" s="13"/>
      <c r="J97" s="7"/>
      <c r="K97" s="20"/>
    </row>
    <row r="98" spans="1:11" x14ac:dyDescent="0.35">
      <c r="A98" s="9" t="s">
        <v>42</v>
      </c>
      <c r="B98" s="10" t="s">
        <v>8</v>
      </c>
      <c r="C98" s="11">
        <v>33</v>
      </c>
      <c r="D98" s="22"/>
      <c r="E98" s="22"/>
      <c r="F98" s="22"/>
      <c r="G98" s="5">
        <f>C98</f>
        <v>33</v>
      </c>
      <c r="H98" s="12">
        <f>E100/G98</f>
        <v>0.60606060606060608</v>
      </c>
      <c r="I98" s="13"/>
      <c r="J98" s="23"/>
      <c r="K98" s="15"/>
    </row>
    <row r="99" spans="1:11" x14ac:dyDescent="0.35">
      <c r="A99" s="9" t="s">
        <v>42</v>
      </c>
      <c r="B99" s="10" t="s">
        <v>9</v>
      </c>
      <c r="C99" s="11">
        <v>115</v>
      </c>
      <c r="D99" s="5">
        <f>C98+C99</f>
        <v>148</v>
      </c>
      <c r="E99" s="22"/>
      <c r="F99" s="5">
        <f>C99</f>
        <v>115</v>
      </c>
      <c r="G99" s="22"/>
      <c r="H99" s="5">
        <f>E100-G98</f>
        <v>-13</v>
      </c>
      <c r="I99" s="13"/>
      <c r="J99" s="23"/>
      <c r="K99" s="13"/>
    </row>
    <row r="100" spans="1:11" x14ac:dyDescent="0.35">
      <c r="A100" s="9" t="s">
        <v>42</v>
      </c>
      <c r="B100" s="10" t="s">
        <v>10</v>
      </c>
      <c r="C100" s="11">
        <v>20</v>
      </c>
      <c r="D100" s="22"/>
      <c r="E100" s="5">
        <f>C100</f>
        <v>20</v>
      </c>
      <c r="F100" s="22"/>
      <c r="G100" s="22"/>
      <c r="H100" s="22"/>
      <c r="I100" s="13"/>
      <c r="J100" s="23"/>
      <c r="K100" s="15"/>
    </row>
    <row r="101" spans="1:11" x14ac:dyDescent="0.35">
      <c r="A101" s="9" t="s">
        <v>43</v>
      </c>
      <c r="B101" s="10" t="s">
        <v>8</v>
      </c>
      <c r="C101" s="11">
        <v>12</v>
      </c>
      <c r="D101" s="22"/>
      <c r="E101" s="22"/>
      <c r="F101" s="22"/>
      <c r="G101" s="5">
        <f>C101</f>
        <v>12</v>
      </c>
      <c r="H101" s="12">
        <f>E103/G101</f>
        <v>0.5</v>
      </c>
      <c r="I101" s="13"/>
      <c r="J101" s="23"/>
      <c r="K101" s="13"/>
    </row>
    <row r="102" spans="1:11" x14ac:dyDescent="0.35">
      <c r="A102" s="9" t="s">
        <v>43</v>
      </c>
      <c r="B102" s="10" t="s">
        <v>9</v>
      </c>
      <c r="C102" s="11">
        <v>105</v>
      </c>
      <c r="D102" s="5">
        <f>C101+C102</f>
        <v>117</v>
      </c>
      <c r="E102" s="22"/>
      <c r="F102" s="5">
        <f>C102</f>
        <v>105</v>
      </c>
      <c r="G102" s="22"/>
      <c r="H102" s="5">
        <f>E103-G101</f>
        <v>-6</v>
      </c>
      <c r="I102" s="13"/>
      <c r="J102" s="23"/>
      <c r="K102" s="13"/>
    </row>
    <row r="103" spans="1:11" x14ac:dyDescent="0.35">
      <c r="A103" s="9" t="s">
        <v>43</v>
      </c>
      <c r="B103" s="10" t="s">
        <v>10</v>
      </c>
      <c r="C103" s="11">
        <v>6</v>
      </c>
      <c r="D103" s="22"/>
      <c r="E103" s="5">
        <f>C103</f>
        <v>6</v>
      </c>
      <c r="F103" s="22"/>
      <c r="G103" s="22"/>
      <c r="H103" s="22"/>
      <c r="I103" s="13"/>
      <c r="J103" s="23"/>
      <c r="K103" s="13"/>
    </row>
    <row r="104" spans="1:11" x14ac:dyDescent="0.35">
      <c r="A104" s="9" t="s">
        <v>44</v>
      </c>
      <c r="B104" s="10" t="s">
        <v>8</v>
      </c>
      <c r="C104" s="11">
        <v>18</v>
      </c>
      <c r="G104" s="5">
        <f>C104</f>
        <v>18</v>
      </c>
      <c r="H104" s="12">
        <f>E106/G104</f>
        <v>0.33333333333333331</v>
      </c>
      <c r="I104" s="13"/>
      <c r="J104" s="7"/>
      <c r="K104" s="13"/>
    </row>
    <row r="105" spans="1:11" x14ac:dyDescent="0.35">
      <c r="A105" s="9" t="s">
        <v>44</v>
      </c>
      <c r="B105" s="10" t="s">
        <v>9</v>
      </c>
      <c r="C105" s="11">
        <v>126</v>
      </c>
      <c r="D105" s="5">
        <f>C104+C105</f>
        <v>144</v>
      </c>
      <c r="E105" s="22"/>
      <c r="F105" s="5">
        <f>C105</f>
        <v>126</v>
      </c>
      <c r="G105" s="22"/>
      <c r="H105" s="5">
        <f>E106-G104</f>
        <v>-12</v>
      </c>
      <c r="I105" s="13"/>
      <c r="J105" s="23"/>
      <c r="K105" s="25"/>
    </row>
    <row r="106" spans="1:11" x14ac:dyDescent="0.35">
      <c r="A106" s="9" t="s">
        <v>44</v>
      </c>
      <c r="B106" s="10" t="s">
        <v>10</v>
      </c>
      <c r="C106" s="11">
        <v>6</v>
      </c>
      <c r="E106" s="5">
        <f>C106</f>
        <v>6</v>
      </c>
      <c r="I106" s="13"/>
      <c r="J106" s="7"/>
      <c r="K106" s="13"/>
    </row>
    <row r="107" spans="1:11" x14ac:dyDescent="0.35">
      <c r="A107" s="9" t="s">
        <v>45</v>
      </c>
      <c r="B107" s="10" t="s">
        <v>8</v>
      </c>
      <c r="C107" s="11">
        <v>5</v>
      </c>
      <c r="D107" s="19"/>
      <c r="E107" s="19"/>
      <c r="F107" s="19"/>
      <c r="G107" s="5">
        <f>C107</f>
        <v>5</v>
      </c>
      <c r="H107" s="12">
        <f>E109/G107</f>
        <v>1.4</v>
      </c>
      <c r="I107" s="13"/>
      <c r="J107" s="21"/>
      <c r="K107" s="15"/>
    </row>
    <row r="108" spans="1:11" x14ac:dyDescent="0.35">
      <c r="A108" s="9" t="s">
        <v>45</v>
      </c>
      <c r="B108" s="10" t="s">
        <v>9</v>
      </c>
      <c r="C108" s="11">
        <v>132</v>
      </c>
      <c r="D108" s="5">
        <f>C107+C108</f>
        <v>137</v>
      </c>
      <c r="E108" s="19"/>
      <c r="F108" s="5">
        <f>C108</f>
        <v>132</v>
      </c>
      <c r="G108" s="19"/>
      <c r="H108" s="5">
        <f>E109-G107</f>
        <v>2</v>
      </c>
      <c r="I108" s="13"/>
      <c r="J108" s="21"/>
      <c r="K108" s="13"/>
    </row>
    <row r="109" spans="1:11" x14ac:dyDescent="0.35">
      <c r="A109" s="9" t="s">
        <v>45</v>
      </c>
      <c r="B109" s="10" t="s">
        <v>10</v>
      </c>
      <c r="C109" s="11">
        <v>7</v>
      </c>
      <c r="D109" s="19"/>
      <c r="E109" s="5">
        <f>C109</f>
        <v>7</v>
      </c>
      <c r="F109" s="19"/>
      <c r="G109" s="19"/>
      <c r="H109" s="19"/>
      <c r="I109" s="13"/>
      <c r="J109" s="21"/>
      <c r="K109" s="15"/>
    </row>
    <row r="110" spans="1:11" x14ac:dyDescent="0.35">
      <c r="A110" s="9" t="s">
        <v>46</v>
      </c>
      <c r="B110" s="10" t="s">
        <v>8</v>
      </c>
      <c r="C110" s="11">
        <v>50</v>
      </c>
      <c r="G110" s="5">
        <f>C110</f>
        <v>50</v>
      </c>
      <c r="H110" s="12">
        <f>E112/G110</f>
        <v>0.34</v>
      </c>
      <c r="I110" s="13"/>
      <c r="J110" s="7"/>
      <c r="K110" s="15"/>
    </row>
    <row r="111" spans="1:11" x14ac:dyDescent="0.35">
      <c r="A111" s="9" t="s">
        <v>46</v>
      </c>
      <c r="B111" s="10" t="s">
        <v>9</v>
      </c>
      <c r="C111" s="11">
        <v>122</v>
      </c>
      <c r="D111" s="5">
        <f>C110+C111</f>
        <v>172</v>
      </c>
      <c r="F111" s="5">
        <f>C111</f>
        <v>122</v>
      </c>
      <c r="H111" s="5">
        <f>E112-G110</f>
        <v>-33</v>
      </c>
      <c r="I111" s="13"/>
      <c r="J111" s="7"/>
      <c r="K111" s="13"/>
    </row>
    <row r="112" spans="1:11" x14ac:dyDescent="0.35">
      <c r="A112" s="9" t="s">
        <v>46</v>
      </c>
      <c r="B112" s="10" t="s">
        <v>10</v>
      </c>
      <c r="C112" s="11">
        <v>17</v>
      </c>
      <c r="E112" s="5">
        <f>C112</f>
        <v>17</v>
      </c>
      <c r="I112" s="13"/>
      <c r="J112" s="7"/>
      <c r="K112" s="15"/>
    </row>
    <row r="113" spans="1:14" x14ac:dyDescent="0.35">
      <c r="A113" s="26"/>
      <c r="B113" s="27"/>
      <c r="C113" s="28"/>
      <c r="D113" s="17"/>
      <c r="E113" s="17"/>
      <c r="F113" s="17"/>
      <c r="G113" s="17"/>
      <c r="H113" s="17"/>
      <c r="I113" s="24"/>
      <c r="J113" s="18"/>
      <c r="K113" s="20"/>
    </row>
    <row r="114" spans="1:14" x14ac:dyDescent="0.35">
      <c r="A114" s="26"/>
      <c r="B114" s="26"/>
      <c r="C114"/>
      <c r="D114" s="29"/>
      <c r="E114" s="30"/>
      <c r="F114" s="31" t="s">
        <v>47</v>
      </c>
      <c r="G114" s="31" t="s">
        <v>48</v>
      </c>
      <c r="H114" s="32" t="s">
        <v>49</v>
      </c>
      <c r="I114" s="31" t="s">
        <v>50</v>
      </c>
      <c r="J114" s="19"/>
      <c r="K114" s="24"/>
      <c r="L114" s="21"/>
      <c r="M114" s="20"/>
      <c r="N114" s="14"/>
    </row>
    <row r="115" spans="1:14" x14ac:dyDescent="0.35">
      <c r="A115" s="26"/>
      <c r="B115" s="26"/>
      <c r="C115"/>
      <c r="D115" s="33" t="s">
        <v>51</v>
      </c>
      <c r="E115" s="34">
        <v>37</v>
      </c>
      <c r="F115" s="22">
        <f>SUM(D2:D112)</f>
        <v>5713</v>
      </c>
      <c r="G115" s="22">
        <f>SUM(E2:E112)</f>
        <v>439</v>
      </c>
      <c r="H115" s="22">
        <f>SUM(F2:F112)</f>
        <v>4615</v>
      </c>
      <c r="I115" s="22">
        <f>SUM(G2:G112)</f>
        <v>1098</v>
      </c>
      <c r="J115" s="22"/>
      <c r="K115" s="13"/>
      <c r="L115" s="23"/>
      <c r="M115" s="13"/>
      <c r="N115" s="14"/>
    </row>
    <row r="116" spans="1:14" x14ac:dyDescent="0.35">
      <c r="A116" s="26"/>
      <c r="B116" s="26"/>
      <c r="C116"/>
      <c r="D116" s="33" t="s">
        <v>52</v>
      </c>
      <c r="E116" s="30"/>
      <c r="F116" s="5">
        <f>F115/37</f>
        <v>154.40540540540542</v>
      </c>
      <c r="G116" s="5">
        <f>G115/37</f>
        <v>11.864864864864865</v>
      </c>
      <c r="H116" s="5">
        <f>H115/37</f>
        <v>124.72972972972973</v>
      </c>
      <c r="I116" s="5">
        <f>I115/37</f>
        <v>29.675675675675677</v>
      </c>
      <c r="J116" s="5"/>
      <c r="K116" s="13"/>
      <c r="L116" s="7"/>
      <c r="M116" s="13"/>
      <c r="N116" s="14"/>
    </row>
    <row r="117" spans="1:14" x14ac:dyDescent="0.35">
      <c r="A117" s="26"/>
      <c r="B117" s="26"/>
      <c r="C117"/>
      <c r="D117" s="35"/>
      <c r="E117" s="30"/>
      <c r="F117" s="22"/>
      <c r="G117" s="22"/>
      <c r="H117" s="22"/>
      <c r="I117" s="22"/>
      <c r="J117" s="22"/>
      <c r="K117" s="13"/>
      <c r="L117" s="23"/>
      <c r="M117" s="13"/>
      <c r="N117" s="14"/>
    </row>
    <row r="118" spans="1:14" x14ac:dyDescent="0.35">
      <c r="A118" s="26"/>
      <c r="B118" s="26"/>
      <c r="C118"/>
      <c r="D118" s="5" t="s">
        <v>53</v>
      </c>
      <c r="E118" s="36"/>
      <c r="F118" s="5">
        <v>205</v>
      </c>
      <c r="G118" s="5">
        <v>41</v>
      </c>
      <c r="H118" s="5">
        <v>142</v>
      </c>
      <c r="I118" s="5">
        <v>63</v>
      </c>
      <c r="J118" s="5"/>
      <c r="K118" s="37"/>
      <c r="L118" s="7"/>
      <c r="M118" s="13"/>
      <c r="N118" s="14"/>
    </row>
    <row r="119" spans="1:14" x14ac:dyDescent="0.35">
      <c r="A119" s="26"/>
      <c r="B119" s="26"/>
      <c r="C119"/>
      <c r="D119" s="5" t="s">
        <v>54</v>
      </c>
      <c r="E119" s="36"/>
      <c r="F119" s="5">
        <v>117</v>
      </c>
      <c r="G119" s="5">
        <v>2</v>
      </c>
      <c r="H119" s="5">
        <v>105</v>
      </c>
      <c r="I119" s="5">
        <v>5</v>
      </c>
      <c r="J119" s="22"/>
      <c r="K119" s="38"/>
      <c r="L119" s="23"/>
      <c r="M119" s="13"/>
      <c r="N119" s="14"/>
    </row>
    <row r="120" spans="1:14" x14ac:dyDescent="0.35">
      <c r="A120" s="26"/>
      <c r="B120" s="26"/>
      <c r="C120"/>
      <c r="D120" s="5" t="s">
        <v>55</v>
      </c>
      <c r="E120" s="36"/>
      <c r="F120" s="5">
        <f>MEDIAN(D2:D112)</f>
        <v>155</v>
      </c>
      <c r="G120" s="5">
        <f>MEDIAN(E2:E112)</f>
        <v>9</v>
      </c>
      <c r="H120" s="5">
        <f>MEDIAN(F2:F112)</f>
        <v>127</v>
      </c>
      <c r="I120" s="5">
        <f>MEDIAN(G2:G112)</f>
        <v>29</v>
      </c>
      <c r="J120" s="22"/>
      <c r="K120" s="13"/>
      <c r="L120" s="23"/>
      <c r="M120" s="13"/>
      <c r="N120" s="14"/>
    </row>
    <row r="121" spans="1:14" x14ac:dyDescent="0.35">
      <c r="A121" s="26"/>
      <c r="B121" s="26"/>
      <c r="C121"/>
      <c r="D121" s="5" t="s">
        <v>56</v>
      </c>
      <c r="E121" s="36"/>
      <c r="F121" s="5">
        <f>MODE(D2:D112)</f>
        <v>144</v>
      </c>
      <c r="G121" s="5">
        <f>MODE(E2:E112)</f>
        <v>6</v>
      </c>
      <c r="H121" s="5">
        <f>MODE(F2:F112)</f>
        <v>131</v>
      </c>
      <c r="I121" s="5">
        <f>MODE(G2:G112)</f>
        <v>22</v>
      </c>
      <c r="J121" s="22"/>
      <c r="K121" s="13"/>
      <c r="L121" s="23"/>
      <c r="M121" s="13"/>
      <c r="N121" s="14"/>
    </row>
    <row r="122" spans="1:14" x14ac:dyDescent="0.35">
      <c r="A122" s="26"/>
      <c r="B122" s="26"/>
      <c r="C122"/>
      <c r="D122" s="29"/>
      <c r="E122" s="30"/>
      <c r="F122" s="19"/>
      <c r="G122" s="19"/>
      <c r="H122" s="19"/>
      <c r="I122" s="19"/>
      <c r="J122" s="22"/>
      <c r="K122" s="13"/>
      <c r="L122" s="23"/>
      <c r="M122" s="15"/>
      <c r="N122" s="14"/>
    </row>
    <row r="123" spans="1:14" x14ac:dyDescent="0.35">
      <c r="A123" s="26"/>
      <c r="B123" s="26"/>
      <c r="C123"/>
      <c r="D123" s="39" t="s">
        <v>57</v>
      </c>
      <c r="E123" s="30"/>
      <c r="F123" s="19"/>
      <c r="G123" s="19"/>
      <c r="H123" s="31" t="s">
        <v>58</v>
      </c>
      <c r="I123" s="19"/>
      <c r="J123" s="5"/>
      <c r="K123" s="13"/>
      <c r="L123" s="7"/>
      <c r="M123" s="13"/>
      <c r="N123" s="14"/>
    </row>
    <row r="124" spans="1:14" x14ac:dyDescent="0.35">
      <c r="A124" s="26"/>
      <c r="B124" s="26"/>
      <c r="C124"/>
      <c r="D124" s="29"/>
      <c r="E124" s="30"/>
      <c r="H124" s="5" t="s">
        <v>59</v>
      </c>
      <c r="I124" s="5">
        <v>661</v>
      </c>
      <c r="J124" s="5"/>
      <c r="K124" s="13"/>
      <c r="L124" s="7"/>
      <c r="M124" s="15"/>
      <c r="N124" s="14"/>
    </row>
    <row r="125" spans="1:14" x14ac:dyDescent="0.35">
      <c r="A125" s="26"/>
      <c r="B125" s="26"/>
      <c r="C125"/>
      <c r="D125" s="29"/>
      <c r="E125" s="30"/>
      <c r="H125" s="5" t="s">
        <v>60</v>
      </c>
      <c r="I125" s="5">
        <f>I124/E115</f>
        <v>17.864864864864863</v>
      </c>
      <c r="J125" s="5"/>
      <c r="K125" s="13"/>
      <c r="L125" s="7"/>
      <c r="M125" s="13"/>
      <c r="N125" s="14"/>
    </row>
    <row r="126" spans="1:14" x14ac:dyDescent="0.35">
      <c r="A126" s="26"/>
      <c r="B126" s="27"/>
      <c r="I126" s="13"/>
      <c r="J126" s="7"/>
      <c r="K126" s="15"/>
    </row>
    <row r="127" spans="1:14" x14ac:dyDescent="0.35">
      <c r="A127" s="26"/>
      <c r="B127" s="27"/>
      <c r="C127" s="28"/>
      <c r="H127" s="19"/>
      <c r="I127" s="13"/>
      <c r="J127" s="21"/>
      <c r="K127" s="13"/>
    </row>
    <row r="128" spans="1:14" x14ac:dyDescent="0.35">
      <c r="A128" s="26"/>
      <c r="B128" s="27"/>
      <c r="C128" s="28"/>
      <c r="H128" s="19"/>
      <c r="I128" s="13"/>
      <c r="J128" s="21"/>
      <c r="K128" s="15"/>
    </row>
    <row r="129" spans="1:11" x14ac:dyDescent="0.35">
      <c r="A129" s="26"/>
      <c r="B129" s="27"/>
      <c r="C129" s="28"/>
      <c r="I129" s="13"/>
      <c r="J129" s="7"/>
      <c r="K129" s="13"/>
    </row>
    <row r="130" spans="1:11" x14ac:dyDescent="0.35">
      <c r="A130" s="26"/>
      <c r="B130" s="27"/>
      <c r="C130" s="28"/>
      <c r="I130" s="13"/>
      <c r="J130" s="7"/>
      <c r="K130" s="15"/>
    </row>
    <row r="131" spans="1:11" x14ac:dyDescent="0.35">
      <c r="A131" s="26"/>
      <c r="B131" s="27"/>
      <c r="C131" s="28"/>
      <c r="I131" s="13"/>
      <c r="J131" s="7"/>
      <c r="K131" s="13"/>
    </row>
    <row r="132" spans="1:11" x14ac:dyDescent="0.35">
      <c r="A132" s="26"/>
      <c r="B132" s="27"/>
      <c r="C132" s="28"/>
      <c r="I132" s="13"/>
      <c r="J132" s="7"/>
      <c r="K132" s="13"/>
    </row>
    <row r="133" spans="1:11" x14ac:dyDescent="0.35">
      <c r="A133" s="40"/>
      <c r="B133" s="27"/>
      <c r="C133" s="28"/>
      <c r="I133" s="13"/>
      <c r="J133" s="7"/>
      <c r="K133" s="13"/>
    </row>
    <row r="134" spans="1:11" x14ac:dyDescent="0.35">
      <c r="A134" s="40"/>
      <c r="B134" s="27"/>
      <c r="C134" s="28"/>
      <c r="I134" s="13"/>
      <c r="J134" s="7"/>
      <c r="K134" s="13"/>
    </row>
    <row r="135" spans="1:11" x14ac:dyDescent="0.35">
      <c r="A135" s="26"/>
      <c r="B135" s="27"/>
      <c r="C135" s="28"/>
      <c r="I135" s="13"/>
      <c r="J135" s="7"/>
      <c r="K135" s="13"/>
    </row>
    <row r="136" spans="1:11" x14ac:dyDescent="0.35">
      <c r="A136" s="26"/>
      <c r="B136" s="27"/>
      <c r="C136" s="28"/>
      <c r="D136" s="19"/>
      <c r="E136" s="19"/>
      <c r="F136" s="19"/>
      <c r="G136" s="19"/>
      <c r="I136" s="13"/>
      <c r="J136" s="7"/>
      <c r="K136" s="13"/>
    </row>
    <row r="137" spans="1:11" x14ac:dyDescent="0.35">
      <c r="A137" s="40"/>
      <c r="B137" s="27"/>
      <c r="C137" s="28"/>
      <c r="D137" s="19"/>
      <c r="E137" s="19"/>
      <c r="F137" s="19"/>
      <c r="G137" s="19"/>
      <c r="I137" s="13"/>
      <c r="J137" s="7"/>
      <c r="K137" s="13"/>
    </row>
    <row r="138" spans="1:11" x14ac:dyDescent="0.35">
      <c r="A138" s="40"/>
      <c r="B138" s="27"/>
      <c r="C138" s="28"/>
      <c r="D138" s="19"/>
      <c r="E138" s="19"/>
      <c r="F138" s="19"/>
      <c r="G138" s="19"/>
      <c r="I138" s="13"/>
      <c r="J138" s="7"/>
      <c r="K138" s="13"/>
    </row>
    <row r="139" spans="1:11" x14ac:dyDescent="0.35">
      <c r="A139" s="26"/>
      <c r="B139" s="27"/>
      <c r="C139" s="28"/>
      <c r="D139" s="19"/>
      <c r="E139" s="19"/>
      <c r="F139" s="19"/>
      <c r="G139" s="19"/>
      <c r="I139" s="13"/>
      <c r="J139" s="7"/>
      <c r="K139" s="13"/>
    </row>
    <row r="140" spans="1:11" x14ac:dyDescent="0.35">
      <c r="A140" s="26"/>
      <c r="B140" s="27"/>
      <c r="C140" s="28"/>
      <c r="I140" s="13"/>
      <c r="J140" s="7"/>
      <c r="K140" s="13"/>
    </row>
    <row r="141" spans="1:11" x14ac:dyDescent="0.35">
      <c r="A141" s="26"/>
      <c r="B141" s="27"/>
      <c r="C141" s="28"/>
      <c r="H141" s="19"/>
      <c r="I141" s="13"/>
      <c r="J141" s="21"/>
      <c r="K141" s="13"/>
    </row>
    <row r="142" spans="1:11" x14ac:dyDescent="0.35">
      <c r="A142" s="26"/>
      <c r="B142" s="27"/>
      <c r="C142" s="28"/>
      <c r="D142" s="22"/>
      <c r="E142" s="22"/>
      <c r="F142" s="22"/>
      <c r="G142" s="22"/>
      <c r="H142" s="19"/>
      <c r="I142" s="13"/>
      <c r="J142" s="21"/>
      <c r="K142" s="13"/>
    </row>
    <row r="143" spans="1:11" x14ac:dyDescent="0.35">
      <c r="A143" s="40"/>
      <c r="B143" s="27"/>
      <c r="C143" s="28"/>
      <c r="H143" s="19"/>
      <c r="I143" s="13"/>
      <c r="J143" s="21"/>
      <c r="K143" s="13"/>
    </row>
    <row r="144" spans="1:11" x14ac:dyDescent="0.35">
      <c r="A144" s="40"/>
      <c r="B144" s="27"/>
      <c r="C144" s="28"/>
      <c r="D144" s="22"/>
      <c r="E144" s="22"/>
      <c r="F144" s="22"/>
      <c r="G144" s="22"/>
      <c r="H144" s="19"/>
      <c r="I144" s="13"/>
      <c r="J144" s="21"/>
      <c r="K144" s="13"/>
    </row>
    <row r="145" spans="1:11" x14ac:dyDescent="0.35">
      <c r="A145" s="26"/>
      <c r="B145" s="27"/>
      <c r="C145" s="28"/>
      <c r="I145" s="13"/>
      <c r="J145" s="7"/>
      <c r="K145" s="13"/>
    </row>
    <row r="146" spans="1:11" x14ac:dyDescent="0.35">
      <c r="A146" s="26"/>
      <c r="B146" s="27"/>
      <c r="C146" s="28"/>
      <c r="D146" s="22"/>
      <c r="E146" s="22"/>
      <c r="F146" s="22"/>
      <c r="G146" s="22"/>
      <c r="I146" s="13"/>
      <c r="J146" s="7"/>
      <c r="K146" s="13"/>
    </row>
    <row r="147" spans="1:11" x14ac:dyDescent="0.35">
      <c r="A147" s="26"/>
      <c r="B147" s="27"/>
      <c r="C147" s="28"/>
      <c r="D147" s="22"/>
      <c r="E147" s="22"/>
      <c r="F147" s="22"/>
      <c r="G147" s="22"/>
      <c r="H147" s="22"/>
      <c r="I147" s="13"/>
      <c r="J147" s="23"/>
      <c r="K147" s="13"/>
    </row>
    <row r="148" spans="1:11" x14ac:dyDescent="0.35">
      <c r="A148" s="26"/>
      <c r="B148" s="27"/>
      <c r="C148" s="28"/>
      <c r="D148" s="22"/>
      <c r="E148" s="22"/>
      <c r="F148" s="22"/>
      <c r="G148" s="22"/>
      <c r="I148" s="13"/>
      <c r="J148" s="7"/>
      <c r="K148" s="13"/>
    </row>
    <row r="149" spans="1:11" x14ac:dyDescent="0.35">
      <c r="A149" s="26"/>
      <c r="B149" s="27"/>
      <c r="C149" s="28"/>
      <c r="D149" s="22"/>
      <c r="E149" s="22"/>
      <c r="F149" s="22"/>
      <c r="G149" s="22"/>
      <c r="H149" s="22"/>
      <c r="I149" s="13"/>
      <c r="J149" s="23"/>
      <c r="K149" s="13"/>
    </row>
    <row r="150" spans="1:11" x14ac:dyDescent="0.35">
      <c r="A150" s="26"/>
      <c r="B150" s="27"/>
      <c r="C150" s="28"/>
      <c r="I150" s="13"/>
      <c r="J150" s="7"/>
      <c r="K150" s="13"/>
    </row>
    <row r="151" spans="1:11" x14ac:dyDescent="0.35">
      <c r="A151" s="26"/>
      <c r="B151" s="27"/>
      <c r="C151" s="28"/>
      <c r="H151" s="22"/>
      <c r="I151" s="13"/>
      <c r="J151" s="23"/>
      <c r="K151" s="13"/>
    </row>
    <row r="152" spans="1:11" x14ac:dyDescent="0.35">
      <c r="A152" s="26"/>
      <c r="B152" s="27"/>
      <c r="C152" s="28"/>
      <c r="H152" s="22"/>
      <c r="I152" s="13"/>
      <c r="J152" s="23"/>
      <c r="K152" s="13"/>
    </row>
    <row r="153" spans="1:11" x14ac:dyDescent="0.35">
      <c r="A153" s="26"/>
      <c r="B153" s="27"/>
      <c r="C153" s="28"/>
      <c r="H153" s="22"/>
      <c r="I153" s="13"/>
      <c r="J153" s="23"/>
      <c r="K153" s="13"/>
    </row>
    <row r="154" spans="1:11" x14ac:dyDescent="0.35">
      <c r="A154" s="26"/>
      <c r="B154" s="27"/>
      <c r="C154" s="28"/>
      <c r="D154" s="19"/>
      <c r="E154" s="19"/>
      <c r="F154" s="19"/>
      <c r="G154" s="19"/>
      <c r="H154" s="22"/>
      <c r="I154" s="13"/>
      <c r="J154" s="23"/>
      <c r="K154" s="15"/>
    </row>
    <row r="155" spans="1:11" x14ac:dyDescent="0.35">
      <c r="A155" s="26"/>
      <c r="B155" s="27"/>
      <c r="C155" s="28"/>
      <c r="D155" s="19"/>
      <c r="E155" s="19"/>
      <c r="F155" s="19"/>
      <c r="G155" s="19"/>
      <c r="I155" s="13"/>
      <c r="J155" s="7"/>
      <c r="K155" s="13"/>
    </row>
    <row r="156" spans="1:11" x14ac:dyDescent="0.35">
      <c r="A156" s="26"/>
      <c r="B156" s="27"/>
      <c r="C156" s="28"/>
      <c r="I156" s="13"/>
      <c r="J156" s="7"/>
      <c r="K156" s="15"/>
    </row>
    <row r="157" spans="1:11" x14ac:dyDescent="0.35">
      <c r="A157" s="26"/>
      <c r="B157" s="27"/>
      <c r="C157" s="28"/>
      <c r="I157" s="13"/>
      <c r="J157" s="7"/>
      <c r="K157" s="13"/>
    </row>
    <row r="158" spans="1:11" x14ac:dyDescent="0.35">
      <c r="A158" s="26"/>
      <c r="B158" s="27"/>
      <c r="C158" s="28"/>
      <c r="I158" s="13"/>
      <c r="J158" s="7"/>
      <c r="K158" s="15"/>
    </row>
    <row r="159" spans="1:11" x14ac:dyDescent="0.35">
      <c r="A159" s="26"/>
      <c r="B159" s="27"/>
      <c r="C159" s="28"/>
      <c r="H159" s="19"/>
      <c r="I159" s="13"/>
      <c r="J159" s="21"/>
      <c r="K159" s="13"/>
    </row>
    <row r="160" spans="1:11" x14ac:dyDescent="0.35">
      <c r="A160" s="26"/>
      <c r="B160" s="27"/>
      <c r="C160" s="28"/>
      <c r="H160" s="19"/>
      <c r="I160" s="13"/>
      <c r="J160" s="21"/>
      <c r="K160" s="15"/>
    </row>
    <row r="161" spans="1:11" x14ac:dyDescent="0.35">
      <c r="A161" s="26"/>
      <c r="B161" s="27"/>
      <c r="C161" s="28"/>
      <c r="I161" s="13"/>
      <c r="J161" s="7"/>
      <c r="K161" s="13"/>
    </row>
    <row r="162" spans="1:11" x14ac:dyDescent="0.35">
      <c r="A162" s="26"/>
      <c r="B162" s="27"/>
      <c r="C162" s="28"/>
      <c r="I162" s="13"/>
      <c r="J162" s="7"/>
      <c r="K162" s="15"/>
    </row>
    <row r="163" spans="1:11" x14ac:dyDescent="0.35">
      <c r="A163" s="26"/>
      <c r="B163" s="27"/>
      <c r="C163" s="28"/>
      <c r="I163" s="13"/>
      <c r="J163" s="7"/>
      <c r="K163" s="13"/>
    </row>
    <row r="164" spans="1:11" x14ac:dyDescent="0.35">
      <c r="A164" s="26"/>
      <c r="B164" s="27"/>
      <c r="C164" s="28"/>
      <c r="I164" s="13"/>
      <c r="J164" s="7"/>
      <c r="K164" s="13"/>
    </row>
    <row r="165" spans="1:11" x14ac:dyDescent="0.35">
      <c r="A165" s="26"/>
      <c r="B165" s="27"/>
      <c r="C165" s="28"/>
      <c r="I165" s="13"/>
      <c r="J165" s="7"/>
      <c r="K165" s="13"/>
    </row>
    <row r="166" spans="1:11" x14ac:dyDescent="0.35">
      <c r="A166" s="26"/>
      <c r="B166" s="27"/>
      <c r="C166" s="28"/>
      <c r="I166" s="13"/>
      <c r="J166" s="7"/>
      <c r="K166" s="13"/>
    </row>
    <row r="167" spans="1:11" x14ac:dyDescent="0.35">
      <c r="A167" s="26"/>
      <c r="B167" s="27"/>
      <c r="C167" s="28"/>
      <c r="I167" s="13"/>
      <c r="J167" s="7"/>
      <c r="K167" s="13"/>
    </row>
    <row r="168" spans="1:11" x14ac:dyDescent="0.35">
      <c r="A168" s="26"/>
      <c r="B168" s="27"/>
      <c r="C168" s="28"/>
      <c r="I168" s="13"/>
      <c r="J168" s="7"/>
      <c r="K168" s="13"/>
    </row>
    <row r="169" spans="1:11" x14ac:dyDescent="0.35">
      <c r="A169" s="26"/>
      <c r="B169" s="27"/>
      <c r="C169" s="28"/>
      <c r="I169" s="13"/>
      <c r="J169" s="7"/>
      <c r="K169" s="13"/>
    </row>
    <row r="170" spans="1:11" x14ac:dyDescent="0.35">
      <c r="A170" s="26"/>
      <c r="B170" s="27"/>
      <c r="C170" s="28"/>
      <c r="I170" s="13"/>
      <c r="J170" s="7"/>
      <c r="K170" s="13"/>
    </row>
    <row r="171" spans="1:11" x14ac:dyDescent="0.35">
      <c r="A171" s="26"/>
      <c r="B171" s="27"/>
      <c r="C171" s="28"/>
      <c r="I171" s="13"/>
      <c r="J171" s="7"/>
      <c r="K171" s="13"/>
    </row>
    <row r="172" spans="1:11" x14ac:dyDescent="0.35">
      <c r="A172" s="26"/>
      <c r="B172" s="27"/>
      <c r="C172" s="28"/>
      <c r="I172" s="13"/>
      <c r="J172" s="7"/>
      <c r="K172" s="13"/>
    </row>
    <row r="173" spans="1:11" x14ac:dyDescent="0.35">
      <c r="A173" s="26"/>
      <c r="B173" s="27"/>
      <c r="C173" s="28"/>
      <c r="I173" s="13"/>
      <c r="J173" s="7"/>
      <c r="K173" s="13"/>
    </row>
    <row r="174" spans="1:11" x14ac:dyDescent="0.35">
      <c r="A174" s="26"/>
      <c r="B174" s="27"/>
      <c r="C174" s="28"/>
      <c r="I174" s="13"/>
      <c r="J174" s="7"/>
      <c r="K174" s="13"/>
    </row>
    <row r="175" spans="1:11" x14ac:dyDescent="0.35">
      <c r="A175" s="26"/>
      <c r="B175" s="27"/>
      <c r="C175" s="28"/>
      <c r="I175" s="13"/>
      <c r="J175" s="7"/>
      <c r="K175" s="13"/>
    </row>
    <row r="176" spans="1:11" x14ac:dyDescent="0.35">
      <c r="A176" s="26"/>
      <c r="B176" s="27"/>
      <c r="C176" s="28"/>
      <c r="I176" s="13"/>
      <c r="J176" s="7"/>
      <c r="K176" s="13"/>
    </row>
    <row r="177" spans="1:11" x14ac:dyDescent="0.35">
      <c r="A177" s="26"/>
      <c r="B177" s="27"/>
      <c r="C177" s="28"/>
      <c r="I177" s="13"/>
      <c r="J177" s="7"/>
      <c r="K177" s="13"/>
    </row>
    <row r="178" spans="1:11" x14ac:dyDescent="0.35">
      <c r="A178" s="26"/>
      <c r="B178" s="27"/>
      <c r="C178" s="28"/>
      <c r="D178" s="17"/>
      <c r="E178" s="17"/>
      <c r="F178" s="17"/>
      <c r="G178" s="17"/>
      <c r="I178" s="13"/>
      <c r="J178" s="7"/>
      <c r="K178" s="13"/>
    </row>
    <row r="179" spans="1:11" x14ac:dyDescent="0.35">
      <c r="A179" s="26"/>
      <c r="B179" s="27"/>
      <c r="C179" s="28"/>
      <c r="D179" s="17"/>
      <c r="E179" s="17"/>
      <c r="F179" s="17"/>
      <c r="G179" s="17"/>
      <c r="I179" s="13"/>
      <c r="J179" s="7"/>
      <c r="K179" s="13"/>
    </row>
    <row r="180" spans="1:11" x14ac:dyDescent="0.35">
      <c r="A180" s="26"/>
      <c r="B180" s="27"/>
      <c r="C180" s="28"/>
      <c r="D180" s="19"/>
      <c r="E180" s="19"/>
      <c r="F180" s="19"/>
      <c r="G180" s="19"/>
      <c r="I180" s="13"/>
      <c r="J180" s="7"/>
      <c r="K180" s="13"/>
    </row>
    <row r="181" spans="1:11" x14ac:dyDescent="0.35">
      <c r="A181" s="26"/>
      <c r="B181" s="27"/>
      <c r="C181" s="28"/>
      <c r="D181" s="19"/>
      <c r="E181" s="19"/>
      <c r="F181" s="19"/>
      <c r="G181" s="19"/>
      <c r="I181" s="13"/>
      <c r="J181" s="7"/>
      <c r="K181" s="13"/>
    </row>
    <row r="182" spans="1:11" x14ac:dyDescent="0.35">
      <c r="A182" s="26"/>
      <c r="B182" s="27"/>
      <c r="C182" s="28"/>
      <c r="D182" s="19"/>
      <c r="E182" s="19"/>
      <c r="F182" s="19"/>
      <c r="G182" s="19"/>
      <c r="I182" s="13"/>
      <c r="J182" s="7"/>
      <c r="K182" s="13"/>
    </row>
    <row r="183" spans="1:11" x14ac:dyDescent="0.35">
      <c r="A183" s="40"/>
      <c r="B183" s="27"/>
      <c r="C183" s="28"/>
      <c r="D183" s="19"/>
      <c r="E183" s="19"/>
      <c r="F183" s="19"/>
      <c r="G183" s="19"/>
      <c r="H183" s="17"/>
      <c r="I183" s="13"/>
      <c r="J183" s="18"/>
      <c r="K183" s="13"/>
    </row>
    <row r="184" spans="1:11" x14ac:dyDescent="0.35">
      <c r="A184" s="40"/>
      <c r="B184" s="27"/>
      <c r="C184" s="28"/>
      <c r="D184" s="19"/>
      <c r="E184" s="19"/>
      <c r="F184" s="19"/>
      <c r="G184" s="19"/>
      <c r="H184" s="17"/>
      <c r="I184" s="13"/>
      <c r="J184" s="18"/>
      <c r="K184" s="15"/>
    </row>
    <row r="185" spans="1:11" x14ac:dyDescent="0.35">
      <c r="A185" s="26"/>
      <c r="B185" s="27"/>
      <c r="C185" s="28"/>
      <c r="D185" s="19"/>
      <c r="E185" s="19"/>
      <c r="F185" s="19"/>
      <c r="G185" s="19"/>
      <c r="H185" s="19"/>
      <c r="I185" s="13"/>
      <c r="J185" s="21"/>
      <c r="K185" s="13"/>
    </row>
    <row r="186" spans="1:11" x14ac:dyDescent="0.35">
      <c r="A186" s="26"/>
      <c r="B186" s="27"/>
      <c r="C186" s="28"/>
      <c r="D186" s="19"/>
      <c r="E186" s="19"/>
      <c r="F186" s="19"/>
      <c r="G186" s="19"/>
      <c r="H186" s="19"/>
      <c r="I186" s="13"/>
      <c r="J186" s="21"/>
      <c r="K186" s="15"/>
    </row>
    <row r="187" spans="1:11" x14ac:dyDescent="0.35">
      <c r="A187" s="26"/>
      <c r="B187" s="27"/>
      <c r="C187" s="28"/>
      <c r="D187" s="19"/>
      <c r="E187" s="19"/>
      <c r="F187" s="19"/>
      <c r="G187" s="19"/>
      <c r="H187" s="19"/>
      <c r="I187" s="13"/>
      <c r="J187" s="21"/>
      <c r="K187" s="13"/>
    </row>
    <row r="188" spans="1:11" x14ac:dyDescent="0.35">
      <c r="A188" s="26"/>
      <c r="H188" s="19"/>
      <c r="I188" s="13"/>
      <c r="J188" s="21"/>
      <c r="K188" s="15"/>
    </row>
    <row r="189" spans="1:11" x14ac:dyDescent="0.35">
      <c r="A189" s="26"/>
      <c r="H189" s="19"/>
      <c r="I189" s="13"/>
      <c r="J189" s="21"/>
      <c r="K189" s="13"/>
    </row>
    <row r="190" spans="1:11" x14ac:dyDescent="0.35">
      <c r="A190" s="26"/>
      <c r="H190" s="19"/>
      <c r="I190" s="13"/>
      <c r="J190" s="21"/>
      <c r="K190" s="15"/>
    </row>
    <row r="191" spans="1:11" x14ac:dyDescent="0.35">
      <c r="A191" s="26"/>
      <c r="H191" s="19"/>
      <c r="I191" s="13"/>
      <c r="J191" s="21"/>
      <c r="K191" s="13"/>
    </row>
    <row r="192" spans="1:11" x14ac:dyDescent="0.35">
      <c r="A192" s="26"/>
      <c r="H192" s="19"/>
      <c r="I192" s="13"/>
      <c r="J192" s="21"/>
      <c r="K192" s="15"/>
    </row>
  </sheetData>
  <conditionalFormatting sqref="I1:J1 I8:I13 I110:I113 K114">
    <cfRule type="containsText" dxfId="9" priority="9" operator="containsText" text="PA">
      <formula>NOT(ISERROR(SEARCH("PA",I1)))</formula>
    </cfRule>
    <cfRule type="containsText" dxfId="8" priority="10" operator="containsText" text="ps">
      <formula>NOT(ISERROR(SEARCH("ps",I1)))</formula>
    </cfRule>
  </conditionalFormatting>
  <conditionalFormatting sqref="I20:I25">
    <cfRule type="containsText" dxfId="7" priority="7" operator="containsText" text="PA">
      <formula>NOT(ISERROR(SEARCH("PA",I20)))</formula>
    </cfRule>
    <cfRule type="containsText" dxfId="6" priority="8" operator="containsText" text="ps">
      <formula>NOT(ISERROR(SEARCH("ps",I20)))</formula>
    </cfRule>
  </conditionalFormatting>
  <conditionalFormatting sqref="I104:J109">
    <cfRule type="containsText" dxfId="5" priority="5" operator="containsText" text="PA">
      <formula>NOT(ISERROR(SEARCH("PA",I104)))</formula>
    </cfRule>
    <cfRule type="containsText" dxfId="4" priority="6" operator="containsText" text="ps">
      <formula>NOT(ISERROR(SEARCH("ps",I104)))</formula>
    </cfRule>
  </conditionalFormatting>
  <conditionalFormatting sqref="K117:K120">
    <cfRule type="containsText" dxfId="3" priority="3" operator="containsText" text="PA">
      <formula>NOT(ISERROR(SEARCH("PA",K117)))</formula>
    </cfRule>
    <cfRule type="containsText" dxfId="2" priority="4" operator="containsText" text="ps">
      <formula>NOT(ISERROR(SEARCH("ps",K117)))</formula>
    </cfRule>
  </conditionalFormatting>
  <conditionalFormatting sqref="I2:J7">
    <cfRule type="containsText" dxfId="1" priority="1" operator="containsText" text="PA">
      <formula>NOT(ISERROR(SEARCH("PA",I2)))</formula>
    </cfRule>
    <cfRule type="containsText" dxfId="0" priority="2" operator="containsText" text="ps">
      <formula>NOT(ISERROR(SEARCH("ps",I2)))</formula>
    </cfRule>
  </conditionalFormatting>
  <pageMargins left="0.7" right="0.7" top="0.75" bottom="0.75" header="0.3" footer="0.3"/>
  <pageSetup scale="47" orientation="landscape" horizontalDpi="1200" verticalDpi="1200" r:id="rId1"/>
  <headerFooter>
    <oddHeader>&amp;R&amp;"Arial Black,Regular"&amp;12Exh. MM-23
Docket TP-220513
Page &amp;P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F11BA3-32B5-4340-8FD7-E9D6A8AA96CF}"/>
</file>

<file path=customXml/itemProps2.xml><?xml version="1.0" encoding="utf-8"?>
<ds:datastoreItem xmlns:ds="http://schemas.openxmlformats.org/officeDocument/2006/customXml" ds:itemID="{4B8673A9-7DF3-4965-868E-FB7C276A6784}"/>
</file>

<file path=customXml/itemProps3.xml><?xml version="1.0" encoding="utf-8"?>
<ds:datastoreItem xmlns:ds="http://schemas.openxmlformats.org/officeDocument/2006/customXml" ds:itemID="{4224D2CB-E52A-4E94-BBEF-CC84E0852636}"/>
</file>

<file path=customXml/itemProps4.xml><?xml version="1.0" encoding="utf-8"?>
<ds:datastoreItem xmlns:ds="http://schemas.openxmlformats.org/officeDocument/2006/customXml" ds:itemID="{7B336BA7-801E-4EFB-880B-624CD1D003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Jacob</dc:creator>
  <cp:lastModifiedBy>Schiraldi, Michael V.</cp:lastModifiedBy>
  <cp:lastPrinted>2023-02-09T17:23:55Z</cp:lastPrinted>
  <dcterms:created xsi:type="dcterms:W3CDTF">2023-02-06T06:53:55Z</dcterms:created>
  <dcterms:modified xsi:type="dcterms:W3CDTF">2023-02-09T17:24:30Z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