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995" yWindow="840" windowWidth="14205" windowHeight="10935" tabRatio="956"/>
  </bookViews>
  <sheets>
    <sheet name="Lead" sheetId="163" r:id="rId1"/>
    <sheet name="E &amp; G RB" sheetId="103" r:id="rId2"/>
    <sheet name="2018 Dec IS " sheetId="69" r:id="rId3"/>
    <sheet name="SAP DL Downld" sheetId="43" r:id="rId4"/>
    <sheet name="12ME Dec 18 ZRW_DLF1" sheetId="158" r:id="rId5"/>
    <sheet name="Meter count Updated" sheetId="153" r:id="rId6"/>
    <sheet name="Electric" sheetId="154" r:id="rId7"/>
    <sheet name="Gas" sheetId="155" r:id="rId8"/>
    <sheet name="Combined-2018" sheetId="152" r:id="rId9"/>
    <sheet name="Elect. Customer Counts Pg 10a  " sheetId="150" r:id="rId10"/>
    <sheet name="Gas Customer Counts Pg 10b" sheetId="151" r:id="rId11"/>
  </sheets>
  <externalReferences>
    <externalReference r:id="rId12"/>
    <externalReference r:id="rId13"/>
  </externalReferences>
  <definedNames>
    <definedName name="__123Graph_D" hidden="1">#REF!</definedName>
    <definedName name="__123Graph_ECURRENT" hidden="1">[1]ConsolidatingPL!#REF!</definedName>
    <definedName name="_Fill" hidden="1">#REF!</definedName>
    <definedName name="_xlnm._FilterDatabase" localSheetId="1" hidden="1">'E &amp; G RB'!$A$58:$D$58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0" hidden="1">{#N/A,#N/A,FALSE,"schA"}</definedName>
    <definedName name="qqq" hidden="1">{#N/A,#N/A,FALSE,"schA"}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hidden="1">{#N/A,#N/A,FALSE,"schA"}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_2334DAF2_F92A_4F64_8BCA_D8CF0F89B21C_.wvu.PrintArea" localSheetId="9" hidden="1">'Elect. Customer Counts Pg 10a  '!$B$1:$J$53</definedName>
    <definedName name="Z_35584FC9_E0EF_4D54_AEC5_A721F3358284_.wvu.PrintArea" localSheetId="9" hidden="1">'Elect. Customer Counts Pg 10a  '!$B$1:$J$53</definedName>
    <definedName name="Z_47D0F261_F43B_4751_8C61_1FB1BD5F2805_.wvu.PrintArea" localSheetId="9" hidden="1">'Elect. Customer Counts Pg 10a  '!$B$1:$J$53</definedName>
    <definedName name="Z_49153C58_1CF3_499A_A2AA_3AC07FAD1405_.wvu.PrintArea" localSheetId="9" hidden="1">'Elect. Customer Counts Pg 10a  '!$B$1:$J$53</definedName>
    <definedName name="Z_B9AD8F6D_DA71_409D_9D5B_33F3A1818990_.wvu.PrintArea" localSheetId="9" hidden="1">'Elect. Customer Counts Pg 10a  '!$B$1:$J$53</definedName>
    <definedName name="Z_EB6D400B_3175_492E_99DF_E9CF317CF31F_.wvu.PrintArea" localSheetId="9" hidden="1">'Elect. Customer Counts Pg 10a  '!$B$1:$J$53</definedName>
  </definedNames>
  <calcPr calcId="145621"/>
</workbook>
</file>

<file path=xl/calcChain.xml><?xml version="1.0" encoding="utf-8"?>
<calcChain xmlns="http://schemas.openxmlformats.org/spreadsheetml/2006/main">
  <c r="C6" i="69" l="1"/>
  <c r="B6" i="69"/>
  <c r="C7" i="69" l="1"/>
  <c r="B7" i="69"/>
  <c r="C8" i="69"/>
  <c r="B8" i="69"/>
  <c r="H42" i="43" l="1"/>
  <c r="H41" i="43"/>
  <c r="H40" i="43"/>
  <c r="G42" i="43"/>
  <c r="G41" i="43"/>
  <c r="G40" i="43"/>
  <c r="H35" i="43"/>
  <c r="H34" i="43"/>
  <c r="H33" i="43"/>
  <c r="G33" i="43"/>
  <c r="G32" i="43"/>
  <c r="G31" i="43"/>
  <c r="G30" i="43"/>
  <c r="D30" i="43"/>
  <c r="H29" i="43" s="1"/>
  <c r="H27" i="43"/>
  <c r="H26" i="43"/>
  <c r="H25" i="43"/>
  <c r="G21" i="43"/>
  <c r="G20" i="43"/>
  <c r="G19" i="43"/>
  <c r="G18" i="43"/>
  <c r="G17" i="43"/>
  <c r="G16" i="43"/>
  <c r="G15" i="43"/>
  <c r="H11" i="43"/>
  <c r="H10" i="43"/>
  <c r="H9" i="43"/>
  <c r="G11" i="43"/>
  <c r="G10" i="43"/>
  <c r="G9" i="43"/>
  <c r="D154" i="43"/>
  <c r="D153" i="43"/>
  <c r="D152" i="43"/>
  <c r="D144" i="43"/>
  <c r="D147" i="43"/>
  <c r="D148" i="43"/>
  <c r="C146" i="43"/>
  <c r="C140" i="43"/>
  <c r="D143" i="43"/>
  <c r="D142" i="43"/>
  <c r="C138" i="43"/>
  <c r="D136" i="43"/>
  <c r="D135" i="43"/>
  <c r="D134" i="43"/>
  <c r="D133" i="43"/>
  <c r="D132" i="43"/>
  <c r="D131" i="43"/>
  <c r="D130" i="43"/>
  <c r="D129" i="43"/>
  <c r="D128" i="43"/>
  <c r="D127" i="43"/>
  <c r="D126" i="43"/>
  <c r="D125" i="43"/>
  <c r="D124" i="43"/>
  <c r="D123" i="43"/>
  <c r="D122" i="43"/>
  <c r="D120" i="43"/>
  <c r="D118" i="43"/>
  <c r="D113" i="43"/>
  <c r="D116" i="43"/>
  <c r="D115" i="43"/>
  <c r="D112" i="43"/>
  <c r="D111" i="43"/>
  <c r="D110" i="43"/>
  <c r="D108" i="43"/>
  <c r="D106" i="43"/>
  <c r="D105" i="43"/>
  <c r="D104" i="43"/>
  <c r="D103" i="43"/>
  <c r="D102" i="43"/>
  <c r="D101" i="43"/>
  <c r="D99" i="43"/>
  <c r="D98" i="43"/>
  <c r="D97" i="43"/>
  <c r="D96" i="43"/>
  <c r="D95" i="43"/>
  <c r="D94" i="43"/>
  <c r="D93" i="43"/>
  <c r="D92" i="43"/>
  <c r="D91" i="43"/>
  <c r="D89" i="43"/>
  <c r="D88" i="43"/>
  <c r="D87" i="43"/>
  <c r="D85" i="43"/>
  <c r="D84" i="43"/>
  <c r="D83" i="43"/>
  <c r="D82" i="43"/>
  <c r="D81" i="43"/>
  <c r="D78" i="43"/>
  <c r="D77" i="43"/>
  <c r="D76" i="43"/>
  <c r="D75" i="43"/>
  <c r="D74" i="43"/>
  <c r="D72" i="43"/>
  <c r="D70" i="43"/>
  <c r="D71" i="43"/>
  <c r="D69" i="43"/>
  <c r="D68" i="43"/>
  <c r="D67" i="43"/>
  <c r="D65" i="43"/>
  <c r="D61" i="43"/>
  <c r="D64" i="43"/>
  <c r="D63" i="43"/>
  <c r="D60" i="43"/>
  <c r="D59" i="43"/>
  <c r="D58" i="43"/>
  <c r="D56" i="43"/>
  <c r="D54" i="43"/>
  <c r="D52" i="43"/>
  <c r="D53" i="43"/>
  <c r="D51" i="43"/>
  <c r="D50" i="43"/>
  <c r="D49" i="43"/>
  <c r="D48" i="43"/>
  <c r="D47" i="43"/>
  <c r="D46" i="43"/>
  <c r="D44" i="43"/>
  <c r="D43" i="43"/>
  <c r="D42" i="43"/>
  <c r="D41" i="43"/>
  <c r="D40" i="43"/>
  <c r="D39" i="43"/>
  <c r="D37" i="43"/>
  <c r="D36" i="43"/>
  <c r="D35" i="43"/>
  <c r="D34" i="43"/>
  <c r="D33" i="43"/>
  <c r="D32" i="43"/>
  <c r="D26" i="43"/>
  <c r="D25" i="43"/>
  <c r="D24" i="43"/>
  <c r="D23" i="43"/>
  <c r="D22" i="43"/>
  <c r="D21" i="43"/>
  <c r="D19" i="43"/>
  <c r="D18" i="43"/>
  <c r="D17" i="43"/>
  <c r="D16" i="43"/>
  <c r="D15" i="43"/>
  <c r="D14" i="43"/>
  <c r="D10" i="43"/>
  <c r="D11" i="43"/>
  <c r="D9" i="43"/>
  <c r="H104" i="158"/>
  <c r="H101" i="158"/>
  <c r="H100" i="158"/>
  <c r="H99" i="158"/>
  <c r="H98" i="158"/>
  <c r="H97" i="158" l="1"/>
  <c r="H93" i="158"/>
  <c r="H89" i="158"/>
  <c r="H88" i="158"/>
  <c r="H77" i="158"/>
  <c r="H76" i="158"/>
  <c r="H75" i="158"/>
  <c r="H74" i="158"/>
  <c r="H73" i="158"/>
  <c r="H72" i="158"/>
  <c r="H71" i="158"/>
  <c r="H70" i="158"/>
  <c r="H69" i="158"/>
  <c r="H68" i="158"/>
  <c r="H62" i="158"/>
  <c r="H65" i="158"/>
  <c r="H61" i="158"/>
  <c r="H60" i="158"/>
  <c r="H59" i="158"/>
  <c r="H58" i="158"/>
  <c r="H57" i="158"/>
  <c r="H56" i="158"/>
  <c r="H55" i="158"/>
  <c r="H54" i="158"/>
  <c r="H53" i="158"/>
  <c r="H52" i="158"/>
  <c r="H51" i="158"/>
  <c r="H50" i="158"/>
  <c r="H49" i="158"/>
  <c r="H48" i="158"/>
  <c r="H47" i="158"/>
  <c r="H46" i="158"/>
  <c r="H45" i="158"/>
  <c r="H44" i="158"/>
  <c r="H43" i="158"/>
  <c r="H42" i="158"/>
  <c r="H41" i="158"/>
  <c r="H40" i="158"/>
  <c r="H39" i="158"/>
  <c r="H38" i="158"/>
  <c r="H37" i="158"/>
  <c r="H36" i="158"/>
  <c r="H35" i="158"/>
  <c r="H34" i="158"/>
  <c r="H33" i="158"/>
  <c r="H32" i="158"/>
  <c r="H31" i="158"/>
  <c r="H30" i="158"/>
  <c r="H29" i="158"/>
  <c r="H28" i="158"/>
  <c r="H27" i="158"/>
  <c r="H26" i="158"/>
  <c r="H25" i="158"/>
  <c r="H24" i="158"/>
  <c r="H23" i="158"/>
  <c r="H22" i="158"/>
  <c r="H21" i="158"/>
  <c r="H20" i="158"/>
  <c r="H19" i="158"/>
  <c r="H18" i="158"/>
  <c r="H17" i="158"/>
  <c r="H16" i="158"/>
  <c r="H15" i="158"/>
  <c r="H14" i="158"/>
  <c r="H13" i="158"/>
  <c r="H12" i="158"/>
  <c r="H11" i="158"/>
  <c r="H10" i="158"/>
  <c r="H9" i="158"/>
  <c r="H8" i="158"/>
  <c r="H7" i="158"/>
  <c r="G45" i="163" l="1"/>
  <c r="G44" i="163"/>
  <c r="G43" i="163"/>
  <c r="F45" i="163"/>
  <c r="F44" i="163"/>
  <c r="F43" i="163"/>
  <c r="F38" i="163"/>
  <c r="E38" i="163"/>
  <c r="F31" i="163"/>
  <c r="E31" i="163"/>
  <c r="F28" i="163"/>
  <c r="E28" i="163"/>
  <c r="F25" i="163"/>
  <c r="E25" i="163"/>
  <c r="F22" i="163"/>
  <c r="E22" i="163"/>
  <c r="F17" i="163"/>
  <c r="F16" i="163" l="1"/>
  <c r="F15" i="163"/>
  <c r="E17" i="163"/>
  <c r="E16" i="163"/>
  <c r="E15" i="163"/>
  <c r="F11" i="163"/>
  <c r="E11" i="163"/>
  <c r="F8" i="163"/>
  <c r="E8" i="163"/>
  <c r="D1733" i="153" l="1"/>
  <c r="C1733" i="153"/>
  <c r="E1732" i="153"/>
  <c r="E1731" i="153"/>
  <c r="E1730" i="153"/>
  <c r="E1729" i="153"/>
  <c r="E1728" i="153"/>
  <c r="E1727" i="153"/>
  <c r="E1726" i="153"/>
  <c r="E1725" i="153"/>
  <c r="E1724" i="153"/>
  <c r="E1723" i="153"/>
  <c r="E1722" i="153"/>
  <c r="E1721" i="153"/>
  <c r="E1720" i="153"/>
  <c r="E1719" i="153"/>
  <c r="E1718" i="153"/>
  <c r="E1717" i="153"/>
  <c r="E1716" i="153"/>
  <c r="E1715" i="153"/>
  <c r="E1714" i="153"/>
  <c r="E1713" i="153"/>
  <c r="E1712" i="153"/>
  <c r="E1711" i="153"/>
  <c r="E1710" i="153"/>
  <c r="E1709" i="153"/>
  <c r="E1708" i="153"/>
  <c r="E1707" i="153"/>
  <c r="E1706" i="153"/>
  <c r="E1705" i="153"/>
  <c r="E1704" i="153"/>
  <c r="E1703" i="153"/>
  <c r="E1702" i="153"/>
  <c r="E1701" i="153"/>
  <c r="E1700" i="153"/>
  <c r="E1699" i="153"/>
  <c r="E1698" i="153"/>
  <c r="E1697" i="153"/>
  <c r="E1696" i="153"/>
  <c r="E1695" i="153"/>
  <c r="E1694" i="153"/>
  <c r="E1693" i="153"/>
  <c r="E1692" i="153"/>
  <c r="E1691" i="153"/>
  <c r="E1690" i="153"/>
  <c r="E1689" i="153"/>
  <c r="E1688" i="153"/>
  <c r="E1687" i="153"/>
  <c r="E1686" i="153"/>
  <c r="E1685" i="153"/>
  <c r="E1684" i="153"/>
  <c r="E1683" i="153"/>
  <c r="E1682" i="153"/>
  <c r="E1681" i="153"/>
  <c r="E1680" i="153"/>
  <c r="E1679" i="153"/>
  <c r="E1678" i="153"/>
  <c r="E1677" i="153"/>
  <c r="E1676" i="153"/>
  <c r="E1675" i="153"/>
  <c r="E1674" i="153"/>
  <c r="E1673" i="153"/>
  <c r="E1672" i="153"/>
  <c r="E1671" i="153"/>
  <c r="E1670" i="153"/>
  <c r="E1669" i="153"/>
  <c r="E1668" i="153"/>
  <c r="E1667" i="153"/>
  <c r="E1666" i="153"/>
  <c r="E1665" i="153"/>
  <c r="E1664" i="153"/>
  <c r="E1663" i="153"/>
  <c r="E1662" i="153"/>
  <c r="E1661" i="153"/>
  <c r="E1660" i="153"/>
  <c r="E1659" i="153"/>
  <c r="E1658" i="153"/>
  <c r="E1657" i="153"/>
  <c r="E1656" i="153"/>
  <c r="E1655" i="153"/>
  <c r="E1654" i="153"/>
  <c r="E1653" i="153"/>
  <c r="E1652" i="153"/>
  <c r="E1651" i="153"/>
  <c r="E1650" i="153"/>
  <c r="E1649" i="153"/>
  <c r="E1648" i="153"/>
  <c r="E1647" i="153"/>
  <c r="E1646" i="153"/>
  <c r="E1645" i="153"/>
  <c r="E1644" i="153"/>
  <c r="E1643" i="153"/>
  <c r="E1642" i="153"/>
  <c r="E1641" i="153"/>
  <c r="E1640" i="153"/>
  <c r="E1639" i="153"/>
  <c r="E1638" i="153"/>
  <c r="E1637" i="153"/>
  <c r="E1636" i="153"/>
  <c r="E1635" i="153"/>
  <c r="E1634" i="153"/>
  <c r="E1633" i="153"/>
  <c r="E1632" i="153"/>
  <c r="E1631" i="153"/>
  <c r="E1630" i="153"/>
  <c r="E1629" i="153"/>
  <c r="E1628" i="153"/>
  <c r="E1627" i="153"/>
  <c r="E1626" i="153"/>
  <c r="E1625" i="153"/>
  <c r="E1624" i="153"/>
  <c r="E1623" i="153"/>
  <c r="E1622" i="153"/>
  <c r="E1621" i="153"/>
  <c r="E1620" i="153"/>
  <c r="E1619" i="153"/>
  <c r="E1618" i="153"/>
  <c r="E1617" i="153"/>
  <c r="E1616" i="153"/>
  <c r="E1615" i="153"/>
  <c r="E1614" i="153"/>
  <c r="E1613" i="153"/>
  <c r="E1612" i="153"/>
  <c r="E1611" i="153"/>
  <c r="E1610" i="153"/>
  <c r="E1609" i="153"/>
  <c r="E1608" i="153"/>
  <c r="E1607" i="153"/>
  <c r="E1606" i="153"/>
  <c r="E1605" i="153"/>
  <c r="E1604" i="153"/>
  <c r="E1603" i="153"/>
  <c r="E1602" i="153"/>
  <c r="E1601" i="153"/>
  <c r="E1600" i="153"/>
  <c r="E1599" i="153"/>
  <c r="E1598" i="153"/>
  <c r="E1597" i="153"/>
  <c r="E1596" i="153"/>
  <c r="E1595" i="153"/>
  <c r="E1594" i="153"/>
  <c r="E1593" i="153"/>
  <c r="E1592" i="153"/>
  <c r="E1591" i="153"/>
  <c r="E1590" i="153"/>
  <c r="E1589" i="153"/>
  <c r="E1588" i="153"/>
  <c r="E1587" i="153"/>
  <c r="E1586" i="153"/>
  <c r="E1585" i="153"/>
  <c r="E1584" i="153"/>
  <c r="E1583" i="153"/>
  <c r="E1582" i="153"/>
  <c r="E1581" i="153"/>
  <c r="E1580" i="153"/>
  <c r="E1579" i="153"/>
  <c r="E1578" i="153"/>
  <c r="E1577" i="153"/>
  <c r="E1576" i="153"/>
  <c r="E1575" i="153"/>
  <c r="E1574" i="153"/>
  <c r="E1573" i="153"/>
  <c r="E1572" i="153"/>
  <c r="E1571" i="153"/>
  <c r="E1570" i="153"/>
  <c r="E1569" i="153"/>
  <c r="E1568" i="153"/>
  <c r="E1567" i="153"/>
  <c r="E1566" i="153"/>
  <c r="E1565" i="153"/>
  <c r="E1564" i="153"/>
  <c r="E1563" i="153"/>
  <c r="E1562" i="153"/>
  <c r="E1561" i="153"/>
  <c r="E1560" i="153"/>
  <c r="E1559" i="153"/>
  <c r="E1558" i="153"/>
  <c r="E1557" i="153"/>
  <c r="E1556" i="153"/>
  <c r="E1555" i="153"/>
  <c r="E1554" i="153"/>
  <c r="E1553" i="153"/>
  <c r="E1552" i="153"/>
  <c r="E1551" i="153"/>
  <c r="E1550" i="153"/>
  <c r="E1549" i="153"/>
  <c r="E1548" i="153"/>
  <c r="E1547" i="153"/>
  <c r="E1546" i="153"/>
  <c r="E1545" i="153"/>
  <c r="E1544" i="153"/>
  <c r="E1543" i="153"/>
  <c r="E1542" i="153"/>
  <c r="E1541" i="153"/>
  <c r="E1540" i="153"/>
  <c r="E1539" i="153"/>
  <c r="E1538" i="153"/>
  <c r="E1537" i="153"/>
  <c r="E1536" i="153"/>
  <c r="E1535" i="153"/>
  <c r="E1534" i="153"/>
  <c r="E1533" i="153"/>
  <c r="E1532" i="153"/>
  <c r="E1531" i="153"/>
  <c r="E1530" i="153"/>
  <c r="E1529" i="153"/>
  <c r="E1528" i="153"/>
  <c r="E1527" i="153"/>
  <c r="E1526" i="153"/>
  <c r="E1525" i="153"/>
  <c r="E1524" i="153"/>
  <c r="E1523" i="153"/>
  <c r="E1522" i="153"/>
  <c r="E1521" i="153"/>
  <c r="E1520" i="153"/>
  <c r="E1519" i="153"/>
  <c r="E1518" i="153"/>
  <c r="E1517" i="153"/>
  <c r="E1516" i="153"/>
  <c r="E1515" i="153"/>
  <c r="E1514" i="153"/>
  <c r="E1513" i="153"/>
  <c r="E1512" i="153"/>
  <c r="E1511" i="153"/>
  <c r="E1510" i="153"/>
  <c r="E1509" i="153"/>
  <c r="E1508" i="153"/>
  <c r="E1507" i="153"/>
  <c r="E1506" i="153"/>
  <c r="E1505" i="153"/>
  <c r="E1504" i="153"/>
  <c r="E1503" i="153"/>
  <c r="E1502" i="153"/>
  <c r="E1501" i="153"/>
  <c r="E1500" i="153"/>
  <c r="E1499" i="153"/>
  <c r="E1498" i="153"/>
  <c r="E1497" i="153"/>
  <c r="E1496" i="153"/>
  <c r="E1495" i="153"/>
  <c r="E1494" i="153"/>
  <c r="E1493" i="153"/>
  <c r="E1492" i="153"/>
  <c r="E1491" i="153"/>
  <c r="E1490" i="153"/>
  <c r="E1489" i="153"/>
  <c r="E1488" i="153"/>
  <c r="E1487" i="153"/>
  <c r="E1486" i="153"/>
  <c r="E1485" i="153"/>
  <c r="E1484" i="153"/>
  <c r="E1483" i="153"/>
  <c r="E1482" i="153"/>
  <c r="E1481" i="153"/>
  <c r="E1480" i="153"/>
  <c r="E1479" i="153"/>
  <c r="E1478" i="153"/>
  <c r="E1477" i="153"/>
  <c r="E1476" i="153"/>
  <c r="E1475" i="153"/>
  <c r="E1474" i="153"/>
  <c r="E1473" i="153"/>
  <c r="E1472" i="153"/>
  <c r="E1471" i="153"/>
  <c r="E1470" i="153"/>
  <c r="E1469" i="153"/>
  <c r="E1468" i="153"/>
  <c r="E1467" i="153"/>
  <c r="E1466" i="153"/>
  <c r="E1465" i="153"/>
  <c r="E1464" i="153"/>
  <c r="E1463" i="153"/>
  <c r="E1462" i="153"/>
  <c r="E1461" i="153"/>
  <c r="E1460" i="153"/>
  <c r="E1459" i="153"/>
  <c r="E1458" i="153"/>
  <c r="E1457" i="153"/>
  <c r="E1456" i="153"/>
  <c r="E1455" i="153"/>
  <c r="E1454" i="153"/>
  <c r="E1453" i="153"/>
  <c r="E1452" i="153"/>
  <c r="E1451" i="153"/>
  <c r="E1450" i="153"/>
  <c r="E1449" i="153"/>
  <c r="E1448" i="153"/>
  <c r="E1447" i="153"/>
  <c r="E1446" i="153"/>
  <c r="E1445" i="153"/>
  <c r="E1444" i="153"/>
  <c r="E1443" i="153"/>
  <c r="E1442" i="153"/>
  <c r="E1441" i="153"/>
  <c r="E1440" i="153"/>
  <c r="E1439" i="153"/>
  <c r="E1438" i="153"/>
  <c r="E1437" i="153"/>
  <c r="E1436" i="153"/>
  <c r="E1435" i="153"/>
  <c r="E1434" i="153"/>
  <c r="E1433" i="153"/>
  <c r="E1432" i="153"/>
  <c r="E1431" i="153"/>
  <c r="E1430" i="153"/>
  <c r="E1429" i="153"/>
  <c r="E1428" i="153"/>
  <c r="E1427" i="153"/>
  <c r="E1426" i="153"/>
  <c r="E1425" i="153"/>
  <c r="E1424" i="153"/>
  <c r="E1423" i="153"/>
  <c r="E1422" i="153"/>
  <c r="E1421" i="153"/>
  <c r="E1420" i="153"/>
  <c r="E1419" i="153"/>
  <c r="E1418" i="153"/>
  <c r="E1417" i="153"/>
  <c r="E1416" i="153"/>
  <c r="E1415" i="153"/>
  <c r="E1414" i="153"/>
  <c r="E1413" i="153"/>
  <c r="E1412" i="153"/>
  <c r="E1411" i="153"/>
  <c r="E1410" i="153"/>
  <c r="E1409" i="153"/>
  <c r="E1408" i="153"/>
  <c r="E1407" i="153"/>
  <c r="E1406" i="153"/>
  <c r="E1405" i="153"/>
  <c r="E1404" i="153"/>
  <c r="E1403" i="153"/>
  <c r="E1733" i="153" s="1"/>
  <c r="E1402" i="153"/>
  <c r="E1401" i="153"/>
  <c r="E1400" i="153"/>
  <c r="E1399" i="153"/>
  <c r="E1398" i="153"/>
  <c r="E1397" i="153"/>
</calcChain>
</file>

<file path=xl/sharedStrings.xml><?xml version="1.0" encoding="utf-8"?>
<sst xmlns="http://schemas.openxmlformats.org/spreadsheetml/2006/main" count="4639" uniqueCount="1562">
  <si>
    <t>AMOUNT</t>
  </si>
  <si>
    <t>% TOTAL</t>
  </si>
  <si>
    <t>100 SERIES OF ACCOUNTS</t>
  </si>
  <si>
    <t xml:space="preserve">  CWIP - 107                </t>
  </si>
  <si>
    <t xml:space="preserve">  RWIP - 108</t>
  </si>
  <si>
    <t xml:space="preserve">       SUBTOTAL</t>
  </si>
  <si>
    <t xml:space="preserve">  STORES EXPENSE - 163</t>
  </si>
  <si>
    <t xml:space="preserve">  CONSERVATION     - 182.3</t>
  </si>
  <si>
    <t xml:space="preserve">  CLEARING ACCTS - 184</t>
  </si>
  <si>
    <t xml:space="preserve">  ALL OTHER 100 ACCTS AND ALL 200</t>
  </si>
  <si>
    <t xml:space="preserve">       SUBTOTAL 100 SERIES (A)</t>
  </si>
  <si>
    <t>OPERATIONS AND MAINTENANCE</t>
  </si>
  <si>
    <t xml:space="preserve">  500 ACCOUNTS</t>
  </si>
  <si>
    <t xml:space="preserve">  700 &amp; 800 ACCOUNTS</t>
  </si>
  <si>
    <t xml:space="preserve">  900 ACCOUNTS            </t>
  </si>
  <si>
    <t xml:space="preserve">       SUBTOTAL O &amp; M (B)</t>
  </si>
  <si>
    <t xml:space="preserve">  400 ACCOUNTS (C)</t>
  </si>
  <si>
    <t>E352 TSM Str/Impv, Mint Farm OP</t>
  </si>
  <si>
    <t>E3620 DST Sub Eq Wild Horse Solar</t>
  </si>
  <si>
    <t>G3740 105 DST Land &amp; Land Rights</t>
  </si>
  <si>
    <t>G3740 DST Land &amp; Land Rights</t>
  </si>
  <si>
    <t>G3741 DST Land &amp; Land Rights, Trans</t>
  </si>
  <si>
    <t>G3741 DST Land, Trans, Everett-Delt</t>
  </si>
  <si>
    <t>G3742 DST Easements</t>
  </si>
  <si>
    <t>G3742 DST Easements, Everett-Delta</t>
  </si>
  <si>
    <t>G3743 DST Easements, From Transmsn</t>
  </si>
  <si>
    <t>G3743 DST Easements, Trans, Everett</t>
  </si>
  <si>
    <t>G3750 DST Structures &amp; Improvements</t>
  </si>
  <si>
    <t>G3751 DST Structures &amp; Imprv, Trans</t>
  </si>
  <si>
    <t>G3762 DST Mains, Plastic</t>
  </si>
  <si>
    <t>G3764 DST Mains, Wrap Stl, Kittitas</t>
  </si>
  <si>
    <t>G3764 DST Mains, Wrapped Steel</t>
  </si>
  <si>
    <t>G3765 DST Mains, Cathodic Protectio</t>
  </si>
  <si>
    <t>G3766 DST Mains, Frm Trans, St Wrap</t>
  </si>
  <si>
    <t>G3766 DST Mains, Trans, Everett</t>
  </si>
  <si>
    <t>G3780 DST Measuring &amp; Reg Station</t>
  </si>
  <si>
    <t>G3781 DST Measuring &amp; Reg Sta, Tran</t>
  </si>
  <si>
    <t>G3800 DST Services-DO NOT USE</t>
  </si>
  <si>
    <t>G3801 DST Services, Cathodic Protec</t>
  </si>
  <si>
    <t>G3802 DST Services, Plastic</t>
  </si>
  <si>
    <t>G3803 DST Services, Steel Wrapped</t>
  </si>
  <si>
    <t>G383 DST House Regulators</t>
  </si>
  <si>
    <t>G384 DST House Regulator Installs</t>
  </si>
  <si>
    <t>G385 DST Industrial M&amp;R Sta Eq</t>
  </si>
  <si>
    <t>G3861 DST Com Water Heater</t>
  </si>
  <si>
    <t>G3862 DST Res Water Heater</t>
  </si>
  <si>
    <t>G3863 DST Res Conv Burner</t>
  </si>
  <si>
    <t>G3865 DST Com Conv Burner</t>
  </si>
  <si>
    <t>G387 DST Other Equipment</t>
  </si>
  <si>
    <t>E3912 GEN Computer Eq, Goldendale</t>
  </si>
  <si>
    <t>E3940 GEN Tools/Garage,  MTF OP</t>
  </si>
  <si>
    <t>E3940 GEN Tools/Garage, MTF new</t>
  </si>
  <si>
    <t>E3970 GEN CommEq, 3rd AC new</t>
  </si>
  <si>
    <t>E3970 GEN CommEq, 3rd AC old</t>
  </si>
  <si>
    <t>E3970 GEN CommEq, Colstrip 1-2 new</t>
  </si>
  <si>
    <t>E3970 GEN CommEq, Colstrip 1-2 old</t>
  </si>
  <si>
    <t>E3970 GEN CommEq, Colstrip 1-4 new</t>
  </si>
  <si>
    <t>E3970 GEN CommEq, Colstrip 1-4 old</t>
  </si>
  <si>
    <t>E3970 GEN CommEq, Hopkins Ridge new</t>
  </si>
  <si>
    <t>G389 105 GEN Land &amp; Land Rights</t>
  </si>
  <si>
    <t>G390 105 GEN Structure  &amp; Improv</t>
  </si>
  <si>
    <t xml:space="preserve">       SUBTOTAL FOR ALL BEFORE PTO (D)</t>
  </si>
  <si>
    <t xml:space="preserve"> PAID TIME - NOT WORKED</t>
  </si>
  <si>
    <t>Account</t>
  </si>
  <si>
    <t>Account Description</t>
  </si>
  <si>
    <t>PUGET SOUND ENERGY</t>
  </si>
  <si>
    <t>DETERMINATION OF INPUT DATA TO FERC DL PAGES</t>
  </si>
  <si>
    <t>Direct Labor</t>
  </si>
  <si>
    <t>From SAP ZRW_DLF1</t>
  </si>
  <si>
    <t>Item List</t>
  </si>
  <si>
    <t>Code</t>
  </si>
  <si>
    <t>3E     Electric Production OG RPT_FERC1A</t>
  </si>
  <si>
    <t>4E     Electric Transmission OG RPT_FERC</t>
  </si>
  <si>
    <t>5E     Electric Distribution OG RPT_FERC</t>
  </si>
  <si>
    <t>6E     Elec Customer Accts OG RPT_FERC1D</t>
  </si>
  <si>
    <t>7E     Elec Customer Svce OG RPT_FERC1E</t>
  </si>
  <si>
    <t>8E     Electric Sales OG RPT_FERC1F</t>
  </si>
  <si>
    <t>9E     Electric A&amp;G OG RPT_FERC1G</t>
  </si>
  <si>
    <t>12E    Electric Production OG RPT_FERC1H</t>
  </si>
  <si>
    <t>13E    Elec Transmission OG RPT_FERC1I</t>
  </si>
  <si>
    <t>14E    Elec Distribution OG RPT_FERC1J</t>
  </si>
  <si>
    <t>15E    Elec A&amp;G - Maint OG RPT_FERC1K</t>
  </si>
  <si>
    <t>28G    Prod Manufactrd Gas OG RPT_FERC1L</t>
  </si>
  <si>
    <t>30G    Other Gas Supply OG RPT_FERC1N</t>
  </si>
  <si>
    <t>31G    Storage/LNG Term OG RPT_FERC1O</t>
  </si>
  <si>
    <t>32G    Gas Transmission OG RPT_FERC1P</t>
  </si>
  <si>
    <t>33G    Gas Distribution OG RPT_FERC1Q</t>
  </si>
  <si>
    <t>34G    Gas Customer Accts OG RPT_FERC1R</t>
  </si>
  <si>
    <t>35G    Gas Customer Service OG RPT_FERC1</t>
  </si>
  <si>
    <t>36G    Gas Sales OG RPT_FERC1T</t>
  </si>
  <si>
    <t>37G    Gas A&amp;G OG RPT_FERC1U</t>
  </si>
  <si>
    <t>40G    Prd Manufactured Gas OG RPT_FERC1</t>
  </si>
  <si>
    <t>43G    Storage/LNG Term OG RPT_FERC1Y</t>
  </si>
  <si>
    <t>44G    Gas Transmission OG RPT_FERC1Z</t>
  </si>
  <si>
    <t>45G    Gas Distribution OG RPTFERC1AA</t>
  </si>
  <si>
    <t>46G    Gas A&amp;G Maintenance OG RPTFERC1AB</t>
  </si>
  <si>
    <t>CCA    Common Cust Accts OG RPTFERC1AC</t>
  </si>
  <si>
    <t>CCS    Common Cust Svce OG RPTFERC1AD</t>
  </si>
  <si>
    <t>CSA    Common Sales OG RPTFERC1AE</t>
  </si>
  <si>
    <t>CAG    Common A&amp;G OG RPTFERC1AF</t>
  </si>
  <si>
    <t>CMT    Common Maintenance OG RPTFERC1AG</t>
  </si>
  <si>
    <t>65E    Electric Plant OG 107E</t>
  </si>
  <si>
    <t>66G    Gas Plant OG 107G</t>
  </si>
  <si>
    <t>67C    Common Plant OG 107C</t>
  </si>
  <si>
    <t>70E    Electric Plant Removal OG 108E</t>
  </si>
  <si>
    <t>71G    Gas Plant removal OG 108G</t>
  </si>
  <si>
    <t>72C    Common Plant removal OG 108C</t>
  </si>
  <si>
    <t>74.01  Non Utility Property OG 107CL</t>
  </si>
  <si>
    <t>74.01</t>
  </si>
  <si>
    <t>74.01  Non Utility Prop Removal OG 108CL</t>
  </si>
  <si>
    <t>74.01T Non Utility Property Total</t>
  </si>
  <si>
    <t>74.02  Exp Cost Centers 400-405</t>
  </si>
  <si>
    <t>74.02</t>
  </si>
  <si>
    <t>74.02  Stores OG 199_STORES</t>
  </si>
  <si>
    <t>74.02  Cost Center  415</t>
  </si>
  <si>
    <t>74.02  Small Tools OG 199_SMTOOL</t>
  </si>
  <si>
    <t>74.02T Stores Total</t>
  </si>
  <si>
    <t>74.03  Conservation OG 1823</t>
  </si>
  <si>
    <t>74.04  Temp facilities OG 185</t>
  </si>
  <si>
    <t>74.05  Misc def debits OG 186</t>
  </si>
  <si>
    <t>74.06  400 Accts (orders starting w/a 4)</t>
  </si>
  <si>
    <t>74.07  143 Accts Receivable OG 143</t>
  </si>
  <si>
    <t>74.07</t>
  </si>
  <si>
    <t>74.07  JP Capital Non PSE (OG 150  x2/3)</t>
  </si>
  <si>
    <t>74.07  JP Expense Non PSE (OG 151 x2/3)</t>
  </si>
  <si>
    <t>74.07T Acct ReceivableTotal</t>
  </si>
  <si>
    <t>74M2   Misc 200 Accounts OG 2</t>
  </si>
  <si>
    <t>74M2</t>
  </si>
  <si>
    <t>74JPE  JP Expense PSE Share (OG 151 / 3)</t>
  </si>
  <si>
    <t>74JPC  JP Capital PSE Share (OG 151 / 3)</t>
  </si>
  <si>
    <t>PTO    PTO - to be allocated (CC 291)</t>
  </si>
  <si>
    <t>CONSUP Construction Supprt OG 199_CONSUP</t>
  </si>
  <si>
    <t>RMA    Fleet  OG 199_FLEET</t>
  </si>
  <si>
    <t>RMA</t>
  </si>
  <si>
    <t>RMA    Fleet Cost Cntrs (Group P-FLEET)</t>
  </si>
  <si>
    <t>RMA    184 Orders  - allocated OG 184</t>
  </si>
  <si>
    <t>RMA    Labor Benefits OG 199_LBRBEN</t>
  </si>
  <si>
    <t>RMA    Cost Center  280</t>
  </si>
  <si>
    <t>RMA    Cost Center 260</t>
  </si>
  <si>
    <t>RMAT   Remaining Total To Allocate</t>
  </si>
  <si>
    <t>Subtotal  A</t>
  </si>
  <si>
    <t>Subtotal</t>
  </si>
  <si>
    <t>Subtotal  B</t>
  </si>
  <si>
    <t>Subtotal  C</t>
  </si>
  <si>
    <t>Grand Total (A+B+C)</t>
  </si>
  <si>
    <t>Grand</t>
  </si>
  <si>
    <t>ALL Orders - Labor</t>
  </si>
  <si>
    <t>All</t>
  </si>
  <si>
    <t>All Cost Centers - Labor</t>
  </si>
  <si>
    <t>All Cost Centers - PTO</t>
  </si>
  <si>
    <t>Total Labor</t>
  </si>
  <si>
    <t>Check</t>
  </si>
  <si>
    <t>Check 199's Should be Zero</t>
  </si>
  <si>
    <t>Total J. Prairie Capital</t>
  </si>
  <si>
    <t>Total Jackson Prairie Expense</t>
  </si>
  <si>
    <t>All 199's</t>
  </si>
  <si>
    <t>PUGET SOUND ENERGY-ELECTRIC &amp; GAS</t>
  </si>
  <si>
    <t>GRAND TOTAL</t>
  </si>
  <si>
    <t>B/S</t>
  </si>
  <si>
    <t>I/S</t>
  </si>
  <si>
    <t>Total Before PTO</t>
  </si>
  <si>
    <t>Grand Total</t>
  </si>
  <si>
    <t>74.03  Storm OG 1821</t>
  </si>
  <si>
    <t>ARO-Steel Wrapped Services - Gas ST</t>
  </si>
  <si>
    <t>74.03T Regulatory Assets Total</t>
  </si>
  <si>
    <t>74.03T</t>
  </si>
  <si>
    <t>RMAT Remaining Total To Allocate:</t>
  </si>
  <si>
    <t>1st Allocated Labor Benefits OG 199 LBRBEN to:</t>
  </si>
  <si>
    <t>Remaining balance to allocate (Line 1 - Line 3):</t>
  </si>
  <si>
    <t>Fleet  OG 199 FLEET</t>
  </si>
  <si>
    <t>184 Orders  - allocated OG 184</t>
  </si>
  <si>
    <t>Total Allocation (Equal to Line 1)</t>
  </si>
  <si>
    <t>ARO-Gas Bare Steel Pipe Removal</t>
  </si>
  <si>
    <t>ARO - Gas Mains</t>
  </si>
  <si>
    <t>ARO - Gas Bare Steel Pipe Removal to Short</t>
  </si>
  <si>
    <t>ARO - Gas Short Term</t>
  </si>
  <si>
    <t>ARO - Frederickson</t>
  </si>
  <si>
    <t>Elec-Accum Depreciation -PP</t>
  </si>
  <si>
    <t>RMA    188 Orders  - allocated OG 188</t>
  </si>
  <si>
    <t>AMA</t>
  </si>
  <si>
    <t>E3500 105 TSM Land &amp; Land Rights</t>
  </si>
  <si>
    <t>Transmission Plant - Electric</t>
  </si>
  <si>
    <t>E3500 TSM Land &amp; Land Rights</t>
  </si>
  <si>
    <t>Scenario</t>
  </si>
  <si>
    <t>AMA Monthly Report NOL Repairs Retirements</t>
  </si>
  <si>
    <t xml:space="preserve">Scenario Comments: </t>
  </si>
  <si>
    <t xml:space="preserve">Scenario Run Date/Time: </t>
  </si>
  <si>
    <t> January 20, 2012 10:55:29</t>
  </si>
  <si>
    <t>Version ID: 1</t>
  </si>
  <si>
    <t>Executable version: 5.05</t>
  </si>
  <si>
    <t>Base Year: 200801.0</t>
  </si>
  <si>
    <t>Years run monthly: 4</t>
  </si>
  <si>
    <t>Scenario Actuals Date: 201112.0</t>
  </si>
  <si>
    <t>Updated 2012.01.20-10:10 Attribute</t>
  </si>
  <si>
    <t>2010 GRC NEW Base Attribute</t>
  </si>
  <si>
    <t>Updated 2010.05.18-13:36 Attribute</t>
  </si>
  <si>
    <t>AMA (BS) / Monthly (IS) Overlay Attribute</t>
  </si>
  <si>
    <t>Updated 2012.01.18-11:25 Formula</t>
  </si>
  <si>
    <t>March 2010 Logic Case</t>
  </si>
  <si>
    <t>Updated 2012.01.18-15:18 Overlay</t>
  </si>
  <si>
    <t>Base Time Date</t>
  </si>
  <si>
    <t>Updated 2010.09.20-17:04 Overlay</t>
  </si>
  <si>
    <t>Monthly Alloction Factors</t>
  </si>
  <si>
    <t>Updated 2012.01.19-14:58 Overlay</t>
  </si>
  <si>
    <t>Actual Adjustments- Unit Cost</t>
  </si>
  <si>
    <t>Updated 2011.02.14-10:22 Overlay</t>
  </si>
  <si>
    <t>2010 GRC Oct Filing Allocations</t>
  </si>
  <si>
    <t>Updated 2011.07.19-14:29 Overlay</t>
  </si>
  <si>
    <t>2011 GRC and CBR Allocations</t>
  </si>
  <si>
    <t>Updated 0 Overlay</t>
  </si>
  <si>
    <t>MIOV Temp Data</t>
  </si>
  <si>
    <t>Updated 2012.01.19-14:06 Actuals</t>
  </si>
  <si>
    <t>Base Actuals NOL Adj</t>
  </si>
  <si>
    <t>E3500 TSM Land, 3rd AC</t>
  </si>
  <si>
    <t>E3500 TSM Land, Baker</t>
  </si>
  <si>
    <t>E3500 TSM Land, Colstrip</t>
  </si>
  <si>
    <t>E3500 TSM Land, N Intertie</t>
  </si>
  <si>
    <t>E3500 TSM Land, Wild Horse</t>
  </si>
  <si>
    <t>E3500 TSM Land, Wind Ridge</t>
  </si>
  <si>
    <t>E3501 105 TSM Easement</t>
  </si>
  <si>
    <t>E3640 DST Poles, Wild Horse Solar</t>
  </si>
  <si>
    <t>E3660 DST U/G Cond,Wild Horse Solar</t>
  </si>
  <si>
    <t>E3660 DST U/G Cond,Wild HorseWind</t>
  </si>
  <si>
    <t>E3911 GEN Off Furn &amp; Eq, Mint Farm</t>
  </si>
  <si>
    <t>E3911 GEN Off Furn &amp; Eq, MTF OP</t>
  </si>
  <si>
    <t>E3970 GEN CommEq, Hopkins Ridge old</t>
  </si>
  <si>
    <t>E3970 GEN CommEq, MFT OP</t>
  </si>
  <si>
    <t>E3970 GEN CommEq, Mint Farm</t>
  </si>
  <si>
    <t>G3980 GEN Misc Equip, new</t>
  </si>
  <si>
    <t xml:space="preserve">     Net Classified Plant (Excluding General (Common) Plant)</t>
  </si>
  <si>
    <t>Employee Benefits</t>
  </si>
  <si>
    <t>Direct Labor Accts 500-935</t>
  </si>
  <si>
    <t>E352 TSM Str/Impv, Colstrip 3-4 Com</t>
  </si>
  <si>
    <t>E352 TSM Structures &amp; Improvement</t>
  </si>
  <si>
    <t>E353 TSM Sta Eq, Colstrip 1-2 Com</t>
  </si>
  <si>
    <t>E353 TSM Sta Eq, Wild Horse</t>
  </si>
  <si>
    <t>E3901 GEN LH, Dayton</t>
  </si>
  <si>
    <t>E3911 GEN Off F&amp;E Sumas OP old</t>
  </si>
  <si>
    <t>E3911 GEN Office F&amp;E, GLD OP old</t>
  </si>
  <si>
    <t>E3912 GEN Computer Eq, Wild Hrs Exp</t>
  </si>
  <si>
    <t>E3970 GEN CommEq, GLD OP old</t>
  </si>
  <si>
    <t>G3742 105 DST Easements</t>
  </si>
  <si>
    <t>E353 TSM Sta Eq, Wild Horse-WindRid</t>
  </si>
  <si>
    <t>E353 TSM Sta Eq, Wind Ridge-NonProj</t>
  </si>
  <si>
    <t>E353 TSM Station Equipment</t>
  </si>
  <si>
    <t>E354 TSM Towers &amp; Fixtures</t>
  </si>
  <si>
    <t>E354 TSM Twr/Fixt, Colstrip 1-2 Com</t>
  </si>
  <si>
    <t>E354 TSM Twr/Fixt, Colstrip 3-4 Com</t>
  </si>
  <si>
    <t>E354 TSM Twr/Fixt, N Intertie</t>
  </si>
  <si>
    <t>E355 TSM Poles &amp; Fixtures</t>
  </si>
  <si>
    <t>E355 TSM Poles, Baker Common</t>
  </si>
  <si>
    <t>E355 TSM Poles, N Intertie</t>
  </si>
  <si>
    <t>E355 TSM Poles, Wild Horse</t>
  </si>
  <si>
    <t>E355 TSM Poles, Wild Horse-WindRidg</t>
  </si>
  <si>
    <t>E355 TSM Poles, Wind Ridge-NonProje</t>
  </si>
  <si>
    <t>E356 TSM O/H Cond, Baker Common</t>
  </si>
  <si>
    <t>E356 TSM O/H Cond, Colstrip 1-2 Com</t>
  </si>
  <si>
    <t>E356 TSM O/H Cond, Colstrip 3-4 Com</t>
  </si>
  <si>
    <t>E356 TSM O/H Cond, N Intertie</t>
  </si>
  <si>
    <t>E356 TSM O/H Cond, Wild Horse</t>
  </si>
  <si>
    <t>E356 TSM O/H Cond, Wild Horse-WindR</t>
  </si>
  <si>
    <t>E356 TSM O/H Cond, Wind Ridge-NonPr</t>
  </si>
  <si>
    <t>E356 TSM O/H Conductor &amp; Devices</t>
  </si>
  <si>
    <t>E354 TSM Poles, Mint Farm OP</t>
  </si>
  <si>
    <t>E356 TSM O/H Cov-Ber NOT USED</t>
  </si>
  <si>
    <t>E3620 DST Sub Eq Wild Horse Expan</t>
  </si>
  <si>
    <t>E3620 DST Sub@Plant WildHorse Expan</t>
  </si>
  <si>
    <t>E3660 DST U/G Cond,Wild Horse Expan</t>
  </si>
  <si>
    <t>E3670 DST U/G Cond, Wild Horse Exp</t>
  </si>
  <si>
    <t>E3911 GEN Off Furn &amp; Eq,Sumas</t>
  </si>
  <si>
    <t>E392 GEN Transp Eq, Encogen old</t>
  </si>
  <si>
    <t>E3970 GEN CommEq, Wild Horse new</t>
  </si>
  <si>
    <t>E3970 GEN CommEq, Wild Horse old</t>
  </si>
  <si>
    <t>E3590 TSM Roads &amp; Trails</t>
  </si>
  <si>
    <t>E3590 TSM Roads, Colstrip 1-2 Com</t>
  </si>
  <si>
    <t>E3590 TSM Roads, Colstrip 3-4 Com</t>
  </si>
  <si>
    <t>E3599 TSM ARO Transmission</t>
  </si>
  <si>
    <t>Tax only - Milwaukee Acq Adj</t>
  </si>
  <si>
    <t>E3600 105 DST Land &amp; Land Rights</t>
  </si>
  <si>
    <t>E3600 DST Land &amp; Land Rights</t>
  </si>
  <si>
    <t>E3600 DST Land, Sub, Alpac</t>
  </si>
  <si>
    <t>E3600 DST Land, Sub, Capitol</t>
  </si>
  <si>
    <t>E3600 DST Land, Sub, Crescent Harbr</t>
  </si>
  <si>
    <t>E3600 DST Land, Sub, Miller Bay</t>
  </si>
  <si>
    <t>E3600 DST Land, Sub, Paccar</t>
  </si>
  <si>
    <t>E3600 DST Land, Sub, Poulsbo</t>
  </si>
  <si>
    <t>E3600 DST Land, Sub, Sumas Generati</t>
  </si>
  <si>
    <t>E3600 DST Land, Sub, Viking</t>
  </si>
  <si>
    <t>E3600 DST Land, Sub, Vitulli</t>
  </si>
  <si>
    <t>E3601 105 DST Easements</t>
  </si>
  <si>
    <t>E3610 DST Structures &amp; Improvement</t>
  </si>
  <si>
    <t>E3620 102 DST Substation Equipment</t>
  </si>
  <si>
    <t>Elec Rate Base Line No.</t>
  </si>
  <si>
    <t>17</t>
  </si>
  <si>
    <t>1</t>
  </si>
  <si>
    <t>5</t>
  </si>
  <si>
    <t>E3620 DST Substation Equipment</t>
  </si>
  <si>
    <t>E3640 DST Poles, Hopkins Ridge</t>
  </si>
  <si>
    <t>E3640 DST Poles/Towers/Fixtures</t>
  </si>
  <si>
    <t>E3650 105 DST O/H Conductor/Devices</t>
  </si>
  <si>
    <t>E3650 DST O/H Cond, Hopkins Ridge</t>
  </si>
  <si>
    <t>E3650 DST O/H Cond, WildHorse Solar</t>
  </si>
  <si>
    <t>E3650 DST O/H Conductor/Devices</t>
  </si>
  <si>
    <t>E3660 DST U/G Conduit</t>
  </si>
  <si>
    <t>E3660 DST U/G Conduit, HopkinsRidge</t>
  </si>
  <si>
    <t>E3670 DST U/G Cond, Hopkins Ridge</t>
  </si>
  <si>
    <t>E3670 DST U/G Cond, Wild Horse</t>
  </si>
  <si>
    <t>E3670 DST U/G Conductor/Devices</t>
  </si>
  <si>
    <t>E368 DST Line Transformers</t>
  </si>
  <si>
    <t>E369 DST Services</t>
  </si>
  <si>
    <t>E373 DST Street Lighting &amp; Signal</t>
  </si>
  <si>
    <t>E374 DST ARO Distribution</t>
  </si>
  <si>
    <t>Tax only - Dupont Acq Adj</t>
  </si>
  <si>
    <t>E389 105 GEN Land &amp; Land Rights</t>
  </si>
  <si>
    <t>General Plant, Electric</t>
  </si>
  <si>
    <t>E389 GEN Land &amp; Land Rights</t>
  </si>
  <si>
    <t>E3900 GEN Str/Impv, Colstrip 3-4</t>
  </si>
  <si>
    <t>E3900 GEN Str/Impv, Wildhorse</t>
  </si>
  <si>
    <t>E3900 GEN Structures &amp; Improvement</t>
  </si>
  <si>
    <t>E3901 GEN LH, Bellingham</t>
  </si>
  <si>
    <t>E3901 GEN LH, Expired</t>
  </si>
  <si>
    <t>E3911 GEN Office Furn &amp; Eq, new</t>
  </si>
  <si>
    <t>E3911 GEN Office Furn &amp; Eq, old</t>
  </si>
  <si>
    <t>E3912 GEN Computer Eq, new</t>
  </si>
  <si>
    <t>E392 GEN Trans Equip, new</t>
  </si>
  <si>
    <t>E392 GEN Trans Equip, old</t>
  </si>
  <si>
    <t>E3930 GEN Stores Equip, new</t>
  </si>
  <si>
    <t>E3930 GEN Stores Equip, old</t>
  </si>
  <si>
    <t>E3940 GEN Tools/Garage/Shop, new</t>
  </si>
  <si>
    <t>E3940 GEN Tools/Garage/Shop, old</t>
  </si>
  <si>
    <t>E3950 GEN Laboratory Equip, new</t>
  </si>
  <si>
    <t>E3950 GEN Laboratory Equip, old</t>
  </si>
  <si>
    <t>E396 GEN Power-Op Equip, new</t>
  </si>
  <si>
    <t>E3970 GEN Comm Equip, new</t>
  </si>
  <si>
    <t>E3970 GEN Comm Equip, old</t>
  </si>
  <si>
    <t>E3980 GEN Misc Equipment, new</t>
  </si>
  <si>
    <t>E3980 GEN Misc Equipment, old</t>
  </si>
  <si>
    <t>Depr Group</t>
  </si>
  <si>
    <t>Distribution Plant - Gas</t>
  </si>
  <si>
    <t>ACTUAL RESULTS OF OPERATIONS</t>
  </si>
  <si>
    <t>G388 DST ARO Distribution</t>
  </si>
  <si>
    <t>G389 GEN Land &amp; Land Rights</t>
  </si>
  <si>
    <t>General Plant, Gas</t>
  </si>
  <si>
    <t>G3911 GEN Office Furn &amp; Eq, new</t>
  </si>
  <si>
    <t>G3911 GEN Office Furn &amp; Eq, old</t>
  </si>
  <si>
    <t>G3912 GEN Computer Eq, new</t>
  </si>
  <si>
    <t>G392 GEN Trans Equip, new</t>
  </si>
  <si>
    <t>G392 GEN Trans Equip, old</t>
  </si>
  <si>
    <t>G3930 GEN Stores Equip, new</t>
  </si>
  <si>
    <t>G3930 GEN Stores Equip, old</t>
  </si>
  <si>
    <t>G3931 GEN Stores Equipment &gt; $20K</t>
  </si>
  <si>
    <t>G3940 GEN Tools/Garage/Shop, new</t>
  </si>
  <si>
    <t>G3940 GEN Tools/Garage/Shop, old</t>
  </si>
  <si>
    <t>G3950 GEN Laboratory Equip, new</t>
  </si>
  <si>
    <t>G3950 GEN Laboratory Equip, old</t>
  </si>
  <si>
    <t>G396 GEN Power Op Equip, old</t>
  </si>
  <si>
    <t>G3970 GEN Comm Equip, new</t>
  </si>
  <si>
    <t>G3970 GEN Comm Equip, old</t>
  </si>
  <si>
    <t>G3980 GEN Misc Equip, old</t>
  </si>
  <si>
    <t>MONTH OF JANUARY</t>
  </si>
  <si>
    <t>MONTH OF FEBRUARY</t>
  </si>
  <si>
    <t>MONTH OF MARCH</t>
  </si>
  <si>
    <t>MONTH OF APRIL</t>
  </si>
  <si>
    <t>MONTH OF MAY</t>
  </si>
  <si>
    <t>MONTH OF JUNE</t>
  </si>
  <si>
    <t xml:space="preserve">  STORM - 182.1</t>
  </si>
  <si>
    <t>Total 700/800</t>
  </si>
  <si>
    <t>Total 900 Accounts</t>
  </si>
  <si>
    <t>ST</t>
  </si>
  <si>
    <t>GT</t>
  </si>
  <si>
    <t>Total Electric</t>
  </si>
  <si>
    <t>Total Gas</t>
  </si>
  <si>
    <t>Allocation to balance sheet (Line 10 + Line 11)</t>
  </si>
  <si>
    <t>Total Allocation to balance sheet (Line 5 + Line 12)</t>
  </si>
  <si>
    <t>Total Allocation to income statement (Line 6)</t>
  </si>
  <si>
    <t>Electric - Plant in Service - PP</t>
  </si>
  <si>
    <t>Elec-RWIP-CED3 C.O.R./Salvage-PP</t>
  </si>
  <si>
    <t>ARO-Wild Horse Wind</t>
  </si>
  <si>
    <t>Gas - Plant in Service - PP</t>
  </si>
  <si>
    <t xml:space="preserve">Gas-RWIP-RET1 C.O.R./Salvage PP    </t>
  </si>
  <si>
    <t>ARO-Steel Wrapped Services</t>
  </si>
  <si>
    <t>500 - 559 Accounts</t>
  </si>
  <si>
    <t>560 - 579 Accounts</t>
  </si>
  <si>
    <t>580 - 599  Accounts</t>
  </si>
  <si>
    <t xml:space="preserve">BALANCE SHEET % BEFORE PTO(A/D)  </t>
  </si>
  <si>
    <t xml:space="preserve">INCOME STATEMENT % BEFORE PTO{(B+C)/D} </t>
  </si>
  <si>
    <t>ARO-Electric Colstrip 1 &amp; 2 ash pond ca</t>
  </si>
  <si>
    <t>ARO-Electric Colstrip 3 &amp; 4 ash pond ca</t>
  </si>
  <si>
    <t>ARO-Hopkins Ridge</t>
  </si>
  <si>
    <t>ARO - Transmission Wood Poles</t>
  </si>
  <si>
    <t>ARO - Distribution Wood Poles</t>
  </si>
  <si>
    <t>ARO - Contaminated Oil &amp; Related Equipment</t>
  </si>
  <si>
    <t>ARO - Transmission Wood Poles to Short Term</t>
  </si>
  <si>
    <t>ARO - Distribution Wood Poles Short Term</t>
  </si>
  <si>
    <t>ARO - Contaminated Oil &amp; Related Equipment To Short</t>
  </si>
  <si>
    <t>ARO - Electric Short Term</t>
  </si>
  <si>
    <t>Gas</t>
  </si>
  <si>
    <t>Electric</t>
  </si>
  <si>
    <t>Total</t>
  </si>
  <si>
    <t>GAS</t>
  </si>
  <si>
    <t>ELECTRIC</t>
  </si>
  <si>
    <t>TOTAL</t>
  </si>
  <si>
    <t>*</t>
  </si>
  <si>
    <t>Method</t>
  </si>
  <si>
    <t>Description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</si>
  <si>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</si>
  <si>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</si>
  <si>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</si>
  <si>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</si>
  <si>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</si>
  <si>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</si>
  <si>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</si>
  <si>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</si>
  <si>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>Total Gas and Electric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</si>
  <si>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</si>
  <si>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</si>
  <si>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</si>
  <si>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</si>
  <si>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>Transmission &amp; Distribution, Labor</t>
  </si>
  <si>
    <t>Transmission &amp; Distribution Total</t>
  </si>
  <si>
    <t>Transmission &amp; Distribution, excluding Labor</t>
  </si>
  <si>
    <t>Total Percentages</t>
  </si>
  <si>
    <t xml:space="preserve">  </t>
  </si>
  <si>
    <t xml:space="preserve"> </t>
  </si>
  <si>
    <t>ALLOCATION METHODS</t>
  </si>
  <si>
    <t>PUGET SOUND ENERGY, INC.</t>
  </si>
  <si>
    <t>AVERAGE NUMBER OF CUSTOMERS</t>
  </si>
  <si>
    <t>Month Ended</t>
  </si>
  <si>
    <t>Variance from Prior Year</t>
  </si>
  <si>
    <t>Customers</t>
  </si>
  <si>
    <t>Actual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</si>
  <si>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</si>
  <si>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</si>
  <si>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</si>
  <si>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</si>
  <si>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</si>
  <si>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</si>
  <si>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</si>
  <si>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</si>
  <si>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</si>
  <si>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</si>
  <si>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Quarter-to-Date</t>
  </si>
  <si>
    <t>Twelve Months Ended</t>
  </si>
  <si>
    <t>Outdoor Lighting</t>
  </si>
  <si>
    <t>Transportation - Electric</t>
  </si>
  <si>
    <t>ROUTE</t>
  </si>
  <si>
    <t>ELEC_TOTAL</t>
  </si>
  <si>
    <t>GAS_TOTAL</t>
  </si>
  <si>
    <t>3E</t>
  </si>
  <si>
    <t>4E</t>
  </si>
  <si>
    <t>5E</t>
  </si>
  <si>
    <t>6E</t>
  </si>
  <si>
    <t>7E</t>
  </si>
  <si>
    <t>8E</t>
  </si>
  <si>
    <t>9E</t>
  </si>
  <si>
    <t>12E</t>
  </si>
  <si>
    <t>13E</t>
  </si>
  <si>
    <t>14E</t>
  </si>
  <si>
    <t>15E</t>
  </si>
  <si>
    <t>28G</t>
  </si>
  <si>
    <t>30G</t>
  </si>
  <si>
    <t>31G</t>
  </si>
  <si>
    <t>32G</t>
  </si>
  <si>
    <t>33G</t>
  </si>
  <si>
    <t>34G</t>
  </si>
  <si>
    <t>35G</t>
  </si>
  <si>
    <t>36G</t>
  </si>
  <si>
    <t>37G</t>
  </si>
  <si>
    <t>40G</t>
  </si>
  <si>
    <t>44G</t>
  </si>
  <si>
    <t>45G</t>
  </si>
  <si>
    <t>46G</t>
  </si>
  <si>
    <t>65E</t>
  </si>
  <si>
    <t>66G</t>
  </si>
  <si>
    <t>67C</t>
  </si>
  <si>
    <t>70E</t>
  </si>
  <si>
    <t>71G</t>
  </si>
  <si>
    <t>72C</t>
  </si>
  <si>
    <t>74.01T</t>
  </si>
  <si>
    <t>74.02T</t>
  </si>
  <si>
    <t>74.03</t>
  </si>
  <si>
    <t>74.04</t>
  </si>
  <si>
    <t>74.05</t>
  </si>
  <si>
    <t>74.06</t>
  </si>
  <si>
    <t>74JPC</t>
  </si>
  <si>
    <t>74JPE</t>
  </si>
  <si>
    <t>CCA</t>
  </si>
  <si>
    <t>CCS</t>
  </si>
  <si>
    <t>CSA</t>
  </si>
  <si>
    <t>CAG</t>
  </si>
  <si>
    <t>CMT</t>
  </si>
  <si>
    <t>PTO</t>
  </si>
  <si>
    <t>CONSUP</t>
  </si>
  <si>
    <t>RMAT</t>
  </si>
  <si>
    <t>Gas Rental Equip Pipe &amp; Vent UE-001315</t>
  </si>
  <si>
    <t>Gas Rental Equip Pipe &amp; Vent Amortize U</t>
  </si>
  <si>
    <t>E35017 105 TSM Easements</t>
  </si>
  <si>
    <t>E35017 TSM Easements</t>
  </si>
  <si>
    <t>E35017 TSM Easements, Baker Com</t>
  </si>
  <si>
    <t>E35017 TSM Easements, Upper Baker</t>
  </si>
  <si>
    <t>E3507 105 TSM Land &amp; Land Rights</t>
  </si>
  <si>
    <t>E3507 TSM Land &amp; Land Rights</t>
  </si>
  <si>
    <t>E3509 (GIF) Land, Wild Horse</t>
  </si>
  <si>
    <t>E35099 (GIF) Easement, Colstrip 1-2</t>
  </si>
  <si>
    <t>E35099 (GIF) Easement, Hopkins</t>
  </si>
  <si>
    <t>E35099 (GIF) Easement, Poison Sprin</t>
  </si>
  <si>
    <t>E35099 (GIF) Easement, Upper Baker</t>
  </si>
  <si>
    <t>E35099 (GIF) Easement, Wild Horse</t>
  </si>
  <si>
    <t>E352 TSM Str/Impv, 3rd AC Line</t>
  </si>
  <si>
    <t>E3527 TSM Str/Impv, Baker Common</t>
  </si>
  <si>
    <t>E3527 TSM Structures &amp; Improvement</t>
  </si>
  <si>
    <t>E3529 (GIF) Struc/Improv, Mint Farm</t>
  </si>
  <si>
    <t>E3529 (GIF) Struc/Improv, Whitehorn</t>
  </si>
  <si>
    <t>E353 TSM Sta Eq, 3rd AC Line</t>
  </si>
  <si>
    <t>E3537 TSM Sta Eq, Encogen</t>
  </si>
  <si>
    <t>E3537 TSM Sta Eq, Fredonia3&amp;4 OP</t>
  </si>
  <si>
    <t>E3537 TSM Sta Eq, Hopkins Ridge</t>
  </si>
  <si>
    <t>E3537 TSM Sta Eq, Snoqualmie 2</t>
  </si>
  <si>
    <t>E3537 TSM Sub Eq, Sumas OP-SMC</t>
  </si>
  <si>
    <t>E3537 TSM Sub Eq, Sumas OP-SMS</t>
  </si>
  <si>
    <t>E3537 TSM Substation Equipment</t>
  </si>
  <si>
    <t>E3539 (GIF) Sta Eq, Arco Central</t>
  </si>
  <si>
    <t>E3539 (GIF) Sta Eq, Baker River Sw</t>
  </si>
  <si>
    <t>E3539 (GIF) Sta Eq, Colstrip 1-2</t>
  </si>
  <si>
    <t>E3539 (GIF) Sta Eq, Electron Height</t>
  </si>
  <si>
    <t>E3539 (GIF) Sta Eq, Encogen</t>
  </si>
  <si>
    <t>E3539 (GIF) Sta Eq, Frederickson</t>
  </si>
  <si>
    <t>E3539 (GIF) Sta Eq, Fredonia 3&amp;4</t>
  </si>
  <si>
    <t>E3539 (GIF) Sta Eq, Goldendale</t>
  </si>
  <si>
    <t>E3539 (GIF) Sta Eq, Hopkins Ridge</t>
  </si>
  <si>
    <t>E3539 (GIF) Sta Eq, HPK sub@plant</t>
  </si>
  <si>
    <t>E3539 (GIF) Sta Eq, Lower Baker</t>
  </si>
  <si>
    <t>E3539 (GIF) Sta Eq, Mint Farm</t>
  </si>
  <si>
    <t>E3539 (GIF) Sta Eq, Nooksack</t>
  </si>
  <si>
    <t>E3539 (GIF) Sta Eq, Poison Spring</t>
  </si>
  <si>
    <t>E3539 (GIF) Sta Eq, Shannon</t>
  </si>
  <si>
    <t>E3539 (GIF) Sta Eq, Snoqualmie 2</t>
  </si>
  <si>
    <t>E3539 (GIF) Sta Eq, Snoqualmie Sw</t>
  </si>
  <si>
    <t>E3539 (GIF) Sta Eq, Stillwater</t>
  </si>
  <si>
    <t>E3539 (GIF) Sta Eq, Sumas OP-SMC</t>
  </si>
  <si>
    <t>E3539 (GIF) Sta Eq, Terrell</t>
  </si>
  <si>
    <t>E3539 (GIF) Sta Eq, Texaco West</t>
  </si>
  <si>
    <t>E3539 (GIF) Sta Eq, Upper Baker</t>
  </si>
  <si>
    <t>E3539 (GIF) Sta Eq, WHDE sub@plant</t>
  </si>
  <si>
    <t>E3539 (GIF) Sta Eq, Whitehorn</t>
  </si>
  <si>
    <t>E3539 (GIF) Sta Eq, Wild H sub@plt</t>
  </si>
  <si>
    <t>E3539 (GIF) Sta Eq, Wild Horse Exp</t>
  </si>
  <si>
    <t>E354 TSM Twr/Fixt, 3rd AC Line</t>
  </si>
  <si>
    <t>E3547 TSM Towers, Hopkins Ridge</t>
  </si>
  <si>
    <t>E3547 TSM Towers/Fixtures</t>
  </si>
  <si>
    <t>E3549 (GIF) Twr/Fixt, Colstrip 3-4</t>
  </si>
  <si>
    <t>E355 TSM Poles, 3rd AC Line</t>
  </si>
  <si>
    <t>E3557 TSM Poles, Baker Common</t>
  </si>
  <si>
    <t>E3557 TSM Poles, Upper Baker</t>
  </si>
  <si>
    <t>E3559 (GIF) Poles, Colstrip 1-2</t>
  </si>
  <si>
    <t>E3559 (GIF) Poles, Colstrip 3-4</t>
  </si>
  <si>
    <t>E3559 (GIF) Poles, Hopkins Ridge</t>
  </si>
  <si>
    <t>E3559 (GIF) Poles, Lower Baker</t>
  </si>
  <si>
    <t>E3559 (GIF) Poles, Poison Spring</t>
  </si>
  <si>
    <t>E3559 (GIF) Poles, Scl-Tolt</t>
  </si>
  <si>
    <t>E3559 (GIF) Poles, Snoqualmie 1</t>
  </si>
  <si>
    <t>E3559 (GIF) Poles, Snoqualmie 2</t>
  </si>
  <si>
    <t>E3559 (GIF) Poles, Sumas</t>
  </si>
  <si>
    <t>E3559 (GIF) Poles, Upper Baker</t>
  </si>
  <si>
    <t>E3559 (GIF) Poles, Wild Horse</t>
  </si>
  <si>
    <t>E356 TSM O/H Cond, 3rd AC Line</t>
  </si>
  <si>
    <t>E3567 TSM O/H Cond, Baker Common</t>
  </si>
  <si>
    <t>E3567 TSM O/H Conductor/Devices</t>
  </si>
  <si>
    <t>E3567 TSM O/H Cov-Ber-DONOTUSE</t>
  </si>
  <si>
    <t>E3569 (GIF) O/H Cond, Colstrip 1-2</t>
  </si>
  <si>
    <t>E3569 (GIF) O/H Cond, Colstrip 3-4</t>
  </si>
  <si>
    <t>E3569 (GIF) O/H Cond, Hopkins</t>
  </si>
  <si>
    <t>E3569 (GIF) O/H Cond, Lower Baker</t>
  </si>
  <si>
    <t>E3569 (GIF) O/H Cond, Poison Spring</t>
  </si>
  <si>
    <t>E3569 (GIF) O/H Cond, Scl-Tolt</t>
  </si>
  <si>
    <t>E3569 (GIF) O/H Cond, Snoqualmie 1</t>
  </si>
  <si>
    <t>E3569 (GIF) O/H Cond, Snoqualmie 2</t>
  </si>
  <si>
    <t>E3569 (GIF) O/H Cond, Sumas</t>
  </si>
  <si>
    <t>E3569 (GIF) O/H Cond, Upper Baker</t>
  </si>
  <si>
    <t>E3569 (GIF) O/H Cond, Wild Horse</t>
  </si>
  <si>
    <t>E3577 TSM U/G Conduit</t>
  </si>
  <si>
    <t>E3587 TSM U/G Conductor/Devices</t>
  </si>
  <si>
    <t>E3590 TSM Roads, 3rd AC Line</t>
  </si>
  <si>
    <t>E3597 TSM Roads &amp; Trails</t>
  </si>
  <si>
    <t>E3597 TSM Roads/Trails, Baker Com</t>
  </si>
  <si>
    <t>E3597 TSM Roads/Trails, Upper Baker</t>
  </si>
  <si>
    <t>E35999 (GIF) Rd/Trail, Upper Baker</t>
  </si>
  <si>
    <t>E3940 GEN Tools Hopkins Ridge, new</t>
  </si>
  <si>
    <t>E3970 GEN CommEq, LSR</t>
  </si>
  <si>
    <t>ACDum Depreciation Non-legal Cost of Removal</t>
  </si>
  <si>
    <t>Contra ACDum Depreciation Non-legal Cost of Remova</t>
  </si>
  <si>
    <t>Electric-ACDum Amortization - PP</t>
  </si>
  <si>
    <t>GAS-ACDum Depreciation -PP</t>
  </si>
  <si>
    <t>GAS-ACDum Amortization - PP</t>
  </si>
  <si>
    <t>Total 500 Accounts</t>
  </si>
  <si>
    <t>74.08  Prelim Survey OG 183</t>
  </si>
  <si>
    <t>74.08</t>
  </si>
  <si>
    <t>E35016 TSM Easements</t>
  </si>
  <si>
    <t>E3506 TSM Land &amp; Land Rights</t>
  </si>
  <si>
    <t>E3526 TSM Structures &amp; Improvement</t>
  </si>
  <si>
    <t>E3537 TSM Sta Eq, Hopkins Ridge Exp</t>
  </si>
  <si>
    <t>E3538 (LIF) Sta Eq, Sub-Txe</t>
  </si>
  <si>
    <t>E3539 (GIF) Sta Eq, Fredonia 1&amp;2</t>
  </si>
  <si>
    <t>E3539 (GIF) Sta Eq, Wind Ridge</t>
  </si>
  <si>
    <t>E3539 (GIF) Sta Eq, WindRid NonProj</t>
  </si>
  <si>
    <t>E3566 TSM O/H Conductor/Devices</t>
  </si>
  <si>
    <t>E3567 TSM O/H Cond, Upper Baker</t>
  </si>
  <si>
    <t>E3640 DST Poles, LSR</t>
  </si>
  <si>
    <t>E3660 DST U/G Conduit, LSR</t>
  </si>
  <si>
    <t>E3670 DST U/G Cond, LSR</t>
  </si>
  <si>
    <t>E3911 GEN Off Furn &amp; Eq, LSR</t>
  </si>
  <si>
    <t>E3940 GEN Tools LSR</t>
  </si>
  <si>
    <t>E3970 GEN CommEq, Goldendale new</t>
  </si>
  <si>
    <t>E3970 GEN CommEq, Sumas new</t>
  </si>
  <si>
    <t>ARO - Lower Snake River Wind Facility</t>
  </si>
  <si>
    <t>MONTH OF JULY</t>
  </si>
  <si>
    <t>MONTH OF AUGUST</t>
  </si>
  <si>
    <t>MONTH OF SEPTEMBER</t>
  </si>
  <si>
    <t>G3760 DST Mains-NOTUSED</t>
  </si>
  <si>
    <t>G3761 DST Mains, Cast Iron</t>
  </si>
  <si>
    <t>E353 TSM Sta Eq LSR</t>
  </si>
  <si>
    <t>E3587 TSM U/G Cond, Koma Kulshan</t>
  </si>
  <si>
    <t>ARO - Crystal Mountain Generator Site</t>
  </si>
  <si>
    <t>ARO - Colstrip 1 &amp; 2 (WECo) - Long Term</t>
  </si>
  <si>
    <t>ARO - Ferndale - Long Term</t>
  </si>
  <si>
    <t>ARO - Gas Mains - Short Term</t>
  </si>
  <si>
    <t>ARO - Meteorological Tower Long Term</t>
  </si>
  <si>
    <t>E35017 DONOTUSE, Alpac</t>
  </si>
  <si>
    <t>E3527 DONOTUSE Sub Arco North</t>
  </si>
  <si>
    <t>E3527 DONOTUSE Sub Arco South</t>
  </si>
  <si>
    <t>E3527 DONOTUSE Sub Texaco West</t>
  </si>
  <si>
    <t>E3529 (GIF) Struc/Improv, Snoq#1</t>
  </si>
  <si>
    <t>E3529 (GIF) Struc/Improv, Snoq#2</t>
  </si>
  <si>
    <t>E353 105 TSM Station Equipment</t>
  </si>
  <si>
    <t>E353 HOPKINS SUB@PLANT</t>
  </si>
  <si>
    <t>E353 TSM Sta Eq, Cov-Ber NOT USED</t>
  </si>
  <si>
    <t>E353 TSM Sta Eq, Fredonia 1&amp;2 OP</t>
  </si>
  <si>
    <t>E353 TSM Sta Eq, Mint Farm</t>
  </si>
  <si>
    <t>E353 TSM Sta Eq, Mint Farm OP</t>
  </si>
  <si>
    <t>E353 TSM Sta Eq, Snoqualmie 1</t>
  </si>
  <si>
    <t>E353 WILD HORSE SUB@PLANT</t>
  </si>
  <si>
    <t>E3536 TSM Sta Eq, Baker Common</t>
  </si>
  <si>
    <t>E3536 TSM Sta Eq, Encogen</t>
  </si>
  <si>
    <t>E3536 TSM Sta Eq, Fredonia3&amp;4 OP</t>
  </si>
  <si>
    <t>E3536 TSM Sta Eq, Goldendale</t>
  </si>
  <si>
    <t>E3536 TSM Sta Eq, Hopkins Ridge</t>
  </si>
  <si>
    <t>E3536 TSM Sta Eq, Hopkins Ridge Exp</t>
  </si>
  <si>
    <t>E3536 TSM Sta Eq, Lower Baker</t>
  </si>
  <si>
    <t>E3536 TSM Sta Eq, Snoqualmie 1</t>
  </si>
  <si>
    <t>E3536 TSM Sta Eq, Snoqualmie 2</t>
  </si>
  <si>
    <t>E3536 TSM Sta Eq, Sumas SMS</t>
  </si>
  <si>
    <t>E3536 TSM Sta Eq, Upper Baker</t>
  </si>
  <si>
    <t>E3536 TSM Sta Eq, Wild Horse Solar</t>
  </si>
  <si>
    <t>E3536 TSM Substation Equipment</t>
  </si>
  <si>
    <t>E3537 DONOTUSE Sub, Fairchild</t>
  </si>
  <si>
    <t>E3537 DONOTUSE Sub, Texaco E</t>
  </si>
  <si>
    <t>E3537 DONOTUSE, Sub, Alpac</t>
  </si>
  <si>
    <t>E3537 DONOTUSE, Sub, Arco C</t>
  </si>
  <si>
    <t>E3537 DONOTUSE, Sub, Arco N</t>
  </si>
  <si>
    <t>E3537 DONOTUSE, Sub, Arco S</t>
  </si>
  <si>
    <t>E3537 DONOTUSE, Sub, BoeingRen</t>
  </si>
  <si>
    <t>E3537 DONOTUSE, Sub, Capitol</t>
  </si>
  <si>
    <t>E3537 DONOTUSE, Sub, Clover V</t>
  </si>
  <si>
    <t>E3537 DONOTUSE, Sub, LiquidAir</t>
  </si>
  <si>
    <t>E3537 DONOTUSE, Sub, MillerBay</t>
  </si>
  <si>
    <t>E3537 DONOTUSE, Sub, Olym Avon</t>
  </si>
  <si>
    <t>E3537 DONOTUSE, Sub, Olym Rntn</t>
  </si>
  <si>
    <t>E3537 DONOTUSE, Sub, Paccar</t>
  </si>
  <si>
    <t>E3537 DONOTUSE, Sub, Texaco W</t>
  </si>
  <si>
    <t>E3537 DONOTUSE, Sub, Vitulli</t>
  </si>
  <si>
    <t>E3537 DONOTUSE, Sub, Waterfront</t>
  </si>
  <si>
    <t>E3537 TSM Poles, Sumas OP</t>
  </si>
  <si>
    <t>E3537 TSM Sta Eq, Baker Common</t>
  </si>
  <si>
    <t>E3537 TSM Sta Eq, Goldendale</t>
  </si>
  <si>
    <t>E3537 TSM Sta Eq, Goldendale OP</t>
  </si>
  <si>
    <t>E3537 TSM Sta Eq, Lower Baker</t>
  </si>
  <si>
    <t>E3537 TSM Sta Eq, Mint Farm OP</t>
  </si>
  <si>
    <t>E3537 TSM Sta Eq, Snoqualmie 1</t>
  </si>
  <si>
    <t>E3537 TSM Sta Eq, Sumas SMS</t>
  </si>
  <si>
    <t>E3537 TSM Sta Eq, Upper Baker</t>
  </si>
  <si>
    <t>E3537 TSM Sta Eq, Wild Horse Solar</t>
  </si>
  <si>
    <t>E3539 (GIF) Sta Eq, LB#4 -2013</t>
  </si>
  <si>
    <t>E3539 (GIF) Sta Eq, Snoq 1-2013</t>
  </si>
  <si>
    <t>E3539 (GIF) Sta Eq, Snoq 2-2013</t>
  </si>
  <si>
    <t>E355 TSM Poles, Colstrip 1-2 Com</t>
  </si>
  <si>
    <t>E355 TSM Poles, Colstrip 3-4 Com</t>
  </si>
  <si>
    <t>E355 TSM Poles, Cov-Ber NOT USED</t>
  </si>
  <si>
    <t>E355 TSM Poles, Snoqualmie 2</t>
  </si>
  <si>
    <t>E3557 TSM Poles, Cov-Ber DONOTUSE</t>
  </si>
  <si>
    <t>E3557 TSM Poles, Hopkins Ridge</t>
  </si>
  <si>
    <t>E3557 TSM Poles, Lower Baker</t>
  </si>
  <si>
    <t>E3557 TSM Poles, Snoqualmie 2</t>
  </si>
  <si>
    <t>E3557 TSM Poles, Sumas</t>
  </si>
  <si>
    <t>E356 TSM O/H Cond, Mint Farm OP</t>
  </si>
  <si>
    <t>E356 TSM O/H Cond, Snoqualmie 1</t>
  </si>
  <si>
    <t>E356 TSM O/H Cond, Snoqualmie 2</t>
  </si>
  <si>
    <t>E3567 TSM O/H Cond, Hopkins Ridge</t>
  </si>
  <si>
    <t>E3567 TSM O/H Cond, Lower Baker</t>
  </si>
  <si>
    <t>E3567 TSM O/H Cond, Snoqualmie 1</t>
  </si>
  <si>
    <t>E3567 TSM O/H Cond, Snoqualmie 2</t>
  </si>
  <si>
    <t>E3567 TSM O/H Cond, Sumas OP</t>
  </si>
  <si>
    <t>E3577 TSM U/G Conduit, Koma Kuls</t>
  </si>
  <si>
    <t>E3601 DONOTUSE, Sub, Vitulli</t>
  </si>
  <si>
    <t>E3620 DONOTUSE, Clover Vally</t>
  </si>
  <si>
    <t>E3620 DONOTUSE, Crescent Hbr</t>
  </si>
  <si>
    <t>E3620 DONOTUSE, Fairchild</t>
  </si>
  <si>
    <t>E3640 DST Poles, Wild Horse</t>
  </si>
  <si>
    <t>E3640 DST Poles, Wild Horse Expan</t>
  </si>
  <si>
    <t>E3650 DST O/H Cond, Wild Horse</t>
  </si>
  <si>
    <t>E3650 DST O/H Cond, WildHorse Expan</t>
  </si>
  <si>
    <t>E3912 GEN Computer Eq, LB#4-2013</t>
  </si>
  <si>
    <t>E3970 DONOTUSE, Texaco East</t>
  </si>
  <si>
    <t>E3970 DONOTUSE, Texaco West</t>
  </si>
  <si>
    <t>E3970 DONOTUSE, Vitulli</t>
  </si>
  <si>
    <t>E3970 DONOTUSE, Waterfront</t>
  </si>
  <si>
    <t>E3970 GEN CommEq, Colstrip 3-4 new</t>
  </si>
  <si>
    <t>E3970 GEN CommEq, Encogen</t>
  </si>
  <si>
    <t>E3970 GEN CommEq, LB#4-2013</t>
  </si>
  <si>
    <t>E3970 GEN CommEq, Snoq 1-2013</t>
  </si>
  <si>
    <t>E3970 GEN CommEq, Snoq 2-2013</t>
  </si>
  <si>
    <t>G390 GEN Structures &amp; Improvements</t>
  </si>
  <si>
    <t>G3910 inactive</t>
  </si>
  <si>
    <t>G3941 GEN Tools/Garage/Shop &gt; $20K</t>
  </si>
  <si>
    <t>G3942 GEN Tools, 5 yrs</t>
  </si>
  <si>
    <t>G3943 GEN Tools, From G387 &lt; $20K</t>
  </si>
  <si>
    <t>G3951 GEN Laboratory Equip &gt; $20K</t>
  </si>
  <si>
    <t>G396 GEN Power Op Equip, new</t>
  </si>
  <si>
    <t>G3971 GEN Mobile Comm Eq</t>
  </si>
  <si>
    <t>G3972 GEN Telecommunications Eq</t>
  </si>
  <si>
    <t>G3981 GEN Misc Equipment &gt; $20K</t>
  </si>
  <si>
    <t>G399 GEN Other Tangible Property</t>
  </si>
  <si>
    <t>G3750 DONOTUSE, North Oper Ctr</t>
  </si>
  <si>
    <t>KITSAP</t>
  </si>
  <si>
    <t>KITTITAS</t>
  </si>
  <si>
    <t>PIERCE</t>
  </si>
  <si>
    <t>SNOHOMISH</t>
  </si>
  <si>
    <t>THURSTON</t>
  </si>
  <si>
    <t>VASHON</t>
  </si>
  <si>
    <t>WHATCOM</t>
  </si>
  <si>
    <t>Variance from Budget</t>
  </si>
  <si>
    <t>Budget</t>
  </si>
  <si>
    <t>E3529 (GIF) Struc/Improv, Ferndale</t>
  </si>
  <si>
    <t>E3539 (GIF) Sta Eq, Ferndale</t>
  </si>
  <si>
    <t>E3549 (GIF) Twr/Fixt, Ferndale</t>
  </si>
  <si>
    <t>Electric Plant In Service -Manual Adjustment</t>
  </si>
  <si>
    <t>Electric  Depr Reserve - Manual Adjustments</t>
  </si>
  <si>
    <t>Gas Plant In Service - Manual Adjustments</t>
  </si>
  <si>
    <t>Gas Depr Reserve - Manual Adjustments</t>
  </si>
  <si>
    <t>E35099 (GIF) Easement, LSR</t>
  </si>
  <si>
    <t>E3529 (GIF) Struc/Improv, LSR</t>
  </si>
  <si>
    <t>E3539 (GIF) Sta Eq, LSR</t>
  </si>
  <si>
    <t>E3539 (GIF) Sta Eq, SUB-BRL4-2013</t>
  </si>
  <si>
    <t>E354 TSM Twr/Fixt, MF OP-NOTUSED</t>
  </si>
  <si>
    <t>E354 TSM Twr/Fixt, WR-NonPr-NOTUSED</t>
  </si>
  <si>
    <t>E3549 (GIF) Twr/Fixt, LSR</t>
  </si>
  <si>
    <t>E3557 105 TSM Poles</t>
  </si>
  <si>
    <t>E3559 (GIF) Poles, TLN-HPK@plant</t>
  </si>
  <si>
    <t>E3559 (GIF) TSM Poles, LSR</t>
  </si>
  <si>
    <t>E3567 105 TSM O/H Conductor/Devices</t>
  </si>
  <si>
    <t>E3569 (GIF) O/H Cond, TLN-HPK@plant</t>
  </si>
  <si>
    <t>E3569 (GIF) O/H Conductor, LSR</t>
  </si>
  <si>
    <t>E357 TSM U/G Conduit WH-NOTUSED</t>
  </si>
  <si>
    <t>E3579 (GIF) UG Conduit, LSR</t>
  </si>
  <si>
    <t>E3579 (GIF)U/G Conduit,TLN-WHD@plnt</t>
  </si>
  <si>
    <t>E3589 (GIF) UG Conductor, LSR</t>
  </si>
  <si>
    <t>E3589 (GIF)U/G Cond,TLN-HPK@plt</t>
  </si>
  <si>
    <t>E3589 (GIF)U/G Cond,TLN-WHD@plnt</t>
  </si>
  <si>
    <t>E3589 (GIF)U/G Cond,TLN-WHDE@plt</t>
  </si>
  <si>
    <t>E35999 (GIF) Rds/Trail, LSR</t>
  </si>
  <si>
    <t>E3911 GEN Office F&amp;E, Snoq 1-2013</t>
  </si>
  <si>
    <t>E3911 GEN Office F&amp;E, Snoq 2-2013</t>
  </si>
  <si>
    <t>E3911 GEN Office Furn &amp; Eq, Gold</t>
  </si>
  <si>
    <t>E3912 GEN Computer Eq, old-RETIRED</t>
  </si>
  <si>
    <t>E3912 GEN Computer Eq, Sumas OP-RET</t>
  </si>
  <si>
    <t>SKAGIT</t>
  </si>
  <si>
    <t>Year-To-Date</t>
  </si>
  <si>
    <t>Puget Sound Energy     Direct Labor Report</t>
  </si>
  <si>
    <t>Year:</t>
  </si>
  <si>
    <t>Report Name :</t>
  </si>
  <si>
    <t>E3650 DST O/H Cond, LSR</t>
  </si>
  <si>
    <t>E3912 GEN Computer Eq, LSR</t>
  </si>
  <si>
    <t>Electric NC manual adjustments</t>
  </si>
  <si>
    <t>Gas NC manual adjustments</t>
  </si>
  <si>
    <t>ARO - Colstrip 3 &amp; 4 (WECo) - Long Term</t>
  </si>
  <si>
    <t>E3603 DONOTUSE 105 HV DST SUB-BKB</t>
  </si>
  <si>
    <t>E3603 DONOTUSE 105 HV DST TLN-0022</t>
  </si>
  <si>
    <t>E3603 DONOTUSE 105 HV DST TLN-0105</t>
  </si>
  <si>
    <t>E3610 DONOTUSE, Alpac</t>
  </si>
  <si>
    <t>E3610 DONOTUSE, Arco Central</t>
  </si>
  <si>
    <t>E3610 DONOTUSE, Capitol</t>
  </si>
  <si>
    <t>E3610 DONOTUSE, Clover Valley</t>
  </si>
  <si>
    <t>E3610 DONOTUSE, Miller Bay</t>
  </si>
  <si>
    <t>E3610 DONOTUSE, Paccar</t>
  </si>
  <si>
    <t>E3610 DONOTUSE, Texaco</t>
  </si>
  <si>
    <t>E3610 DONOTUSE, Texaco East</t>
  </si>
  <si>
    <t>E3610 DONOTUSE, Viking</t>
  </si>
  <si>
    <t>E3610 DONOTUSE, Vitulli</t>
  </si>
  <si>
    <t>E3610 DONOTUSE, Waterfront</t>
  </si>
  <si>
    <t>E3620 105 DST Substation Equipment</t>
  </si>
  <si>
    <t>E3620 DONOTUSE, Alpac</t>
  </si>
  <si>
    <t>E3620 DONOTUSE, Arco Central</t>
  </si>
  <si>
    <t>E3620 DONOTUSE, Arco North</t>
  </si>
  <si>
    <t>E3620 DONOTUSE, Arco South</t>
  </si>
  <si>
    <t>E3620 DONOTUSE, Capitol</t>
  </si>
  <si>
    <t>E3620 DONOTUSE, Liquid Air</t>
  </si>
  <si>
    <t>E3620 DONOTUSE, Miller Bay</t>
  </si>
  <si>
    <t>E3620 DONOTUSE, Olympic Avon</t>
  </si>
  <si>
    <t>E3620 DONOTUSE, Olympic Bayv</t>
  </si>
  <si>
    <t>E3620 DONOTUSE, Olympic Mobl</t>
  </si>
  <si>
    <t>E3620 DONOTUSE, Olympic Rntn</t>
  </si>
  <si>
    <t>E3620 DONOTUSE, Olympic Vail</t>
  </si>
  <si>
    <t>E3620 DONOTUSE, Paccar</t>
  </si>
  <si>
    <t>E3620 DONOTUSE, Poulsbo</t>
  </si>
  <si>
    <t>E3620 DONOTUSE, Roeder</t>
  </si>
  <si>
    <t>E3620 DONOTUSE, Texaco East</t>
  </si>
  <si>
    <t>E3620 DONOTUSE, Texaco West</t>
  </si>
  <si>
    <t>E3620 DONOTUSE, Viking</t>
  </si>
  <si>
    <t>E3620 DONOTUSE, Vituilli</t>
  </si>
  <si>
    <t>E3620 DONOTUSE, Waterfront</t>
  </si>
  <si>
    <t>E3620 DONOTUSE, Weyerhauser</t>
  </si>
  <si>
    <t>E3721 DST Water Hter, 10 yr-NOTUSED</t>
  </si>
  <si>
    <t>E3722 DST Water Htr, 15 yr-NOTUSED</t>
  </si>
  <si>
    <t>Distribution Plant - Electric</t>
  </si>
  <si>
    <t>E3900 DONOTUSE, Bellingham SvcC</t>
  </si>
  <si>
    <t>E3900 DONOTUSE, Whidbey Svc Ctr</t>
  </si>
  <si>
    <t>E3912 GEN Computer Eq, Snoqualmie 1</t>
  </si>
  <si>
    <t>E3912 GEN Computer Eq, Snoqualmie 2</t>
  </si>
  <si>
    <t>E3912 GEN Computer Eq, WHH #2-3</t>
  </si>
  <si>
    <t>E3912 GEN Computer Equip, UBK</t>
  </si>
  <si>
    <t>G3750 DONOTUSE, Everett OprBase</t>
  </si>
  <si>
    <t>G3750 DONOTUSE, Georgetown Oper</t>
  </si>
  <si>
    <t>G3750 DONOTUSE, North Oper Base</t>
  </si>
  <si>
    <t>G3912 GEN Computer Eq, old -RETIRED</t>
  </si>
  <si>
    <t>G3915 GEN Network Equipment</t>
  </si>
  <si>
    <t>G3916 GEN Data Equipment</t>
  </si>
  <si>
    <t>Direct Labor From SAP:  ZRW_DLF1 (run in background)</t>
  </si>
  <si>
    <t>E3912 GEN Computer Eq, DO NOT USED</t>
  </si>
  <si>
    <t>E3912 GEN Computer Eq, Encogen</t>
  </si>
  <si>
    <t>E3912 GEN Computer Eq, Frederickson</t>
  </si>
  <si>
    <t>E3912 GEN Computer Eq, LBK FSC</t>
  </si>
  <si>
    <t>E3912 GEN Computer Eq, Mint Farm</t>
  </si>
  <si>
    <t>E3912 GEN Computer Eq, MTF OP</t>
  </si>
  <si>
    <t>E3912 GEN Computer Eq, Sumas</t>
  </si>
  <si>
    <t>E392 GEN Trans Equip, Snoq Park</t>
  </si>
  <si>
    <t>E3970 GEN CommEq, ENC new</t>
  </si>
  <si>
    <t>E3970 GEN CommEq, Frederickson</t>
  </si>
  <si>
    <t>E3970 GEN CommEq, Hopkins Exp</t>
  </si>
  <si>
    <t>E3980 GEN Misc Equip, Encogen</t>
  </si>
  <si>
    <t>E3980 GEN Misc Equip, Frederick</t>
  </si>
  <si>
    <t>COUNTY_AREA</t>
  </si>
  <si>
    <t>JEFFERSON</t>
  </si>
  <si>
    <t xml:space="preserve">E352 TSM Str/Impv, Mint Farm </t>
  </si>
  <si>
    <t>E3529 (GIF) Str/Impr, Fredonia 1&amp;2</t>
  </si>
  <si>
    <t xml:space="preserve">E353 TSM Sta Eq, Colstrip 3-4 </t>
  </si>
  <si>
    <t xml:space="preserve">E353 WILD HORSE EXP SUB </t>
  </si>
  <si>
    <t xml:space="preserve">E353 WILD HORSE EXP SUB@PLANT </t>
  </si>
  <si>
    <t xml:space="preserve">E3536 TSM Sta Eq, Mint Farm </t>
  </si>
  <si>
    <t xml:space="preserve">E3536 TSM Sta Eq, Sumas SMC </t>
  </si>
  <si>
    <t xml:space="preserve">E3537 DONOTUSE, Cov-Ber </t>
  </si>
  <si>
    <t xml:space="preserve">E3537 TSM Sta Eq, Mint Farm </t>
  </si>
  <si>
    <t xml:space="preserve">E3537 TSM Sta Eq, Sumas SMC </t>
  </si>
  <si>
    <t xml:space="preserve">E3539 (GIF) Sta Eq, Colstrip 3-4 </t>
  </si>
  <si>
    <t xml:space="preserve">E3539 (GIF) Sta Eq, Wild Horse </t>
  </si>
  <si>
    <t xml:space="preserve">E354 TSM Poles, Mint Farm </t>
  </si>
  <si>
    <t xml:space="preserve">E354 TSM Twr/Fixt, Mint Farm </t>
  </si>
  <si>
    <t xml:space="preserve">E3549 (GIF) Twr/Fixt, Colstrip 1-2 </t>
  </si>
  <si>
    <t xml:space="preserve">E3556 TSM Poles </t>
  </si>
  <si>
    <t xml:space="preserve">E3557 TSM Poles </t>
  </si>
  <si>
    <t xml:space="preserve">E356 TSM O/H Cond, Mint Farm </t>
  </si>
  <si>
    <t xml:space="preserve">E3567 TSM O/H Cond, Sumas </t>
  </si>
  <si>
    <t>E3900 DONOTUSE, Frederickson</t>
  </si>
  <si>
    <t>E3911 GEN Off Furn &amp; Eq, WildHorse</t>
  </si>
  <si>
    <t>E3911 GEN Office F&amp;E, LBK #3</t>
  </si>
  <si>
    <t>E3911 GEN Office F&amp;E, Snoqualmie 1</t>
  </si>
  <si>
    <t>E3911 GEN Office Furn &amp; Eq, UBK</t>
  </si>
  <si>
    <t>E3912 GEN Computer Eq, Fredonia</t>
  </si>
  <si>
    <t>E3912 GEN Computer Eq, HPK Ridge</t>
  </si>
  <si>
    <t>E3912 GEN Computer Eq, Wild Horse</t>
  </si>
  <si>
    <t>E392 GEN Trans Equip, Colstrip 1</t>
  </si>
  <si>
    <t>E392 GEN Trans Equip, Colstrip 2</t>
  </si>
  <si>
    <t>E392 GEN Trans Equip, Colstrip 3</t>
  </si>
  <si>
    <t>E392 GEN Trans Equip, Colstrip 4</t>
  </si>
  <si>
    <t>E3940 GEN Tools, Colstrip 1</t>
  </si>
  <si>
    <t>E3940 GEN Tools, Colstrip 2</t>
  </si>
  <si>
    <t>E3940 GEN Tools, Colstrip 3</t>
  </si>
  <si>
    <t>E3940 GEN Tools, Colstrip 4</t>
  </si>
  <si>
    <t>E396 GEN Power-Op Equip, Colstrip 1</t>
  </si>
  <si>
    <t>E396 GEN Power-Op Equip, Colstrip 2</t>
  </si>
  <si>
    <t>E396 GEN Power-Op Equip, Colstrip 3</t>
  </si>
  <si>
    <t>E396 GEN Power-Op Equip, Colstrip 4</t>
  </si>
  <si>
    <t>E3970 GEN Comm Equip, Snoqualmie 1</t>
  </si>
  <si>
    <t>E3970 GEN CommEq, LB #3</t>
  </si>
  <si>
    <t>E3970 GEN CommEq, UBK</t>
  </si>
  <si>
    <t>E3980 GEN Misc Equipment, Sumas</t>
  </si>
  <si>
    <t>E3980 GEN Misc Equipment, UBK</t>
  </si>
  <si>
    <t xml:space="preserve">E399 GEN ARO General Plant </t>
  </si>
  <si>
    <t>E3900 DONOTUSE, Kitsap Svc Ctr</t>
  </si>
  <si>
    <t>E3900 DONOTUSE, Lakewood Svc Ct</t>
  </si>
  <si>
    <t>E3900 DONOTUSE, Mount Vernon BO</t>
  </si>
  <si>
    <t>E3900 DONOTUSE, Poulsbo Svc Ctr</t>
  </si>
  <si>
    <t>E3900 DONOTUSE, Pt Townsend Svc</t>
  </si>
  <si>
    <t>E3900 DONOTUSE, Puyallup Bus Of</t>
  </si>
  <si>
    <t>E3900 DONOTUSE, Redmond Svc Ctr</t>
  </si>
  <si>
    <t>E3900 DONOTUSE, Shuffleton Subs</t>
  </si>
  <si>
    <t>E3900 DONOTUSE, Skagit Svc Ctr</t>
  </si>
  <si>
    <t>E3900 DONOTUSE, Vashon Svc Ctr</t>
  </si>
  <si>
    <t>E3901 GEN LH, Oak Harbor - RETIRED</t>
  </si>
  <si>
    <t>E3901 GEN LH, Pomeroy - RETIRED</t>
  </si>
  <si>
    <t>E3901 GEN LH, Pt Townsend-RETIRED</t>
  </si>
  <si>
    <t>E3970 DONOTUSE, Alpac</t>
  </si>
  <si>
    <t>E3970 DONOTUSE, Arco Central</t>
  </si>
  <si>
    <t>E3970 DONOTUSE, Arco North</t>
  </si>
  <si>
    <t>E3970 DONOTUSE, Arco South</t>
  </si>
  <si>
    <t>E3970 DONOTUSE, Boeing Rentn</t>
  </si>
  <si>
    <t>E3970 DONOTUSE, Clover Vally</t>
  </si>
  <si>
    <t xml:space="preserve">E3970 DONOTUSE, Cov-Ber </t>
  </si>
  <si>
    <t>E3970 DONOTUSE, Crescent Hbr</t>
  </si>
  <si>
    <t>E3970 DONOTUSE, Olymp Avon</t>
  </si>
  <si>
    <t>E3970 DONOTUSE, Paccar</t>
  </si>
  <si>
    <t>E3970 DONOTUSE, Poulsbo</t>
  </si>
  <si>
    <t>Colstrip 1&amp;2 Non-Recoverable Costs</t>
  </si>
  <si>
    <t>Colstrip 1&amp;2 Non-Recoverable Costs Cont</t>
  </si>
  <si>
    <t>Utility O&amp;M</t>
  </si>
  <si>
    <t xml:space="preserve">Non-Utility </t>
  </si>
  <si>
    <t xml:space="preserve">Capital </t>
  </si>
  <si>
    <t>Direct Labor Split %</t>
  </si>
  <si>
    <t>Ck</t>
  </si>
  <si>
    <t>Total SAP Download</t>
  </si>
  <si>
    <t>For Production Adjustment:</t>
  </si>
  <si>
    <t>Total Electric Operations and Maintenance</t>
  </si>
  <si>
    <t>900+500</t>
  </si>
  <si>
    <t>Production Related Maintenance Direct Labor</t>
  </si>
  <si>
    <t>Production Related Operation Direct Labor</t>
  </si>
  <si>
    <t xml:space="preserve">4 Factor Allocator </t>
  </si>
  <si>
    <t xml:space="preserve">          Grand Total Electric O&amp;M Direct Labor</t>
  </si>
  <si>
    <t xml:space="preserve">          Total Electric O&amp;M Direct Labor</t>
  </si>
  <si>
    <t xml:space="preserve">          % to derive Production Related % of Benefit&amp;Tax Adjustments</t>
  </si>
  <si>
    <t xml:space="preserve">     Total Common Production Related O&amp;M Direct Labor</t>
  </si>
  <si>
    <t>Direct Labor from Benefits Department</t>
  </si>
  <si>
    <t>O&amp;M Labor - Common</t>
  </si>
  <si>
    <t>E35016 105 TSM Easements</t>
  </si>
  <si>
    <t>E3506 105 TSM Land &amp; Land Rights</t>
  </si>
  <si>
    <t>E3526 105 TSM Structure &amp; Improve</t>
  </si>
  <si>
    <t>E353 TEST DO NOT USE</t>
  </si>
  <si>
    <t>E353 TSM Sta Eq, Fred 1/APC</t>
  </si>
  <si>
    <t>E3539 (GIF) Sta Eq, Fred 1/APC</t>
  </si>
  <si>
    <t>E3589 (GIF) U/G Cond, Fred 1/APC</t>
  </si>
  <si>
    <t>E370 105 DST AMI Meters</t>
  </si>
  <si>
    <t>E3912 GEN Computer Eq, Fred 1/APC</t>
  </si>
  <si>
    <t>E3913 GEN Printers, new</t>
  </si>
  <si>
    <t>E3970 GEN CommEq, Fred 1/APC new</t>
  </si>
  <si>
    <t>E3970 GEN CommEq, Fred 1/APC old</t>
  </si>
  <si>
    <t>G3811 105 DST AMI Modules</t>
  </si>
  <si>
    <t>G38601 DST CNG Kent station</t>
  </si>
  <si>
    <t>G3913 GEN Printers, new</t>
  </si>
  <si>
    <t>in (1000)</t>
  </si>
  <si>
    <t>in $1000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</si>
  <si>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</si>
  <si>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</si>
  <si>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</si>
  <si>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</si>
  <si>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</si>
  <si>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</si>
  <si>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</si>
  <si>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</si>
  <si>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</si>
  <si>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</si>
  <si>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</si>
  <si>
    <t>Commercial</t>
  </si>
  <si>
    <t>Industrial</t>
  </si>
  <si>
    <t>Electric Sales for Resale</t>
  </si>
  <si>
    <t>MONTH OF OCTOBER</t>
  </si>
  <si>
    <t>MONTH OF NOVEMBER</t>
  </si>
  <si>
    <t>2017 YEAR-TO-DATE</t>
  </si>
  <si>
    <t>Power Plant 1301 FC Report</t>
  </si>
  <si>
    <t>WC - WORKING CAPITAL</t>
  </si>
  <si>
    <t>Capital</t>
  </si>
  <si>
    <t>Non-Utility</t>
  </si>
  <si>
    <t xml:space="preserve">43G   </t>
  </si>
  <si>
    <t>KING</t>
  </si>
  <si>
    <t>E354 TSM Twr/Fixt, WH-WindR-RET</t>
  </si>
  <si>
    <t>E355 TSM Poles, Snoqualmie 1-RET</t>
  </si>
  <si>
    <t>E370 DST Meters AMR</t>
  </si>
  <si>
    <t>E3701 DST Meters AMI</t>
  </si>
  <si>
    <t>E3910 GEN Off Fur &amp; Eq, F1/Ep-RET</t>
  </si>
  <si>
    <t>E3910 GEN Office Furn &amp; Eq, Enc-RET</t>
  </si>
  <si>
    <t>E3910 GEN Office Furn &amp; Eq-RET</t>
  </si>
  <si>
    <t>E3914 GEN Computer Equip- RET</t>
  </si>
  <si>
    <t>E3941 GEN Tools/Garage/Shop- RET</t>
  </si>
  <si>
    <t>E3942 GEN Tools/Garage/Shop-RET</t>
  </si>
  <si>
    <t>E3951 GEN Laboratory Equip - RET</t>
  </si>
  <si>
    <t>E3971 GEN Mobile Communicat-RET</t>
  </si>
  <si>
    <t>E3973 GEN Portable Radio Eq- RET</t>
  </si>
  <si>
    <t>E3981 GEN Misc Equipment- RET</t>
  </si>
  <si>
    <t>G3812 DST Modules, AMI</t>
  </si>
  <si>
    <t>G3813 DST Modules, AMR</t>
  </si>
  <si>
    <t>G3822 DST Module Installations, AMI</t>
  </si>
  <si>
    <t>G3823 DST Module Installations, AMR</t>
  </si>
  <si>
    <t>G3864 DST Com Wtr Htr, P&amp;V-RET</t>
  </si>
  <si>
    <t>G3866 DST Res C B, Pipe &amp; Vent-RET</t>
  </si>
  <si>
    <t>G3867 DST Com C B, P&amp;V &lt; 1994-RET</t>
  </si>
  <si>
    <t>G3867 DST Com C Burner, P&amp;V-RET</t>
  </si>
  <si>
    <t>G3914 GEN Computer Equip- RETIRED</t>
  </si>
  <si>
    <t>Check Total Labor and PTO (must be zero)</t>
  </si>
  <si>
    <t>Total Labor excluding Incentive</t>
  </si>
  <si>
    <t>74.02  Stores OG 163 STORES</t>
  </si>
  <si>
    <t>PTO    PTO - to be allocated (23290010)</t>
  </si>
  <si>
    <t>Incentive 23200483</t>
  </si>
  <si>
    <t>$</t>
  </si>
  <si>
    <t>E35010 TSM Easement</t>
  </si>
  <si>
    <t>E35010 TSM Easement,Colstrip 1-2Com</t>
  </si>
  <si>
    <t>E35010 TSM Easement,Colstrip 3-4Com</t>
  </si>
  <si>
    <t>E35010 TSM Easement,Wild Horse-NonP</t>
  </si>
  <si>
    <t>E35010 TSM Easement,Wild Horse-Proj</t>
  </si>
  <si>
    <t>E36010 DST Easements</t>
  </si>
  <si>
    <t>E36010 DST Easements, Hopkins Ridge</t>
  </si>
  <si>
    <t>E3620 DST Sub Eq LSR</t>
  </si>
  <si>
    <t>E3630 DST Battery Storage Equipment</t>
  </si>
  <si>
    <t>E3900 GEN Str&amp;Impv, Burlington/Skag</t>
  </si>
  <si>
    <t>MONTH OF DECEMBER</t>
  </si>
  <si>
    <t>P, T &amp; D Labor</t>
  </si>
  <si>
    <t>T &amp; D Only Labor</t>
  </si>
  <si>
    <t>net to zero</t>
  </si>
  <si>
    <t>ARO –Tacoma PLNG</t>
  </si>
  <si>
    <t>ARO - Colstrip Unit 3&amp;4</t>
  </si>
  <si>
    <t>ARO Tacoma LNG</t>
  </si>
  <si>
    <t>ARO-Colstrip unit 1&amp;2 Ash Pond Capping - ST</t>
  </si>
  <si>
    <t>ARO Cost</t>
  </si>
  <si>
    <t>108 PTC 1&amp;2 NLD</t>
  </si>
  <si>
    <t>108 PTC 3&amp;4 NLD</t>
  </si>
  <si>
    <t>108-TGrant RCW 80.84</t>
  </si>
  <si>
    <t>108-TGrant ARC RCW 80.84</t>
  </si>
  <si>
    <t>108-TGrant ARO RCW 80.84</t>
  </si>
  <si>
    <t>108-TGrant NLD RCW 80.84</t>
  </si>
  <si>
    <t>O&amp;M Split</t>
  </si>
  <si>
    <t>Utility</t>
  </si>
  <si>
    <t>Percent Total</t>
  </si>
  <si>
    <t>Combined</t>
  </si>
  <si>
    <t>E3501 TSM Easement, Bkr Common-RET</t>
  </si>
  <si>
    <t>E3501 TSM Easement, Upper Bkr- RET</t>
  </si>
  <si>
    <t>E352 TSM Str/Impv, Bkr Common-RET</t>
  </si>
  <si>
    <t>E353 TSM Sta Eq, Baker Common-RET</t>
  </si>
  <si>
    <t>E353 TSM Sta Eq, Lower Baker-RET</t>
  </si>
  <si>
    <t>E353 TSM Sta Eq, Snoqualmie 2-RET</t>
  </si>
  <si>
    <t>E353 TSM Sta Eq, Upper Baker-RET</t>
  </si>
  <si>
    <t>E3539 (GIF) Sta Eq, Electron-RET</t>
  </si>
  <si>
    <t>E3546 TSM Towers/Fixtures-RET</t>
  </si>
  <si>
    <t>E355 TSM Poles, Lower Baker-RET</t>
  </si>
  <si>
    <t>E355 TSM Poles, Upper Baker-RET</t>
  </si>
  <si>
    <t>E3559 (GIF) Poles, Electron-RET</t>
  </si>
  <si>
    <t>E356 TSM O/H Cond, Lower Baker-RET</t>
  </si>
  <si>
    <t>E356 TSM O/H Cond, Upper Baker-RET</t>
  </si>
  <si>
    <t>E3569 (GIF) O/H Cond, Electron-RET</t>
  </si>
  <si>
    <t>E357 TSM U/G Conduit-RET</t>
  </si>
  <si>
    <t>E3576 TSM U/G Conduit-RET</t>
  </si>
  <si>
    <t>E358 TSM U/G Cond, Fred 1/APC-RET</t>
  </si>
  <si>
    <t xml:space="preserve">E358 TSM U/G COND, WDH-RET </t>
  </si>
  <si>
    <t>E358 TSM U/G Conductor&amp;Devices-RET</t>
  </si>
  <si>
    <t>E3586 TSM U/G Conductor/Dev-RET</t>
  </si>
  <si>
    <t>E3590 TSM Roads, Baker Common-RET</t>
  </si>
  <si>
    <t>E3590 TSM Roads, Upper Baker-RET</t>
  </si>
  <si>
    <t>E3596 TSM Roads &amp; Trails-RET</t>
  </si>
  <si>
    <t>E371 DST Install on Cust Prem-RET</t>
  </si>
  <si>
    <t>E3720 DST Leased on Cust Prem-RET</t>
  </si>
  <si>
    <t>E3931 GEN Stores Equip&gt;$20K-RET</t>
  </si>
  <si>
    <t>G3650 105 TSM Land &amp; Land Rights</t>
  </si>
  <si>
    <t>Transmission Plant - Gas</t>
  </si>
  <si>
    <t>G3650 TSM Land &amp; Land Rights</t>
  </si>
  <si>
    <t>G3651 TSM Easements-RETIRED</t>
  </si>
  <si>
    <t>G366 TSM Structures &amp; Imp-RETIRED</t>
  </si>
  <si>
    <t>G367 TSM Mains-RETIRED</t>
  </si>
  <si>
    <t>G369 TSM Regulating Stat-RETIRED</t>
  </si>
  <si>
    <t>G3763 DST Mains, Bare Steel-RET</t>
  </si>
  <si>
    <t>G3767 DST Mains,FrmTrans, B St-RET</t>
  </si>
  <si>
    <t>G3804 DST Services, Bare Steel-RET</t>
  </si>
  <si>
    <t>G3805 DST Services, Copper-RET</t>
  </si>
  <si>
    <t>G3868 DST ResWtrHtr, Pipe&amp;Vent-RET</t>
  </si>
  <si>
    <t>G3869 DST Circulating Heaters-RET</t>
  </si>
  <si>
    <t>Total Transmission Plant Gas</t>
  </si>
  <si>
    <t>Total Distribution Plant Gas</t>
  </si>
  <si>
    <t>`</t>
  </si>
  <si>
    <t>Electric O&amp;M</t>
  </si>
  <si>
    <t>Gas O&amp;M</t>
  </si>
  <si>
    <t>Total O&amp;M</t>
  </si>
  <si>
    <t>E396 GEN Power-Op Equip, old-RET</t>
  </si>
  <si>
    <t>E3970 GEN CommEq, SumasOPold-RET</t>
  </si>
  <si>
    <t>G3810 DST Meters (AMR)</t>
  </si>
  <si>
    <t>G3820 DST Meter Installations (AMR)</t>
  </si>
  <si>
    <t>G3861 DST Com Water Heater&lt;1994-RET</t>
  </si>
  <si>
    <t>G3862 DST ResWaterHeater &lt; 1994-RET</t>
  </si>
  <si>
    <t>74.05  Misc def debits OG 149</t>
  </si>
  <si>
    <t>12/31/2018</t>
  </si>
  <si>
    <t>FOR THE TWELVE MONTHS ENDED DECEMBER 31, 2018</t>
  </si>
  <si>
    <t>2018 YEAR-TO-DATE</t>
  </si>
  <si>
    <t>E352 TSM Str/Impv, 3rd AC Line-NSC</t>
  </si>
  <si>
    <t>E352 TSM Str/Impv, Colstrip3-4 -NSC</t>
  </si>
  <si>
    <t>E352 TSM Str/Impv, Mint Farm OP-NSC</t>
  </si>
  <si>
    <t>E352 TSM Str/Impv, Mint Farm-NSC</t>
  </si>
  <si>
    <t>E3526 TSM Structures &amp; Improvem-NSC</t>
  </si>
  <si>
    <t>E3527 TSM Structures &amp; Improvem-NSC</t>
  </si>
  <si>
    <t>E3529 (GIF) Str/Impr, Fredonia -NSC</t>
  </si>
  <si>
    <t>E3529 (GIF) Struc/Improv, Fernd-NSC</t>
  </si>
  <si>
    <t>E3529 (GIF) Struc/Improv, LSR-NSC</t>
  </si>
  <si>
    <t>E3529 (GIF) Struc/Improv, Mint-NSC</t>
  </si>
  <si>
    <t>E3529 (GIF) Struc/Improv, White-NSC</t>
  </si>
  <si>
    <t>E353 TSM Station Equipment-NSC</t>
  </si>
  <si>
    <t>E3536 TSM Sta Eq, Encogen-NSC</t>
  </si>
  <si>
    <t>E3536 TSM Sta Eq, Fredonia3&amp;4 O-NSC</t>
  </si>
  <si>
    <t>E3536 TSM Sta Eq, Goldendale-NSC</t>
  </si>
  <si>
    <t>E3536 TSM Sta Eq, Hop Ridge Exp-NSC</t>
  </si>
  <si>
    <t>E3536 TSM Sta Eq, Hopkins Ridge-NSC</t>
  </si>
  <si>
    <t>E3536 TSM Sta Eq, Lower Baker-NSC</t>
  </si>
  <si>
    <t>E3536 TSM Sta Eq, Mint Farm-NSC</t>
  </si>
  <si>
    <t>E3536 TSM Sta Eq, Snoqualmie 1-NSC</t>
  </si>
  <si>
    <t>E3536 TSM Sta Eq, Snoqualmie 2-NSC</t>
  </si>
  <si>
    <t>E3536 TSM Sta Eq, Sumas SMC-NSC</t>
  </si>
  <si>
    <t>E3536 TSM Sta Eq, Sumas SMS-NSC</t>
  </si>
  <si>
    <t>E3536 TSM Sta Eq, Upper Baker-NSC</t>
  </si>
  <si>
    <t>E3536 TSM Sta Eq, Wld Hrs Solar-NSC</t>
  </si>
  <si>
    <t>E3536 TSM Substation Equipment-NSC</t>
  </si>
  <si>
    <t>E3537 TSM Poles, Sumas OP-NSC</t>
  </si>
  <si>
    <t>E3537 TSM Sta Eq, Encogen-NSC</t>
  </si>
  <si>
    <t>E3537 TSM Sta Eq, Fredonia3&amp;4 O-NSC</t>
  </si>
  <si>
    <t>E3537 TSM Sta Eq, Goldendale OP-NSC</t>
  </si>
  <si>
    <t>E3537 TSM Sta Eq, Hop Ridge Exp-NSC</t>
  </si>
  <si>
    <t>E3537 TSM Sta Eq, Hopkins Ridge-NSC</t>
  </si>
  <si>
    <t>E3537 TSM Sta Eq, Lower Baker-NSC</t>
  </si>
  <si>
    <t>E3537 TSM Sta Eq, Mint Farm OP-NSC</t>
  </si>
  <si>
    <t>E3537 TSM Sta Eq, Mint Farm-NSC</t>
  </si>
  <si>
    <t>E3537 TSM Sta Eq, Snoqualmie 1-NSC</t>
  </si>
  <si>
    <t>E3537 TSM Sta Eq, Snoqualmie 2-NSC</t>
  </si>
  <si>
    <t>E3537 TSM Sta Eq, Upper Baker-NSC</t>
  </si>
  <si>
    <t>E3537 TSM Sta Eq, Wld Hrs Solar-NSC</t>
  </si>
  <si>
    <t>E3537 TSM Sub Eq, Sumas OP-SMC-NSC</t>
  </si>
  <si>
    <t>E3537 TSM Sub Eq, Sumas OP-SMS-NSC</t>
  </si>
  <si>
    <t>E3537 TSM Substation Equipment-NSC</t>
  </si>
  <si>
    <t>E3538 (LIF) Sta Eq, Sub-Txe-NSC</t>
  </si>
  <si>
    <t>E3539 (GIF) Sta Eq, Arco Centra-NSC</t>
  </si>
  <si>
    <t>E3539 (GIF) Sta Eq, Baker River-NSC</t>
  </si>
  <si>
    <t>E3539 (GIF) Sta Eq, Colstrip1-2-NSC</t>
  </si>
  <si>
    <t>E3539 (GIF) Sta Eq, Colstrip3-4-NSC</t>
  </si>
  <si>
    <t>E3539 (GIF) Sta Eq, Electron He-NSC</t>
  </si>
  <si>
    <t>E3539 (GIF) Sta Eq, Encogen-NSC</t>
  </si>
  <si>
    <t>E3539 (GIF) Sta Eq, Ferndale-NSC</t>
  </si>
  <si>
    <t>E3539 (GIF) Sta Eq, Fred 1/APC-NSC</t>
  </si>
  <si>
    <t>E3539 (GIF) Sta Eq, Frederickso-NSC</t>
  </si>
  <si>
    <t>E3539 (GIF) Sta Eq, Fredonia 1&amp;-NSC</t>
  </si>
  <si>
    <t>E3539 (GIF) Sta Eq, Fredonia 3&amp;-NSC</t>
  </si>
  <si>
    <t>E3539 (GIF) Sta Eq, Goldendale-NSC</t>
  </si>
  <si>
    <t>E3539 (GIF) Sta Eq, Hop Ridge-NSC</t>
  </si>
  <si>
    <t>E3539 (GIF) Sta Eq, HPK sub@pla-NSC</t>
  </si>
  <si>
    <t>E3539 (GIF) Sta Eq, LB#4 -2013-NSC</t>
  </si>
  <si>
    <t>E3539 (GIF) Sta Eq, Lower Baker-NSC</t>
  </si>
  <si>
    <t>E3539 (GIF) Sta Eq, LSR-NSC</t>
  </si>
  <si>
    <t>E3539 (GIF) Sta Eq, Mint Farm-NSC</t>
  </si>
  <si>
    <t>E3539 (GIF) Sta Eq, Nooksack-NSC</t>
  </si>
  <si>
    <t>E3539 (GIF) Sta Eq, Poison Spri-NSC</t>
  </si>
  <si>
    <t>E3539 (GIF) Sta Eq, Shannon-NSC</t>
  </si>
  <si>
    <t>E3539 (GIF) Sta Eq, Snoq 1-2013-NSC</t>
  </si>
  <si>
    <t>E3539 (GIF) Sta Eq, Snoq 2-2013-NSC</t>
  </si>
  <si>
    <t>E3539 (GIF) Sta Eq, Snoq 2-NSC</t>
  </si>
  <si>
    <t>E3539 (GIF) Sta Eq, Snoq Sw-NSC</t>
  </si>
  <si>
    <t>E3539 (GIF) Sta Eq, Stillwater-NSC</t>
  </si>
  <si>
    <t>E3539 (GIF) Sta Eq, SUB-BRL4-20-NSC</t>
  </si>
  <si>
    <t>E3539 (GIF) Sta Eq, Sumas OP-SM-NSC</t>
  </si>
  <si>
    <t>E3539 (GIF) Sta Eq, Terrell-NSC</t>
  </si>
  <si>
    <t>E3539 (GIF) Sta Eq, Texaco West-NSC</t>
  </si>
  <si>
    <t>E3539 (GIF) Sta Eq, Upper Baker-NSC</t>
  </si>
  <si>
    <t>E3539 (GIF) Sta Eq, WHDE sub@pl-NSC</t>
  </si>
  <si>
    <t>E3539 (GIF) Sta Eq, Whitehorn-NSC</t>
  </si>
  <si>
    <t>E3539 (GIF) Sta Eq, Wild H sub@-NSC</t>
  </si>
  <si>
    <t>E3539 (GIF) Sta Eq, Wild Horse-NSC</t>
  </si>
  <si>
    <t>E3539 (GIF) Sta Eq, Wind Ridge-NSC</t>
  </si>
  <si>
    <t>E3539 (GIF) Sta Eq, WindRid Non-NSC</t>
  </si>
  <si>
    <t>E3539 (GIF) Sta Eq, Wld Hrs Exp-NSC</t>
  </si>
  <si>
    <t>E354 TSM Twr/Fixt, 3rd AC Line-NSC</t>
  </si>
  <si>
    <t>E354 TSM Twr/Fixt, Colstrip1-2 -NSC</t>
  </si>
  <si>
    <t>E354 TSM Twr/Fixt, Colstrip3-4 -NSC</t>
  </si>
  <si>
    <t>E354 TSM Twr/Fixt, Mint Farm-NSC</t>
  </si>
  <si>
    <t>E354 TSM Twr/Fixt, N Intertie-NSC</t>
  </si>
  <si>
    <t>E3547 TSM Towers, Hopkins Ridge-NSC</t>
  </si>
  <si>
    <t>E3549 (GIF) Twr/Fixt, Colstrip1-NSC</t>
  </si>
  <si>
    <t>E3549 (GIF) Twr/Fixt, Colstrip3-NSC</t>
  </si>
  <si>
    <t>E3549 (GIF) Twr/Fixt, Ferndale-NSC</t>
  </si>
  <si>
    <t>E3549 (GIF) Twr/Fixt, LSR-NSC</t>
  </si>
  <si>
    <t>E355 TSM Poles &amp; Fixtures-NSC</t>
  </si>
  <si>
    <t>E355 TSM Poles, 3rd AC Line-NSC</t>
  </si>
  <si>
    <t>E355 TSM Poles, Colstrip1-2 Com-NSC</t>
  </si>
  <si>
    <t>E355 TSM Poles, Colstrip3-4 Com-NSC</t>
  </si>
  <si>
    <t>E355 TSM Poles, N Intertie-NSC</t>
  </si>
  <si>
    <t>E355 TSM Poles, Snoqualmie 2-NSC</t>
  </si>
  <si>
    <t>E355 TSM Poles, Wild Horse-NSC</t>
  </si>
  <si>
    <t>E355 TSM Poles, Wind Ridge-NonP-NSC</t>
  </si>
  <si>
    <t>E355 TSM Poles, Wld Hrs-WindRid-NSC</t>
  </si>
  <si>
    <t>E3556 TSM Poles-NSC</t>
  </si>
  <si>
    <t>E3557 105 TSM Poles-NSC</t>
  </si>
  <si>
    <t>E3557 TSM Poles, Baker Common-NSC</t>
  </si>
  <si>
    <t>E3557 TSM Poles, Hopkins Ridge-NSC</t>
  </si>
  <si>
    <t>E3557 TSM Poles, Lower Baker-NSC</t>
  </si>
  <si>
    <t>E3557 TSM Poles, Snoqualmie 2-NSC</t>
  </si>
  <si>
    <t>E3557 TSM Poles, Upper Baker-NSC</t>
  </si>
  <si>
    <t>E3557 TSM Poles-NSC</t>
  </si>
  <si>
    <t>E3559 (GIF) Poles, Colstrip 1-2-NSC</t>
  </si>
  <si>
    <t>E3559 (GIF) Poles, Colstrip 3-4-NSC</t>
  </si>
  <si>
    <t>E3559 (GIF) Poles, Hop Ridge-NSC</t>
  </si>
  <si>
    <t>E3559 (GIF) Poles, Lower Baker-NSC</t>
  </si>
  <si>
    <t>E3559 (GIF) Poles, Poison Sprin-NSC</t>
  </si>
  <si>
    <t>E3559 (GIF) Poles, Scl-Tolt-NSC</t>
  </si>
  <si>
    <t>E3559 (GIF) Poles, Snoqualmie 1-NSC</t>
  </si>
  <si>
    <t>E3559 (GIF) Poles, Snoqualmie 2-NSC</t>
  </si>
  <si>
    <t>E3559 (GIF) Poles, Sumas-NSC</t>
  </si>
  <si>
    <t>E3559 (GIF) Poles, TLN-HPK@plan-NSC</t>
  </si>
  <si>
    <t>E3559 (GIF) Poles, Upper Baker-NSC</t>
  </si>
  <si>
    <t>E3559 (GIF) Poles, Wild Horse-NSC</t>
  </si>
  <si>
    <t>E3559 (GIF) TSM Poles, LSR-NSC</t>
  </si>
  <si>
    <t>E356 TSM O/H Cond, 3rd AC Line-NSC</t>
  </si>
  <si>
    <t>E356 TSM O/H Cond, Colstrip1-2 -NSC</t>
  </si>
  <si>
    <t>E356 TSM O/H Cond, Colstrip3-4 -NSC</t>
  </si>
  <si>
    <t>E356 TSM O/H Cond, Mint Farm OP-NSC</t>
  </si>
  <si>
    <t>E356 TSM O/H Cond, Mint Farm-NSC</t>
  </si>
  <si>
    <t>E356 TSM O/H Cond, N Intertie-NSC</t>
  </si>
  <si>
    <t>E356 TSM O/H Cond, Snoqualmie 1-NSC</t>
  </si>
  <si>
    <t>E356 TSM O/H Cond, Snoqualmie 2-NSC</t>
  </si>
  <si>
    <t>E356 TSM O/H Cond, Wild Horse-NSC</t>
  </si>
  <si>
    <t>E356 TSM O/H Cond, Wind Ridge-N-NSC</t>
  </si>
  <si>
    <t>E356 TSM O/H Cond, Wld Hrs-Wind-NSC</t>
  </si>
  <si>
    <t>E356 TSM O/H Conductor &amp; Device-NSC</t>
  </si>
  <si>
    <t>E3566 TSM O/H Conductor/Devices-NSC</t>
  </si>
  <si>
    <t>E3567 105 TSM O/H Conductor/Dev-NSC</t>
  </si>
  <si>
    <t>E3567 TSM O/H Cond, Baker Commo-NSC</t>
  </si>
  <si>
    <t>E3567 TSM O/H Cond, Hop Ridge-NSC</t>
  </si>
  <si>
    <t>E3567 TSM O/H Cond, Lower Baker-NSC</t>
  </si>
  <si>
    <t>E3567 TSM O/H Cond, Snoq 1-NSC</t>
  </si>
  <si>
    <t>E3567 TSM O/H Cond, Snoq 2-NSC</t>
  </si>
  <si>
    <t>E3567 TSM O/H Cond, Sumas OP-NSC</t>
  </si>
  <si>
    <t>E3567 TSM O/H Cond, Upper Baker-NSC</t>
  </si>
  <si>
    <t>E3567 TSM O/H Conductor/Devices-NSC</t>
  </si>
  <si>
    <t>E3569 (GIF) O/H Cond, Colstrip1-NSC</t>
  </si>
  <si>
    <t>E3569 (GIF) O/H Cond, Colstrip3-NSC</t>
  </si>
  <si>
    <t>E3569 (GIF) O/H Cond, Hopkins-NSC</t>
  </si>
  <si>
    <t>E3569 (GIF) O/H Cond, Lower Bak-NSC</t>
  </si>
  <si>
    <t>E3569 (GIF) O/H Cond, Poison Sp-NSC</t>
  </si>
  <si>
    <t>E3569 (GIF) O/H Cond, Scl-Tolt-NSC</t>
  </si>
  <si>
    <t>E3569 (GIF) O/H Cond, Snoq 1-NSC</t>
  </si>
  <si>
    <t>E3569 (GIF) O/H Cond, Snoq 2-NSC</t>
  </si>
  <si>
    <t>E3569 (GIF) O/H Cond, Sumas-NSC</t>
  </si>
  <si>
    <t>E3569 (GIF) O/H Cond, TLN-HPK@p-NSC</t>
  </si>
  <si>
    <t>E3569 (GIF) O/H Cond, Upper Bak-NSC</t>
  </si>
  <si>
    <t>E3569 (GIF) O/H Cond, Wld Hrs-NSC</t>
  </si>
  <si>
    <t>E3569 (GIF) O/H Conductor, LSR-NSC</t>
  </si>
  <si>
    <t>E3577 TSM U/G Conduit, Koma Kul-NSC</t>
  </si>
  <si>
    <t>E3579 (GIF) UG Conduit, LSR-NSC</t>
  </si>
  <si>
    <t>E3579 (GIF)U/G Conduit,TLN-WHD@-NSC</t>
  </si>
  <si>
    <t>E3587 TSM U/G Cond, Koma Kulsha-NSC</t>
  </si>
  <si>
    <t>E3589 (GIF) U/G Cond, Fred 1/AP-NSC</t>
  </si>
  <si>
    <t>E3589 (GIF) UG Conductor, LSR-NSC</t>
  </si>
  <si>
    <t>E3589 (GIF)U/G Cond,TLN-HPK@plt-NSC</t>
  </si>
  <si>
    <t>E3589 (GIF)U/G Cond,TLN-WHD@pln-NSC</t>
  </si>
  <si>
    <t>E3589 (GIF)U/G Cond,TLN-WHDE@pl-NSC</t>
  </si>
  <si>
    <t>E3590 TSM Roads, 3rd AC Line-NSC</t>
  </si>
  <si>
    <t>E3590 TSM Roads, Colstrip1-2 Co-NSC</t>
  </si>
  <si>
    <t>E3590 TSM Roads, Colstrip3-4 Co-NSC</t>
  </si>
  <si>
    <t>E3597 TSM Roads/Trails, Baker C-NSC</t>
  </si>
  <si>
    <t>E3597 TSM Roads/Trails, Upper B-NSC</t>
  </si>
  <si>
    <t>E35999 (GIF) Rd/Trail, Upper Ba-NSC</t>
  </si>
  <si>
    <t>E35999 (GIF) Rds/Trail, LSR-NSC</t>
  </si>
  <si>
    <t xml:space="preserve">Total Transmission </t>
  </si>
  <si>
    <t>E3610 DST Structures &amp; Improvem-NSC</t>
  </si>
  <si>
    <t>E3620 DST Substation Equipment-NSC</t>
  </si>
  <si>
    <t>E3630 DST Battery Storage Equip-NSC</t>
  </si>
  <si>
    <t>E3640 DST Poles, Hopkins Ridge-NSC</t>
  </si>
  <si>
    <t>E3640 DST Poles, LSR-NSC</t>
  </si>
  <si>
    <t>E3640 DST Poles, Wild Horse-NSC</t>
  </si>
  <si>
    <t>E3640 DST Poles, Wld Hrs Expan-NSC</t>
  </si>
  <si>
    <t>E3640 DST Poles, Wld Hrs Solar-NSC</t>
  </si>
  <si>
    <t>E3650 DST O/H Conductor/Devices-NSC</t>
  </si>
  <si>
    <t>E3660 DST U/G Cond,Wld Hrs Expa-NSC</t>
  </si>
  <si>
    <t>E3660 DST U/G Cond,Wld Hrs Sola-NSC</t>
  </si>
  <si>
    <t>E3660 DST U/G Cond,Wld HrsWind-NSC</t>
  </si>
  <si>
    <t>E3660 DST U/G Conduit, HopkinsR-NSC</t>
  </si>
  <si>
    <t>E3660 DST U/G Conduit, LSR-NSC</t>
  </si>
  <si>
    <t>E3670 DST U/G Cond, Hop Ridge-NSC</t>
  </si>
  <si>
    <t>E3670 DST U/G Cond, LSR-NSC</t>
  </si>
  <si>
    <t>E3670 DST U/G Cond, Wild Horse-NSC</t>
  </si>
  <si>
    <t>E3670 DST U/G Cond, Wld Hrs Exp-NSC</t>
  </si>
  <si>
    <t>E368 DST Line Transformers-NSC</t>
  </si>
  <si>
    <t>E369 DST Services-NSC</t>
  </si>
  <si>
    <t>E370 DST Meters AMR-NSC</t>
  </si>
  <si>
    <t>E3701 DST Meters AMI-NSC</t>
  </si>
  <si>
    <t>E373 DST Street Lighting &amp; Sign-NSC</t>
  </si>
  <si>
    <t>Total Distribution</t>
  </si>
  <si>
    <t>E3900 GEN Str&amp;Impv, Burlington/-NSC</t>
  </si>
  <si>
    <t>E3900 GEN Str/Impv, Colstrip3-4-NSC</t>
  </si>
  <si>
    <t>E3900 GEN Str/Impv, Wildhorse-NSC</t>
  </si>
  <si>
    <t>E3900 GEN Structures &amp; Improvem-NSC</t>
  </si>
  <si>
    <t>E3901 GEN LH, Bellingham-NSC</t>
  </si>
  <si>
    <t>E3901 GEN LH, Dayton-NSC</t>
  </si>
  <si>
    <t>E3911 GEN Off F&amp;E Sumas OP old-NSC</t>
  </si>
  <si>
    <t>E3911 GEN Off Furn &amp; Eq, LSR-NSC</t>
  </si>
  <si>
    <t>E3911 GEN Off Furn &amp; Eq, Mint-NSC</t>
  </si>
  <si>
    <t>E3911 GEN Off Furn &amp; Eq, MTF OP-NSC</t>
  </si>
  <si>
    <t>E3911 GEN Off Furn &amp; Eq, WildHo-NSC</t>
  </si>
  <si>
    <t>E3911 GEN Off Furn &amp; Eq,Sumas-NSC</t>
  </si>
  <si>
    <t>E3911 GEN Office F&amp;E, GLD OP ol-NSC</t>
  </si>
  <si>
    <t>E3911 GEN Office F&amp;E, Snoq 1-20-NSC</t>
  </si>
  <si>
    <t>E3911 GEN Office F&amp;E, Snoq 1-NSC</t>
  </si>
  <si>
    <t>E3911 GEN Office F&amp;E, Snoq 2-20-NSC</t>
  </si>
  <si>
    <t>E3911 GEN Office Furn &amp; Eq, Gol-NSC</t>
  </si>
  <si>
    <t>E3911 GEN Office Furn &amp; Eq, old-NSC</t>
  </si>
  <si>
    <t>E3911 GEN Office Furn &amp; Eq, UBK-NSC</t>
  </si>
  <si>
    <t>E3912 GEN Computer Eq, Encogen-NSC</t>
  </si>
  <si>
    <t>E3912 GEN Computer Eq, Frederic-NSC</t>
  </si>
  <si>
    <t>E3912 GEN Computer Eq, Fredonia-NSC</t>
  </si>
  <si>
    <t>E3912 GEN Computer Eq, Goldenda-NSC</t>
  </si>
  <si>
    <t>E3912 GEN Computer Eq, HPK Ridg-NSC</t>
  </si>
  <si>
    <t>E3912 GEN Computer Eq, LB#4-201-NSC</t>
  </si>
  <si>
    <t>E3912 GEN Computer Eq, LBK FSC-NSC</t>
  </si>
  <si>
    <t>E3912 GEN Computer Eq, LSR-NSC</t>
  </si>
  <si>
    <t>E3912 GEN Computer Eq, Mint-NSC</t>
  </si>
  <si>
    <t>E3912 GEN Computer Eq, MTF OP-NSC</t>
  </si>
  <si>
    <t>E3912 GEN Computer Eq, new-NSC</t>
  </si>
  <si>
    <t>E3912 GEN Computer Eq, Sumas-NSC</t>
  </si>
  <si>
    <t>E3912 GEN Computer Eq, WHH #2-3-NSC</t>
  </si>
  <si>
    <t>E3912 GEN Computer Eq, Wild Hrs-NSC</t>
  </si>
  <si>
    <t>E3912 GEN Computer Eq, Wld Hrs-NSC</t>
  </si>
  <si>
    <t>E3912 GEN Computer Equip, UBK-NSC</t>
  </si>
  <si>
    <t>E3913 GEN Printers, new-NSC</t>
  </si>
  <si>
    <t>E392 GEN Trans Equip, Colstrip1-NSC</t>
  </si>
  <si>
    <t>E392 GEN Trans Equip, Colstrip2-NSC</t>
  </si>
  <si>
    <t>E392 GEN Trans Equip, Colstrip3-NSC</t>
  </si>
  <si>
    <t>E392 GEN Trans Equip, Colstrip4-NSC</t>
  </si>
  <si>
    <t>E392 GEN Trans Equip, old-NSC</t>
  </si>
  <si>
    <t>E392 GEN Trans Equip, Snoq Park-NSC</t>
  </si>
  <si>
    <t>E392 GEN Transp Eq, Encogen old-NSC</t>
  </si>
  <si>
    <t>E3930 GEN Stores Equip, old-NSC</t>
  </si>
  <si>
    <t>E3940 GEN Tools Hop Ridge, new-NSC</t>
  </si>
  <si>
    <t>E3940 GEN Tools LSR-NSC</t>
  </si>
  <si>
    <t>E3940 GEN Tools, Colstrip 1-NSC</t>
  </si>
  <si>
    <t>E3940 GEN Tools, Colstrip 2-NSC</t>
  </si>
  <si>
    <t>E3940 GEN Tools, Colstrip 3-NSC</t>
  </si>
  <si>
    <t>E3940 GEN Tools, Colstrip 4-NSC</t>
  </si>
  <si>
    <t>E3940 GEN Tools/Garage,  MTF OP-NSC</t>
  </si>
  <si>
    <t>E3940 GEN Tools/Garage, MTF new-NSC</t>
  </si>
  <si>
    <t>E3940 GEN Tools/Garage/Shop, ne-NSC</t>
  </si>
  <si>
    <t>E3940 GEN Tools/Garage/Shop, ol-NSC</t>
  </si>
  <si>
    <t>E3950 GEN Laboratory Equip, new-NSC</t>
  </si>
  <si>
    <t>E3950 GEN Laboratory Equip, old-NSC</t>
  </si>
  <si>
    <t>E396 GEN PwrOp Equp, Colstrip1-NSC</t>
  </si>
  <si>
    <t>E396 GEN PwrOp Equp, Colstrip2-NSC</t>
  </si>
  <si>
    <t>E396 GEN PwrOp Equp, Colstrip3-NSC</t>
  </si>
  <si>
    <t>E396 GEN PwrOp Equp, Colstrip4-NSC</t>
  </si>
  <si>
    <t>E3970 GEN Comm Equip, old-NSC</t>
  </si>
  <si>
    <t>E3970 GEN Comm Equip, Snoq 1-NSC</t>
  </si>
  <si>
    <t>E3970 GEN CommEq, 3rd AC new-NSC</t>
  </si>
  <si>
    <t>E3970 GEN CommEq, 3rd AC old-NSC</t>
  </si>
  <si>
    <t>E3970 GEN CommEq, Colstrip1-2 n-NSC</t>
  </si>
  <si>
    <t>E3970 GEN CommEq, Colstrip1-2 o-NSC</t>
  </si>
  <si>
    <t>E3970 GEN CommEq, Colstrip1-4 n-NSC</t>
  </si>
  <si>
    <t>E3970 GEN CommEq, Colstrip1-4 o-NSC</t>
  </si>
  <si>
    <t>E3970 GEN CommEq, Colstrip3-4 n-NSC</t>
  </si>
  <si>
    <t>E3970 GEN CommEq, Fred 1/APC ne-NSC</t>
  </si>
  <si>
    <t>E3970 GEN CommEq, Fred 1/APC ol-NSC</t>
  </si>
  <si>
    <t>E3970 GEN CommEq, Frederickson-NSC</t>
  </si>
  <si>
    <t>E3970 GEN CommEq, GLD OP old-NSC</t>
  </si>
  <si>
    <t>E3970 GEN CommEq, Goldendale ne-NSC</t>
  </si>
  <si>
    <t>E3970 GEN CommEq, Hop Ridge new-NSC</t>
  </si>
  <si>
    <t>E3970 GEN CommEq, Hop Ridge old-NSC</t>
  </si>
  <si>
    <t>E3970 GEN CommEq, Hopkins Exp-NSC</t>
  </si>
  <si>
    <t>E3970 GEN CommEq, LB #3-NSC</t>
  </si>
  <si>
    <t>E3970 GEN CommEq, LB#4-2013-NSC</t>
  </si>
  <si>
    <t>E3970 GEN CommEq, LSR-NSC</t>
  </si>
  <si>
    <t>E3970 GEN CommEq, MFT OP-NSC</t>
  </si>
  <si>
    <t>E3970 GEN CommEq, Mint Farm-NSC</t>
  </si>
  <si>
    <t>E3970 GEN CommEq, Snoq 1-2013-NSC</t>
  </si>
  <si>
    <t>E3970 GEN CommEq, Snoq 2-2013-NSC</t>
  </si>
  <si>
    <t>E3970 GEN CommEq, Sumas new-NSC</t>
  </si>
  <si>
    <t>E3970 GEN CommEq, UBK-NSC</t>
  </si>
  <si>
    <t>E3970 GEN CommEq, Wld Hrs new-NSC</t>
  </si>
  <si>
    <t>E3970 GEN CommEq, Wld Hrs old-NSC</t>
  </si>
  <si>
    <t>E3980 GEN Misc Equip, Encogen-NSC</t>
  </si>
  <si>
    <t>E3980 GEN Misc Equip, Frederick-NSC</t>
  </si>
  <si>
    <t>E3980 GEN Misc Equipment, new-NSC</t>
  </si>
  <si>
    <t>E3980 GEN Misc Equipment, old-NSC</t>
  </si>
  <si>
    <t>E3980 GEN Misc Equipment, Sumas-NSC</t>
  </si>
  <si>
    <t>E3980 GEN Misc Equipment, UBK-NSC</t>
  </si>
  <si>
    <t>Total General</t>
  </si>
  <si>
    <t>G3750 Centralia Office-RET</t>
  </si>
  <si>
    <t>G3750 DST Structures &amp; Improvem-NSC</t>
  </si>
  <si>
    <t>G3751 DST Structures &amp; Imprv, T-NSC</t>
  </si>
  <si>
    <t>G3762 DST Mains, Plastic-NSC</t>
  </si>
  <si>
    <t>G3764 DST Mains, Wrap Stl, Kitt-NSC</t>
  </si>
  <si>
    <t>G3764 DST Mains, WrapStl, Evert-RET</t>
  </si>
  <si>
    <t>G3765 DST Mains, Cathodic Prote-NSC</t>
  </si>
  <si>
    <t>G3766 DST Mains, Trans, Everett-NSC</t>
  </si>
  <si>
    <t>G3780 DST Measuring &amp; Reg Stati-NSC</t>
  </si>
  <si>
    <t>G3781 DST Measuring &amp; Reg Sta, -NSC</t>
  </si>
  <si>
    <t>G3801 DST Services, Cathodic Pr-NSC</t>
  </si>
  <si>
    <t>G3802 DST Services, Plastic-NSC</t>
  </si>
  <si>
    <t>G3803 DST Services, Steel Wrapp-NSC</t>
  </si>
  <si>
    <t>G3810 DST Meters (AMR)-NSC</t>
  </si>
  <si>
    <t>G3811 DST Meters, AMI-DONOTUSE</t>
  </si>
  <si>
    <t>G3812 DST Modules, AMI-NSC</t>
  </si>
  <si>
    <t>G3813 DST Modules, AMR-NSC</t>
  </si>
  <si>
    <t>G3820 DST Meter Installations (-NSC</t>
  </si>
  <si>
    <t>G3821 DST MeterInstall AMI-DONOTUSE</t>
  </si>
  <si>
    <t>G3822 DST Module Installations,-NSC</t>
  </si>
  <si>
    <t>G3823 DST Module Installations,-NSC</t>
  </si>
  <si>
    <t>G383 DST House Regulators-NSC</t>
  </si>
  <si>
    <t>G384 DST House Regulator Instal-NSC</t>
  </si>
  <si>
    <t>G385 DST Industrial M&amp;R Sta Eq-NSC</t>
  </si>
  <si>
    <t>G38601 DST CNG Kent station-NSC</t>
  </si>
  <si>
    <t>G3862 DST Res Water Heater-NSC</t>
  </si>
  <si>
    <t>G3863 DST Res Conv Burner-NSC</t>
  </si>
  <si>
    <t>G3865 DST Com Conv Burner-NSC</t>
  </si>
  <si>
    <t>G387 DST Other Equipment-NSC</t>
  </si>
  <si>
    <t>G390 105 GEN Structure  &amp; Impro-NSC</t>
  </si>
  <si>
    <t>G390 Centralia Business Office</t>
  </si>
  <si>
    <t>G390 Centralia Business Office-NSC</t>
  </si>
  <si>
    <t>G3911 GEN Office Furn &amp; Eq, old-NSC</t>
  </si>
  <si>
    <t>G3913 GEN Printers, new-NSC</t>
  </si>
  <si>
    <t>G392 GEN Trans Equip, old-NSC</t>
  </si>
  <si>
    <t>G3930 GEN Stores Equip, old-NSC</t>
  </si>
  <si>
    <t>G3940 GEN Tools/Garage/Shop, ol-NSC</t>
  </si>
  <si>
    <t>G3950 GEN Laboratory Equip, old-NSC</t>
  </si>
  <si>
    <t>G396 GEN Power Op Equip, old-NSC</t>
  </si>
  <si>
    <t>G3970 GEN Comm Equip, old-NSC</t>
  </si>
  <si>
    <t>G3980 GEN Misc Equip, old-NSC</t>
  </si>
  <si>
    <t>G399 GEN Other Tangible Propert-NSC</t>
  </si>
  <si>
    <t>Total General Plant Gas</t>
  </si>
  <si>
    <t>FERC Forms 1&amp; 2 Pages 354 &amp; 355</t>
  </si>
  <si>
    <t>Report Group:</t>
  </si>
  <si>
    <t>CO Order</t>
  </si>
  <si>
    <t>Fiscal year/period</t>
  </si>
  <si>
    <t>Overall Result</t>
  </si>
  <si>
    <t>K1/001/2018</t>
  </si>
  <si>
    <t>K1/002/2018</t>
  </si>
  <si>
    <t>K1/003/2018</t>
  </si>
  <si>
    <t>K1/004/2018</t>
  </si>
  <si>
    <t>K1/005/2018</t>
  </si>
  <si>
    <t>K1/006/2018</t>
  </si>
  <si>
    <t>K1/007/2018</t>
  </si>
  <si>
    <t>K1/008/2018</t>
  </si>
  <si>
    <t>K1/009/2018</t>
  </si>
  <si>
    <t>K1/010/2018</t>
  </si>
  <si>
    <t>K1/011/2018</t>
  </si>
  <si>
    <t>K1/012/2018</t>
  </si>
  <si>
    <t>RPT_FERC1A</t>
  </si>
  <si>
    <t>Line  3 Electric Production</t>
  </si>
  <si>
    <t>RPT_FERC1B</t>
  </si>
  <si>
    <t>Line  4 Electric Transmission</t>
  </si>
  <si>
    <t>RPT_FERC1C</t>
  </si>
  <si>
    <t>Line  5 Electric Distribution</t>
  </si>
  <si>
    <t>IWM - 5860</t>
  </si>
  <si>
    <t>RPT_FERC1D</t>
  </si>
  <si>
    <t>Line  6 Electric Customer Accounts</t>
  </si>
  <si>
    <t>IWM - 9031</t>
  </si>
  <si>
    <t>RPT_FERC1E</t>
  </si>
  <si>
    <t>Line  7 Electric Customer Service</t>
  </si>
  <si>
    <t>RPT_FERC1F</t>
  </si>
  <si>
    <t>Line  8 Electric Sales</t>
  </si>
  <si>
    <t>RPT_FERC1G</t>
  </si>
  <si>
    <t>Line  9 Electric A&amp;G</t>
  </si>
  <si>
    <t>RPT_FERC1H</t>
  </si>
  <si>
    <t>Line 12 Electric Production</t>
  </si>
  <si>
    <t>RPT_FERC1I</t>
  </si>
  <si>
    <t>Line 13 Electric Transmission</t>
  </si>
  <si>
    <t>RPT_FERC1J</t>
  </si>
  <si>
    <t>Line 14 Electric Distribution</t>
  </si>
  <si>
    <t>RPT_FERC1K</t>
  </si>
  <si>
    <t>Line 15 Electric A&amp;G</t>
  </si>
  <si>
    <t>RPT_FERC1L</t>
  </si>
  <si>
    <t>Line 28 Production Manufactured Gas</t>
  </si>
  <si>
    <t>RPT_FERC1N</t>
  </si>
  <si>
    <t>Line 30 Other Gas Supply</t>
  </si>
  <si>
    <t>RPT_FERC1O</t>
  </si>
  <si>
    <t>Line 31 Storage, LNG Term. &amp; Processing</t>
  </si>
  <si>
    <t>RPT_FERC1Q</t>
  </si>
  <si>
    <t>Line 33 Gas Distribution</t>
  </si>
  <si>
    <t>RPT_FERC1R</t>
  </si>
  <si>
    <t>Line 34 Gas Customer Accounts</t>
  </si>
  <si>
    <t>RPT_FERC1S</t>
  </si>
  <si>
    <t>Line 35 Gas Customer Service</t>
  </si>
  <si>
    <t>RPT_FERC1U</t>
  </si>
  <si>
    <t>Line 37 Gas A&amp;G</t>
  </si>
  <si>
    <t>RPT_FERC1Y</t>
  </si>
  <si>
    <t>Line 43 Storage, LNG Term. &amp; Processing</t>
  </si>
  <si>
    <t>RPTFERC1AA</t>
  </si>
  <si>
    <t>Line 45 GasDistribution</t>
  </si>
  <si>
    <t>RPTFERC1AB</t>
  </si>
  <si>
    <t>Line 46 Gas A&amp;G</t>
  </si>
  <si>
    <t>RPTFERC1AC</t>
  </si>
  <si>
    <t>Common Customer Accounts</t>
  </si>
  <si>
    <t>RPTFERC1AD</t>
  </si>
  <si>
    <t>Common Customer Service</t>
  </si>
  <si>
    <t>RPTFERC1AE</t>
  </si>
  <si>
    <t>Common Sales</t>
  </si>
  <si>
    <t>RPTFERC1AF</t>
  </si>
  <si>
    <t>Common A&amp;G</t>
  </si>
  <si>
    <t>RPTFERC1AG</t>
  </si>
  <si>
    <t>Common Maintenance</t>
  </si>
  <si>
    <t>107E</t>
  </si>
  <si>
    <t>Electric CWIP</t>
  </si>
  <si>
    <t>107G</t>
  </si>
  <si>
    <t>Gas CWIP</t>
  </si>
  <si>
    <t>107C</t>
  </si>
  <si>
    <t>Common - CWIP</t>
  </si>
  <si>
    <t>1070</t>
  </si>
  <si>
    <t>ELEC</t>
  </si>
  <si>
    <t>COM</t>
  </si>
  <si>
    <t>108E</t>
  </si>
  <si>
    <t>Electric RWIP</t>
  </si>
  <si>
    <t>108G</t>
  </si>
  <si>
    <t>Gas RWIP</t>
  </si>
  <si>
    <t>108C</t>
  </si>
  <si>
    <t>Common RWIP</t>
  </si>
  <si>
    <t>1080</t>
  </si>
  <si>
    <t>107CL</t>
  </si>
  <si>
    <t>Other - CWIP</t>
  </si>
  <si>
    <t>108CL</t>
  </si>
  <si>
    <t>Other Rwip - Land Sales</t>
  </si>
  <si>
    <t>1210</t>
  </si>
  <si>
    <t>163</t>
  </si>
  <si>
    <t>Stores Overhead</t>
  </si>
  <si>
    <t>1821</t>
  </si>
  <si>
    <t>Extraordinary Property Loss</t>
  </si>
  <si>
    <t>1823</t>
  </si>
  <si>
    <t>Other Regulatory Assets</t>
  </si>
  <si>
    <t>185</t>
  </si>
  <si>
    <t>Temporary Facilities</t>
  </si>
  <si>
    <t>186</t>
  </si>
  <si>
    <t>Misc Deferred Debits</t>
  </si>
  <si>
    <t>IWM - 1861</t>
  </si>
  <si>
    <t>149</t>
  </si>
  <si>
    <t>ZXCC Intercompany Orders</t>
  </si>
  <si>
    <t>HOLDING</t>
  </si>
  <si>
    <t>Holding Company Orders 97xxxxxx</t>
  </si>
  <si>
    <t>OTHERINC</t>
  </si>
  <si>
    <t>Other Income (Deductions)</t>
  </si>
  <si>
    <t>2</t>
  </si>
  <si>
    <t>Liability Orders</t>
  </si>
  <si>
    <t>199</t>
  </si>
  <si>
    <t>Fleet OH Clearing/Statistical</t>
  </si>
  <si>
    <t>184</t>
  </si>
  <si>
    <t>Clearing Accounts</t>
  </si>
  <si>
    <t>12ME 12-31-2018</t>
  </si>
  <si>
    <t>108 PTC Monetized</t>
  </si>
  <si>
    <t>108 ARC Depr Offset</t>
  </si>
  <si>
    <t>108T Grant ARC Contra</t>
  </si>
  <si>
    <t>ARC Accum Depr Contra</t>
  </si>
  <si>
    <t>108 ARO Accr Offset</t>
  </si>
  <si>
    <t>108T Grant Accr (ARO) Contra</t>
  </si>
  <si>
    <t>Transition Fund Offset</t>
  </si>
  <si>
    <t>ARC accumulated depreciation since 12/19/17</t>
  </si>
  <si>
    <t>2017 Monetized Transition Fund</t>
  </si>
  <si>
    <t>Monitized PTC Transition Contra</t>
  </si>
  <si>
    <t xml:space="preserve">     Net Classified Plant December 2018 (Excluding General (Common) Plant)</t>
  </si>
  <si>
    <t>Include 101, 106, 108 (including 108PTC accounts), 111 and 230 accounts coded to rate base</t>
  </si>
  <si>
    <t>Electric Plant -Not classified-PP</t>
  </si>
  <si>
    <t>Gas Plant -Not classified-PP</t>
  </si>
  <si>
    <t>Jan 2018 - Dec 2018</t>
  </si>
  <si>
    <t>Combined Meter Report Dec 2018</t>
  </si>
  <si>
    <t>AMA Dec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</si>
</sst>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mmmm\ d\,\ yyyy"/>
    <numFmt numFmtId="168" formatCode="0.000000"/>
    <numFmt numFmtId="169" formatCode="0.0%\ ;\(0.0%\);&quot;0.00% &quot;"/>
    <numFmt numFmtId="170" formatCode="0.0%\ ;\(0.0%\);&quot;0.0% &quot;"/>
    <numFmt numFmtId="171" formatCode="mm/dd/yy"/>
    <numFmt numFmtId="172" formatCode="0.00_)"/>
    <numFmt numFmtId="173" formatCode="0.0000000"/>
    <numFmt numFmtId="174" formatCode="_(* #,##0.0_);_(* \(#,##0.0\);_(* &quot;-&quot;_);_(@_)"/>
    <numFmt numFmtId="175" formatCode="_(* #,##0.00000_);_(* \(#,##0.00000\);_(* &quot;-&quot;??_);_(@_)"/>
    <numFmt numFmtId="176" formatCode="d\.mmm\.yy"/>
    <numFmt numFmtId="177" formatCode="#."/>
    <numFmt numFmtId="178" formatCode="_(* ###0_);_(* \(###0\);_(* &quot;-&quot;_);_(@_)"/>
    <numFmt numFmtId="179" formatCode="_(&quot;$&quot;* #,##0.0000_);_(&quot;$&quot;* \(#,##0.0000\);_(&quot;$&quot;* &quot;-&quot;????_);_(@_)"/>
    <numFmt numFmtId="180" formatCode="&quot;$&quot;#,##0.00"/>
    <numFmt numFmtId="182" formatCode="0000"/>
    <numFmt numFmtId="183" formatCode="000000"/>
    <numFmt numFmtId="184" formatCode="_(&quot;$&quot;* #,##0.0_);_(&quot;$&quot;* \(#,##0.0\);_(&quot;$&quot;* &quot;-&quot;??_);_(@_)"/>
    <numFmt numFmtId="185" formatCode="&quot;$&quot;#,##0;\-&quot;$&quot;#,##0"/>
    <numFmt numFmtId="186" formatCode="mmmm\ yyyy"/>
    <numFmt numFmtId="187" formatCode="_([$€-2]* #,##0.00_);_([$€-2]* \(#,##0.00\);_([$€-2]* &quot;-&quot;??_)"/>
    <numFmt numFmtId="188" formatCode="###,000"/>
    <numFmt numFmtId="189" formatCode="\$\ #,##0"/>
    <numFmt numFmtId="190" formatCode="\$\ #,##0;\$\ \-\ #,##0"/>
  </numFmts>
  <fonts count="188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Helv"/>
    </font>
    <font>
      <sz val="11"/>
      <name val="univers (E1)"/>
    </font>
    <font>
      <sz val="11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</font>
    <font>
      <b/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11"/>
      <color indexed="12"/>
      <name val="Book Antiqua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Helv"/>
    </font>
    <font>
      <b/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color indexed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u val="doubleAccounting"/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color rgb="FFFF0000"/>
      <name val="Helv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8"/>
      <name val="Helv"/>
    </font>
    <font>
      <sz val="11"/>
      <name val="Calibri"/>
      <family val="2"/>
      <scheme val="minor"/>
    </font>
    <font>
      <u/>
      <sz val="10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u/>
      <sz val="11"/>
      <name val="Calibri"/>
      <family val="2"/>
      <scheme val="minor"/>
    </font>
    <font>
      <b/>
      <sz val="8"/>
      <color rgb="FFFF0000"/>
      <name val="Helv"/>
    </font>
    <font>
      <u val="singleAccounting"/>
      <sz val="10"/>
      <name val="Arial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3"/>
      <color theme="1"/>
      <name val="Arial"/>
      <family val="2"/>
    </font>
    <font>
      <b/>
      <sz val="10"/>
      <name val="Helv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Cambria"/>
      <family val="1"/>
      <scheme val="major"/>
    </font>
    <font>
      <b/>
      <sz val="9"/>
      <name val="Helv"/>
    </font>
    <font>
      <sz val="10"/>
      <name val="Arial"/>
      <family val="2"/>
    </font>
    <font>
      <sz val="10"/>
      <color indexed="24"/>
      <name val="Arial"/>
      <family val="2"/>
    </font>
    <font>
      <b/>
      <sz val="9"/>
      <name val="Times New Roman"/>
      <family val="1"/>
    </font>
    <font>
      <b/>
      <sz val="8"/>
      <name val="Cambria"/>
      <family val="1"/>
      <scheme val="major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9"/>
      <color rgb="FFFF0000"/>
      <name val="Arial"/>
      <family val="2"/>
    </font>
    <font>
      <b/>
      <sz val="13"/>
      <color theme="1"/>
      <name val="Arial"/>
      <family val="2"/>
    </font>
    <font>
      <sz val="9"/>
      <name val="Helv"/>
    </font>
    <font>
      <sz val="10"/>
      <name val="Arial"/>
      <family val="2"/>
    </font>
    <font>
      <u/>
      <sz val="9"/>
      <name val="Arial"/>
      <family val="2"/>
    </font>
    <font>
      <u/>
      <sz val="8"/>
      <name val="Arial"/>
      <family val="2"/>
    </font>
  </fonts>
  <fills count="1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20"/>
      </patternFill>
    </fill>
  </fills>
  <borders count="8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22806">
    <xf numFmtId="168" fontId="0" fillId="0" borderId="0">
      <alignment horizontal="left" wrapText="1"/>
    </xf>
    <xf numFmtId="168" fontId="24" fillId="0" borderId="0">
      <alignment horizontal="left" wrapText="1"/>
    </xf>
    <xf numFmtId="175" fontId="24" fillId="0" borderId="0">
      <alignment horizontal="left" wrapText="1"/>
    </xf>
    <xf numFmtId="173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68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0" fontId="52" fillId="0" borderId="0"/>
    <xf numFmtId="175" fontId="24" fillId="0" borderId="0">
      <alignment horizontal="left" wrapText="1"/>
    </xf>
    <xf numFmtId="168" fontId="24" fillId="0" borderId="0">
      <alignment horizontal="left" wrapText="1"/>
    </xf>
    <xf numFmtId="175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0" fontId="52" fillId="0" borderId="0"/>
    <xf numFmtId="182" fontId="79" fillId="0" borderId="0">
      <alignment horizontal="left"/>
    </xf>
    <xf numFmtId="183" fontId="80" fillId="0" borderId="0">
      <alignment horizontal="left"/>
    </xf>
    <xf numFmtId="0" fontId="91" fillId="40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91" fillId="41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1" fillId="4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91" fillId="43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91" fillId="44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91" fillId="45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91" fillId="46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91" fillId="47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91" fillId="48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91" fillId="4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91" fillId="50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91" fillId="51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92" fillId="52" borderId="0" applyNumberFormat="0" applyBorder="0" applyAlignment="0" applyProtection="0"/>
    <xf numFmtId="0" fontId="92" fillId="53" borderId="0" applyNumberFormat="0" applyBorder="0" applyAlignment="0" applyProtection="0"/>
    <xf numFmtId="0" fontId="92" fillId="54" borderId="0" applyNumberFormat="0" applyBorder="0" applyAlignment="0" applyProtection="0"/>
    <xf numFmtId="0" fontId="92" fillId="55" borderId="0" applyNumberFormat="0" applyBorder="0" applyAlignment="0" applyProtection="0"/>
    <xf numFmtId="0" fontId="92" fillId="56" borderId="0" applyNumberFormat="0" applyBorder="0" applyAlignment="0" applyProtection="0"/>
    <xf numFmtId="0" fontId="92" fillId="57" borderId="0" applyNumberFormat="0" applyBorder="0" applyAlignment="0" applyProtection="0"/>
    <xf numFmtId="0" fontId="92" fillId="58" borderId="0" applyNumberFormat="0" applyBorder="0" applyAlignment="0" applyProtection="0"/>
    <xf numFmtId="0" fontId="92" fillId="59" borderId="0" applyNumberFormat="0" applyBorder="0" applyAlignment="0" applyProtection="0"/>
    <xf numFmtId="0" fontId="92" fillId="60" borderId="0" applyNumberFormat="0" applyBorder="0" applyAlignment="0" applyProtection="0"/>
    <xf numFmtId="0" fontId="92" fillId="61" borderId="0" applyNumberFormat="0" applyBorder="0" applyAlignment="0" applyProtection="0"/>
    <xf numFmtId="0" fontId="92" fillId="62" borderId="0" applyNumberFormat="0" applyBorder="0" applyAlignment="0" applyProtection="0"/>
    <xf numFmtId="0" fontId="92" fillId="63" borderId="0" applyNumberFormat="0" applyBorder="0" applyAlignment="0" applyProtection="0"/>
    <xf numFmtId="0" fontId="93" fillId="64" borderId="0" applyNumberFormat="0" applyBorder="0" applyAlignment="0" applyProtection="0"/>
    <xf numFmtId="0" fontId="80" fillId="0" borderId="0" applyFont="0" applyFill="0" applyBorder="0" applyAlignment="0" applyProtection="0">
      <alignment horizontal="right"/>
    </xf>
    <xf numFmtId="176" fontId="53" fillId="0" borderId="0" applyFill="0" applyBorder="0" applyAlignment="0"/>
    <xf numFmtId="0" fontId="94" fillId="65" borderId="35" applyNumberFormat="0" applyAlignment="0" applyProtection="0"/>
    <xf numFmtId="0" fontId="95" fillId="66" borderId="36" applyNumberFormat="0" applyAlignment="0" applyProtection="0"/>
    <xf numFmtId="41" fontId="24" fillId="16" borderId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54" fillId="0" borderId="0" applyFont="0" applyFill="0" applyBorder="0" applyAlignment="0" applyProtection="0"/>
    <xf numFmtId="0" fontId="28" fillId="0" borderId="0"/>
    <xf numFmtId="0" fontId="28" fillId="0" borderId="0"/>
    <xf numFmtId="0" fontId="55" fillId="0" borderId="0"/>
    <xf numFmtId="177" fontId="56" fillId="0" borderId="0">
      <protection locked="0"/>
    </xf>
    <xf numFmtId="0" fontId="55" fillId="0" borderId="0"/>
    <xf numFmtId="0" fontId="57" fillId="0" borderId="0" applyNumberFormat="0" applyAlignment="0">
      <alignment horizontal="left"/>
    </xf>
    <xf numFmtId="0" fontId="58" fillId="0" borderId="0" applyNumberFormat="0" applyAlignment="0"/>
    <xf numFmtId="0" fontId="28" fillId="0" borderId="0"/>
    <xf numFmtId="0" fontId="55" fillId="0" borderId="0"/>
    <xf numFmtId="0" fontId="28" fillId="0" borderId="0"/>
    <xf numFmtId="0" fontId="55" fillId="0" borderId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8" fontId="29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54" fillId="0" borderId="0" applyFont="0" applyFill="0" applyBorder="0" applyAlignment="0" applyProtection="0"/>
    <xf numFmtId="168" fontId="24" fillId="0" borderId="0"/>
    <xf numFmtId="0" fontId="96" fillId="0" borderId="0" applyNumberFormat="0" applyFill="0" applyBorder="0" applyAlignment="0" applyProtection="0"/>
    <xf numFmtId="2" fontId="54" fillId="0" borderId="0" applyFont="0" applyFill="0" applyBorder="0" applyAlignment="0" applyProtection="0"/>
    <xf numFmtId="0" fontId="28" fillId="0" borderId="0"/>
    <xf numFmtId="0" fontId="97" fillId="67" borderId="0" applyNumberFormat="0" applyBorder="0" applyAlignment="0" applyProtection="0"/>
    <xf numFmtId="38" fontId="39" fillId="16" borderId="0" applyNumberFormat="0" applyBorder="0" applyAlignment="0" applyProtection="0"/>
    <xf numFmtId="184" fontId="34" fillId="0" borderId="0" applyNumberFormat="0" applyFill="0" applyBorder="0" applyProtection="0">
      <alignment horizontal="right"/>
    </xf>
    <xf numFmtId="0" fontId="25" fillId="0" borderId="1" applyNumberFormat="0" applyAlignment="0" applyProtection="0">
      <alignment horizontal="left"/>
    </xf>
    <xf numFmtId="0" fontId="25" fillId="0" borderId="2">
      <alignment horizontal="left"/>
    </xf>
    <xf numFmtId="14" fontId="27" fillId="17" borderId="3">
      <alignment horizontal="center" vertical="center" wrapText="1"/>
    </xf>
    <xf numFmtId="0" fontId="98" fillId="0" borderId="37" applyNumberFormat="0" applyFill="0" applyAlignment="0" applyProtection="0"/>
    <xf numFmtId="0" fontId="99" fillId="0" borderId="38" applyNumberFormat="0" applyFill="0" applyAlignment="0" applyProtection="0"/>
    <xf numFmtId="0" fontId="100" fillId="0" borderId="39" applyNumberFormat="0" applyFill="0" applyAlignment="0" applyProtection="0"/>
    <xf numFmtId="0" fontId="100" fillId="0" borderId="0" applyNumberFormat="0" applyFill="0" applyBorder="0" applyAlignment="0" applyProtection="0"/>
    <xf numFmtId="38" fontId="41" fillId="0" borderId="0"/>
    <xf numFmtId="40" fontId="41" fillId="0" borderId="0"/>
    <xf numFmtId="0" fontId="101" fillId="68" borderId="35" applyNumberFormat="0" applyAlignment="0" applyProtection="0"/>
    <xf numFmtId="10" fontId="39" fillId="18" borderId="4" applyNumberFormat="0" applyBorder="0" applyAlignment="0" applyProtection="0"/>
    <xf numFmtId="41" fontId="59" fillId="19" borderId="5">
      <alignment horizontal="left"/>
      <protection locked="0"/>
    </xf>
    <xf numFmtId="10" fontId="59" fillId="19" borderId="5">
      <alignment horizontal="right"/>
      <protection locked="0"/>
    </xf>
    <xf numFmtId="0" fontId="37" fillId="16" borderId="0"/>
    <xf numFmtId="3" fontId="60" fillId="0" borderId="0" applyFill="0" applyBorder="0" applyAlignment="0" applyProtection="0"/>
    <xf numFmtId="0" fontId="102" fillId="0" borderId="40" applyNumberFormat="0" applyFill="0" applyAlignment="0" applyProtection="0"/>
    <xf numFmtId="44" fontId="38" fillId="0" borderId="6" applyNumberFormat="0" applyFont="0" applyAlignment="0">
      <alignment horizontal="center"/>
    </xf>
    <xf numFmtId="44" fontId="38" fillId="0" borderId="7" applyNumberFormat="0" applyFont="0" applyAlignment="0">
      <alignment horizontal="center"/>
    </xf>
    <xf numFmtId="0" fontId="103" fillId="69" borderId="0" applyNumberFormat="0" applyBorder="0" applyAlignment="0" applyProtection="0"/>
    <xf numFmtId="37" fontId="61" fillId="0" borderId="0"/>
    <xf numFmtId="172" fontId="40" fillId="0" borderId="0"/>
    <xf numFmtId="0" fontId="45" fillId="0" borderId="0"/>
    <xf numFmtId="0" fontId="45" fillId="0" borderId="0"/>
    <xf numFmtId="0" fontId="45" fillId="0" borderId="0"/>
    <xf numFmtId="0" fontId="91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91" fillId="0" borderId="0"/>
    <xf numFmtId="0" fontId="35" fillId="0" borderId="0"/>
    <xf numFmtId="167" fontId="24" fillId="0" borderId="0">
      <alignment horizontal="left" wrapText="1"/>
    </xf>
    <xf numFmtId="0" fontId="45" fillId="0" borderId="0"/>
    <xf numFmtId="0" fontId="45" fillId="0" borderId="0"/>
    <xf numFmtId="0" fontId="24" fillId="0" borderId="0"/>
    <xf numFmtId="0" fontId="70" fillId="0" borderId="0"/>
    <xf numFmtId="0" fontId="24" fillId="0" borderId="0"/>
    <xf numFmtId="0" fontId="24" fillId="0" borderId="0"/>
    <xf numFmtId="0" fontId="45" fillId="6" borderId="8" applyNumberFormat="0" applyFont="0" applyAlignment="0" applyProtection="0"/>
    <xf numFmtId="0" fontId="45" fillId="6" borderId="8" applyNumberFormat="0" applyFont="0" applyAlignment="0" applyProtection="0"/>
    <xf numFmtId="0" fontId="45" fillId="6" borderId="8" applyNumberFormat="0" applyFont="0" applyAlignment="0" applyProtection="0"/>
    <xf numFmtId="0" fontId="45" fillId="70" borderId="41" applyNumberFormat="0" applyFont="0" applyAlignment="0" applyProtection="0"/>
    <xf numFmtId="0" fontId="45" fillId="70" borderId="41" applyNumberFormat="0" applyFont="0" applyAlignment="0" applyProtection="0"/>
    <xf numFmtId="0" fontId="45" fillId="70" borderId="41" applyNumberFormat="0" applyFont="0" applyAlignment="0" applyProtection="0"/>
    <xf numFmtId="0" fontId="45" fillId="6" borderId="8" applyNumberFormat="0" applyFont="0" applyAlignment="0" applyProtection="0"/>
    <xf numFmtId="0" fontId="45" fillId="6" borderId="8" applyNumberFormat="0" applyFont="0" applyAlignment="0" applyProtection="0"/>
    <xf numFmtId="0" fontId="45" fillId="6" borderId="8" applyNumberFormat="0" applyFont="0" applyAlignment="0" applyProtection="0"/>
    <xf numFmtId="0" fontId="45" fillId="6" borderId="8" applyNumberFormat="0" applyFont="0" applyAlignment="0" applyProtection="0"/>
    <xf numFmtId="0" fontId="45" fillId="6" borderId="8" applyNumberFormat="0" applyFont="0" applyAlignment="0" applyProtection="0"/>
    <xf numFmtId="0" fontId="104" fillId="65" borderId="42" applyNumberFormat="0" applyAlignment="0" applyProtection="0"/>
    <xf numFmtId="0" fontId="28" fillId="0" borderId="0"/>
    <xf numFmtId="0" fontId="28" fillId="0" borderId="0"/>
    <xf numFmtId="0" fontId="55" fillId="0" borderId="0"/>
    <xf numFmtId="9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2" fillId="0" borderId="0" applyFont="0" applyFill="0" applyBorder="0" applyAlignment="0" applyProtection="0"/>
    <xf numFmtId="41" fontId="24" fillId="20" borderId="5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3" fillId="0" borderId="3">
      <alignment horizontal="center"/>
    </xf>
    <xf numFmtId="3" fontId="62" fillId="0" borderId="0" applyFont="0" applyFill="0" applyBorder="0" applyAlignment="0" applyProtection="0"/>
    <xf numFmtId="0" fontId="62" fillId="21" borderId="0" applyNumberFormat="0" applyFont="0" applyBorder="0" applyAlignment="0" applyProtection="0"/>
    <xf numFmtId="0" fontId="55" fillId="0" borderId="0"/>
    <xf numFmtId="3" fontId="64" fillId="0" borderId="0" applyFill="0" applyBorder="0" applyAlignment="0" applyProtection="0"/>
    <xf numFmtId="0" fontId="65" fillId="0" borderId="0"/>
    <xf numFmtId="42" fontId="24" fillId="18" borderId="0"/>
    <xf numFmtId="42" fontId="24" fillId="18" borderId="9">
      <alignment vertical="center"/>
    </xf>
    <xf numFmtId="0" fontId="27" fillId="18" borderId="10" applyNumberFormat="0">
      <alignment horizontal="center" vertical="center" wrapText="1"/>
    </xf>
    <xf numFmtId="10" fontId="24" fillId="18" borderId="0"/>
    <xf numFmtId="179" fontId="24" fillId="18" borderId="0"/>
    <xf numFmtId="164" fontId="41" fillId="0" borderId="0" applyBorder="0" applyAlignment="0"/>
    <xf numFmtId="42" fontId="24" fillId="18" borderId="11">
      <alignment horizontal="left"/>
    </xf>
    <xf numFmtId="179" fontId="26" fillId="18" borderId="11">
      <alignment horizontal="left"/>
    </xf>
    <xf numFmtId="14" fontId="23" fillId="0" borderId="0" applyNumberFormat="0" applyFill="0" applyBorder="0" applyAlignment="0" applyProtection="0">
      <alignment horizontal="left"/>
    </xf>
    <xf numFmtId="174" fontId="24" fillId="0" borderId="0" applyFont="0" applyFill="0" applyAlignment="0">
      <alignment horizontal="right"/>
    </xf>
    <xf numFmtId="4" fontId="81" fillId="11" borderId="12" applyNumberFormat="0" applyProtection="0">
      <alignment vertical="center"/>
    </xf>
    <xf numFmtId="4" fontId="82" fillId="19" borderId="12" applyNumberFormat="0" applyProtection="0">
      <alignment vertical="center"/>
    </xf>
    <xf numFmtId="4" fontId="81" fillId="19" borderId="12" applyNumberFormat="0" applyProtection="0">
      <alignment horizontal="left" vertical="center" indent="1"/>
    </xf>
    <xf numFmtId="0" fontId="81" fillId="19" borderId="12" applyNumberFormat="0" applyProtection="0">
      <alignment horizontal="left" vertical="top" indent="1"/>
    </xf>
    <xf numFmtId="4" fontId="81" fillId="22" borderId="0" applyNumberFormat="0" applyProtection="0">
      <alignment horizontal="left" vertical="center" indent="1"/>
    </xf>
    <xf numFmtId="0" fontId="24" fillId="23" borderId="0" applyNumberFormat="0" applyProtection="0">
      <alignment horizontal="left" vertical="center" indent="1"/>
    </xf>
    <xf numFmtId="4" fontId="33" fillId="5" borderId="12" applyNumberFormat="0" applyProtection="0">
      <alignment horizontal="right" vertical="center"/>
    </xf>
    <xf numFmtId="4" fontId="33" fillId="4" borderId="12" applyNumberFormat="0" applyProtection="0">
      <alignment horizontal="right" vertical="center"/>
    </xf>
    <xf numFmtId="4" fontId="33" fillId="15" borderId="12" applyNumberFormat="0" applyProtection="0">
      <alignment horizontal="right" vertical="center"/>
    </xf>
    <xf numFmtId="4" fontId="33" fillId="13" borderId="12" applyNumberFormat="0" applyProtection="0">
      <alignment horizontal="right" vertical="center"/>
    </xf>
    <xf numFmtId="4" fontId="33" fillId="24" borderId="12" applyNumberFormat="0" applyProtection="0">
      <alignment horizontal="right" vertical="center"/>
    </xf>
    <xf numFmtId="4" fontId="33" fillId="14" borderId="12" applyNumberFormat="0" applyProtection="0">
      <alignment horizontal="right" vertical="center"/>
    </xf>
    <xf numFmtId="4" fontId="33" fillId="25" borderId="12" applyNumberFormat="0" applyProtection="0">
      <alignment horizontal="right" vertical="center"/>
    </xf>
    <xf numFmtId="4" fontId="33" fillId="26" borderId="12" applyNumberFormat="0" applyProtection="0">
      <alignment horizontal="right" vertical="center"/>
    </xf>
    <xf numFmtId="4" fontId="33" fillId="12" borderId="12" applyNumberFormat="0" applyProtection="0">
      <alignment horizontal="right" vertical="center"/>
    </xf>
    <xf numFmtId="4" fontId="81" fillId="27" borderId="13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83" fillId="29" borderId="0" applyNumberFormat="0" applyProtection="0">
      <alignment horizontal="left" vertical="center" indent="1"/>
    </xf>
    <xf numFmtId="4" fontId="33" fillId="30" borderId="12" applyNumberFormat="0" applyProtection="0">
      <alignment horizontal="right" vertical="center"/>
    </xf>
    <xf numFmtId="4" fontId="33" fillId="28" borderId="0" applyNumberFormat="0" applyProtection="0">
      <alignment horizontal="left" vertical="center" indent="1"/>
    </xf>
    <xf numFmtId="4" fontId="33" fillId="22" borderId="0" applyNumberFormat="0" applyProtection="0">
      <alignment horizontal="left" vertical="center" indent="1"/>
    </xf>
    <xf numFmtId="0" fontId="24" fillId="29" borderId="12" applyNumberFormat="0" applyProtection="0">
      <alignment horizontal="left" vertical="center" indent="1"/>
    </xf>
    <xf numFmtId="0" fontId="24" fillId="29" borderId="12" applyNumberFormat="0" applyProtection="0">
      <alignment horizontal="left" vertical="top" indent="1"/>
    </xf>
    <xf numFmtId="0" fontId="24" fillId="22" borderId="12" applyNumberFormat="0" applyProtection="0">
      <alignment horizontal="left" vertical="center" indent="1"/>
    </xf>
    <xf numFmtId="0" fontId="24" fillId="22" borderId="12" applyNumberFormat="0" applyProtection="0">
      <alignment horizontal="left" vertical="top" indent="1"/>
    </xf>
    <xf numFmtId="0" fontId="24" fillId="31" borderId="12" applyNumberFormat="0" applyProtection="0">
      <alignment horizontal="left" vertical="center" indent="1"/>
    </xf>
    <xf numFmtId="0" fontId="24" fillId="31" borderId="12" applyNumberFormat="0" applyProtection="0">
      <alignment horizontal="left" vertical="top" indent="1"/>
    </xf>
    <xf numFmtId="0" fontId="24" fillId="20" borderId="12" applyNumberFormat="0" applyProtection="0">
      <alignment horizontal="left" vertical="center" indent="1"/>
    </xf>
    <xf numFmtId="0" fontId="24" fillId="20" borderId="12" applyNumberFormat="0" applyProtection="0">
      <alignment horizontal="left" vertical="top" indent="1"/>
    </xf>
    <xf numFmtId="4" fontId="33" fillId="32" borderId="12" applyNumberFormat="0" applyProtection="0">
      <alignment vertical="center"/>
    </xf>
    <xf numFmtId="4" fontId="84" fillId="32" borderId="12" applyNumberFormat="0" applyProtection="0">
      <alignment vertical="center"/>
    </xf>
    <xf numFmtId="4" fontId="33" fillId="32" borderId="12" applyNumberFormat="0" applyProtection="0">
      <alignment horizontal="left" vertical="center" indent="1"/>
    </xf>
    <xf numFmtId="0" fontId="33" fillId="32" borderId="12" applyNumberFormat="0" applyProtection="0">
      <alignment horizontal="left" vertical="top" indent="1"/>
    </xf>
    <xf numFmtId="4" fontId="33" fillId="28" borderId="12" applyNumberFormat="0" applyProtection="0">
      <alignment horizontal="right" vertical="center"/>
    </xf>
    <xf numFmtId="4" fontId="84" fillId="28" borderId="12" applyNumberFormat="0" applyProtection="0">
      <alignment horizontal="right" vertical="center"/>
    </xf>
    <xf numFmtId="4" fontId="33" fillId="30" borderId="12" applyNumberFormat="0" applyProtection="0">
      <alignment horizontal="left" vertical="center" indent="1"/>
    </xf>
    <xf numFmtId="0" fontId="33" fillId="22" borderId="12" applyNumberFormat="0" applyProtection="0">
      <alignment horizontal="left" vertical="top" indent="1"/>
    </xf>
    <xf numFmtId="4" fontId="85" fillId="33" borderId="0" applyNumberFormat="0" applyProtection="0">
      <alignment horizontal="left" vertical="center" indent="1"/>
    </xf>
    <xf numFmtId="4" fontId="78" fillId="28" borderId="12" applyNumberFormat="0" applyProtection="0">
      <alignment horizontal="right" vertical="center"/>
    </xf>
    <xf numFmtId="39" fontId="24" fillId="34" borderId="0"/>
    <xf numFmtId="38" fontId="39" fillId="0" borderId="14"/>
    <xf numFmtId="38" fontId="41" fillId="0" borderId="11"/>
    <xf numFmtId="39" fontId="23" fillId="35" borderId="0"/>
    <xf numFmtId="168" fontId="24" fillId="0" borderId="0">
      <alignment horizontal="left" wrapText="1"/>
    </xf>
    <xf numFmtId="175" fontId="24" fillId="0" borderId="0">
      <alignment horizontal="left" wrapText="1"/>
    </xf>
    <xf numFmtId="40" fontId="66" fillId="0" borderId="0" applyBorder="0">
      <alignment horizontal="right"/>
    </xf>
    <xf numFmtId="41" fontId="67" fillId="18" borderId="0">
      <alignment horizontal="left"/>
    </xf>
    <xf numFmtId="0" fontId="86" fillId="0" borderId="0"/>
    <xf numFmtId="0" fontId="87" fillId="0" borderId="0" applyFill="0" applyBorder="0" applyProtection="0">
      <alignment horizontal="left" vertical="top"/>
    </xf>
    <xf numFmtId="0" fontId="105" fillId="0" borderId="0" applyNumberFormat="0" applyFill="0" applyBorder="0" applyAlignment="0" applyProtection="0"/>
    <xf numFmtId="180" fontId="68" fillId="18" borderId="0">
      <alignment horizontal="left" vertical="center"/>
    </xf>
    <xf numFmtId="0" fontId="27" fillId="18" borderId="0">
      <alignment horizontal="left" wrapText="1"/>
    </xf>
    <xf numFmtId="0" fontId="69" fillId="0" borderId="0">
      <alignment horizontal="left" vertical="center"/>
    </xf>
    <xf numFmtId="0" fontId="106" fillId="0" borderId="43" applyNumberFormat="0" applyFill="0" applyAlignment="0" applyProtection="0"/>
    <xf numFmtId="0" fontId="55" fillId="0" borderId="15"/>
    <xf numFmtId="0" fontId="107" fillId="0" borderId="0" applyNumberFormat="0" applyFill="0" applyBorder="0" applyAlignment="0" applyProtection="0"/>
    <xf numFmtId="0" fontId="45" fillId="71" borderId="0" applyNumberFormat="0" applyBorder="0" applyAlignment="0" applyProtection="0"/>
    <xf numFmtId="0" fontId="45" fillId="72" borderId="0" applyNumberFormat="0" applyBorder="0" applyAlignment="0" applyProtection="0"/>
    <xf numFmtId="0" fontId="111" fillId="73" borderId="0" applyNumberFormat="0" applyBorder="0" applyAlignment="0" applyProtection="0"/>
    <xf numFmtId="0" fontId="45" fillId="74" borderId="0" applyNumberFormat="0" applyBorder="0" applyAlignment="0" applyProtection="0"/>
    <xf numFmtId="0" fontId="45" fillId="75" borderId="0" applyNumberFormat="0" applyBorder="0" applyAlignment="0" applyProtection="0"/>
    <xf numFmtId="0" fontId="111" fillId="76" borderId="0" applyNumberFormat="0" applyBorder="0" applyAlignment="0" applyProtection="0"/>
    <xf numFmtId="0" fontId="45" fillId="77" borderId="0" applyNumberFormat="0" applyBorder="0" applyAlignment="0" applyProtection="0"/>
    <xf numFmtId="0" fontId="45" fillId="78" borderId="0" applyNumberFormat="0" applyBorder="0" applyAlignment="0" applyProtection="0"/>
    <xf numFmtId="0" fontId="111" fillId="79" borderId="0" applyNumberFormat="0" applyBorder="0" applyAlignment="0" applyProtection="0"/>
    <xf numFmtId="0" fontId="45" fillId="78" borderId="0" applyNumberFormat="0" applyBorder="0" applyAlignment="0" applyProtection="0"/>
    <xf numFmtId="0" fontId="45" fillId="79" borderId="0" applyNumberFormat="0" applyBorder="0" applyAlignment="0" applyProtection="0"/>
    <xf numFmtId="0" fontId="111" fillId="79" borderId="0" applyNumberFormat="0" applyBorder="0" applyAlignment="0" applyProtection="0"/>
    <xf numFmtId="0" fontId="45" fillId="71" borderId="0" applyNumberFormat="0" applyBorder="0" applyAlignment="0" applyProtection="0"/>
    <xf numFmtId="0" fontId="45" fillId="72" borderId="0" applyNumberFormat="0" applyBorder="0" applyAlignment="0" applyProtection="0"/>
    <xf numFmtId="0" fontId="111" fillId="72" borderId="0" applyNumberFormat="0" applyBorder="0" applyAlignment="0" applyProtection="0"/>
    <xf numFmtId="0" fontId="45" fillId="80" borderId="0" applyNumberFormat="0" applyBorder="0" applyAlignment="0" applyProtection="0"/>
    <xf numFmtId="0" fontId="45" fillId="75" borderId="0" applyNumberFormat="0" applyBorder="0" applyAlignment="0" applyProtection="0"/>
    <xf numFmtId="0" fontId="111" fillId="81" borderId="0" applyNumberFormat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6" fillId="82" borderId="0" applyNumberFormat="0" applyBorder="0" applyAlignment="0" applyProtection="0"/>
    <xf numFmtId="0" fontId="46" fillId="83" borderId="0" applyNumberFormat="0" applyBorder="0" applyAlignment="0" applyProtection="0"/>
    <xf numFmtId="0" fontId="46" fillId="84" borderId="0" applyNumberFormat="0" applyBorder="0" applyAlignment="0" applyProtection="0"/>
    <xf numFmtId="0" fontId="24" fillId="0" borderId="0"/>
    <xf numFmtId="0" fontId="45" fillId="0" borderId="0"/>
    <xf numFmtId="9" fontId="24" fillId="0" borderId="0" applyFont="0" applyFill="0" applyBorder="0" applyAlignment="0" applyProtection="0"/>
    <xf numFmtId="0" fontId="24" fillId="85" borderId="4" applyNumberFormat="0">
      <protection locked="0"/>
    </xf>
    <xf numFmtId="0" fontId="112" fillId="0" borderId="0" applyNumberFormat="0" applyFill="0" applyBorder="0" applyAlignment="0" applyProtection="0"/>
    <xf numFmtId="0" fontId="113" fillId="0" borderId="0"/>
    <xf numFmtId="0" fontId="24" fillId="0" borderId="0"/>
    <xf numFmtId="43" fontId="24" fillId="0" borderId="0" applyFont="0" applyFill="0" applyBorder="0" applyAlignment="0" applyProtection="0"/>
    <xf numFmtId="0" fontId="22" fillId="0" borderId="0"/>
    <xf numFmtId="0" fontId="24" fillId="6" borderId="8" applyNumberFormat="0" applyFont="0" applyAlignment="0" applyProtection="0"/>
    <xf numFmtId="0" fontId="114" fillId="0" borderId="0"/>
    <xf numFmtId="0" fontId="21" fillId="0" borderId="0"/>
    <xf numFmtId="0" fontId="21" fillId="70" borderId="41" applyNumberFormat="0" applyFont="0" applyAlignment="0" applyProtection="0"/>
    <xf numFmtId="0" fontId="21" fillId="40" borderId="0" applyNumberFormat="0" applyBorder="0" applyAlignment="0" applyProtection="0"/>
    <xf numFmtId="0" fontId="21" fillId="46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21" fillId="48" borderId="0" applyNumberFormat="0" applyBorder="0" applyAlignment="0" applyProtection="0"/>
    <xf numFmtId="0" fontId="21" fillId="43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50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20" fillId="0" borderId="0"/>
    <xf numFmtId="0" fontId="19" fillId="0" borderId="0"/>
    <xf numFmtId="0" fontId="18" fillId="0" borderId="0"/>
    <xf numFmtId="0" fontId="18" fillId="70" borderId="41" applyNumberFormat="0" applyFont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8" borderId="0" applyNumberFormat="0" applyBorder="0" applyAlignment="0" applyProtection="0"/>
    <xf numFmtId="0" fontId="33" fillId="86" borderId="0" applyNumberFormat="0" applyBorder="0" applyAlignment="0" applyProtection="0"/>
    <xf numFmtId="0" fontId="33" fillId="87" borderId="0" applyNumberFormat="0" applyBorder="0" applyAlignment="0" applyProtection="0"/>
    <xf numFmtId="0" fontId="33" fillId="25" borderId="0" applyNumberFormat="0" applyBorder="0" applyAlignment="0" applyProtection="0"/>
    <xf numFmtId="0" fontId="118" fillId="86" borderId="0" applyNumberFormat="0" applyBorder="0" applyAlignment="0" applyProtection="0"/>
    <xf numFmtId="0" fontId="118" fillId="86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118" fillId="87" borderId="0" applyNumberFormat="0" applyBorder="0" applyAlignment="0" applyProtection="0"/>
    <xf numFmtId="0" fontId="33" fillId="86" borderId="0" applyNumberFormat="0" applyBorder="0" applyAlignment="0" applyProtection="0"/>
    <xf numFmtId="0" fontId="118" fillId="25" borderId="0" applyNumberFormat="0" applyBorder="0" applyAlignment="0" applyProtection="0"/>
    <xf numFmtId="0" fontId="24" fillId="0" borderId="0"/>
    <xf numFmtId="0" fontId="33" fillId="85" borderId="0" applyNumberFormat="0" applyBorder="0" applyAlignment="0" applyProtection="0"/>
    <xf numFmtId="0" fontId="118" fillId="4" borderId="0" applyNumberFormat="0" applyBorder="0" applyAlignment="0" applyProtection="0"/>
    <xf numFmtId="0" fontId="33" fillId="30" borderId="0" applyNumberFormat="0" applyBorder="0" applyAlignment="0" applyProtection="0"/>
    <xf numFmtId="0" fontId="111" fillId="89" borderId="0" applyNumberFormat="0" applyBorder="0" applyAlignment="0" applyProtection="0"/>
    <xf numFmtId="0" fontId="111" fillId="91" borderId="0" applyNumberFormat="0" applyBorder="0" applyAlignment="0" applyProtection="0"/>
    <xf numFmtId="0" fontId="111" fillId="92" borderId="0" applyNumberFormat="0" applyBorder="0" applyAlignment="0" applyProtection="0"/>
    <xf numFmtId="0" fontId="111" fillId="76" borderId="0" applyNumberFormat="0" applyBorder="0" applyAlignment="0" applyProtection="0"/>
    <xf numFmtId="0" fontId="111" fillId="88" borderId="0" applyNumberFormat="0" applyBorder="0" applyAlignment="0" applyProtection="0"/>
    <xf numFmtId="0" fontId="111" fillId="90" borderId="0" applyNumberFormat="0" applyBorder="0" applyAlignment="0" applyProtection="0"/>
    <xf numFmtId="0" fontId="118" fillId="8" borderId="0" applyNumberFormat="0" applyBorder="0" applyAlignment="0" applyProtection="0"/>
    <xf numFmtId="0" fontId="119" fillId="75" borderId="0" applyNumberFormat="0" applyBorder="0" applyAlignment="0" applyProtection="0"/>
    <xf numFmtId="0" fontId="120" fillId="93" borderId="44" applyNumberFormat="0" applyAlignment="0" applyProtection="0"/>
    <xf numFmtId="0" fontId="121" fillId="76" borderId="45" applyNumberFormat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94" borderId="0" applyNumberFormat="0" applyBorder="0" applyAlignment="0" applyProtection="0"/>
    <xf numFmtId="38" fontId="37" fillId="16" borderId="0" applyNumberFormat="0" applyBorder="0" applyAlignment="0" applyProtection="0"/>
    <xf numFmtId="0" fontId="124" fillId="0" borderId="46" applyNumberFormat="0" applyFill="0" applyAlignment="0" applyProtection="0"/>
    <xf numFmtId="0" fontId="125" fillId="0" borderId="47" applyNumberFormat="0" applyFill="0" applyAlignment="0" applyProtection="0"/>
    <xf numFmtId="0" fontId="126" fillId="0" borderId="48" applyNumberFormat="0" applyFill="0" applyAlignment="0" applyProtection="0"/>
    <xf numFmtId="0" fontId="126" fillId="0" borderId="0" applyNumberFormat="0" applyFill="0" applyBorder="0" applyAlignment="0" applyProtection="0"/>
    <xf numFmtId="0" fontId="127" fillId="81" borderId="44" applyNumberFormat="0" applyAlignment="0" applyProtection="0"/>
    <xf numFmtId="10" fontId="37" fillId="18" borderId="4" applyNumberFormat="0" applyBorder="0" applyAlignment="0" applyProtection="0"/>
    <xf numFmtId="0" fontId="128" fillId="0" borderId="49" applyNumberFormat="0" applyFill="0" applyAlignment="0" applyProtection="0"/>
    <xf numFmtId="44" fontId="27" fillId="0" borderId="6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0" fontId="129" fillId="81" borderId="0" applyNumberFormat="0" applyBorder="0" applyAlignment="0" applyProtection="0"/>
    <xf numFmtId="185" fontId="24" fillId="0" borderId="0"/>
    <xf numFmtId="0" fontId="24" fillId="80" borderId="8" applyNumberFormat="0" applyFont="0" applyAlignment="0" applyProtection="0"/>
    <xf numFmtId="0" fontId="130" fillId="93" borderId="50" applyNumberFormat="0" applyAlignment="0" applyProtection="0"/>
    <xf numFmtId="9" fontId="24" fillId="0" borderId="0" applyFont="0" applyFill="0" applyBorder="0" applyAlignment="0" applyProtection="0"/>
    <xf numFmtId="4" fontId="33" fillId="19" borderId="50" applyNumberFormat="0" applyProtection="0">
      <alignment vertical="center"/>
    </xf>
    <xf numFmtId="4" fontId="84" fillId="19" borderId="50" applyNumberFormat="0" applyProtection="0">
      <alignment vertical="center"/>
    </xf>
    <xf numFmtId="4" fontId="33" fillId="19" borderId="50" applyNumberFormat="0" applyProtection="0">
      <alignment horizontal="left" vertical="center" indent="1"/>
    </xf>
    <xf numFmtId="4" fontId="33" fillId="19" borderId="50" applyNumberFormat="0" applyProtection="0">
      <alignment horizontal="left" vertical="center" indent="1"/>
    </xf>
    <xf numFmtId="0" fontId="24" fillId="95" borderId="50" applyNumberFormat="0" applyProtection="0">
      <alignment horizontal="left" vertical="center" indent="1"/>
    </xf>
    <xf numFmtId="4" fontId="33" fillId="39" borderId="50" applyNumberFormat="0" applyProtection="0">
      <alignment horizontal="right" vertical="center"/>
    </xf>
    <xf numFmtId="4" fontId="33" fillId="96" borderId="50" applyNumberFormat="0" applyProtection="0">
      <alignment horizontal="right" vertical="center"/>
    </xf>
    <xf numFmtId="4" fontId="33" fillId="38" borderId="50" applyNumberFormat="0" applyProtection="0">
      <alignment horizontal="right" vertical="center"/>
    </xf>
    <xf numFmtId="4" fontId="33" fillId="97" borderId="50" applyNumberFormat="0" applyProtection="0">
      <alignment horizontal="right" vertical="center"/>
    </xf>
    <xf numFmtId="4" fontId="33" fillId="98" borderId="50" applyNumberFormat="0" applyProtection="0">
      <alignment horizontal="right" vertical="center"/>
    </xf>
    <xf numFmtId="4" fontId="33" fillId="99" borderId="50" applyNumberFormat="0" applyProtection="0">
      <alignment horizontal="right" vertical="center"/>
    </xf>
    <xf numFmtId="4" fontId="33" fillId="100" borderId="50" applyNumberFormat="0" applyProtection="0">
      <alignment horizontal="right" vertical="center"/>
    </xf>
    <xf numFmtId="4" fontId="33" fillId="101" borderId="50" applyNumberFormat="0" applyProtection="0">
      <alignment horizontal="right" vertical="center"/>
    </xf>
    <xf numFmtId="4" fontId="33" fillId="37" borderId="50" applyNumberFormat="0" applyProtection="0">
      <alignment horizontal="right" vertical="center"/>
    </xf>
    <xf numFmtId="4" fontId="81" fillId="102" borderId="50" applyNumberFormat="0" applyProtection="0">
      <alignment horizontal="left" vertical="center" indent="1"/>
    </xf>
    <xf numFmtId="4" fontId="33" fillId="103" borderId="51" applyNumberFormat="0" applyProtection="0">
      <alignment horizontal="left" vertical="center" indent="1"/>
    </xf>
    <xf numFmtId="0" fontId="24" fillId="95" borderId="50" applyNumberFormat="0" applyProtection="0">
      <alignment horizontal="left" vertical="center" indent="1"/>
    </xf>
    <xf numFmtId="4" fontId="33" fillId="103" borderId="50" applyNumberFormat="0" applyProtection="0">
      <alignment horizontal="left" vertical="center" indent="1"/>
    </xf>
    <xf numFmtId="4" fontId="33" fillId="104" borderId="50" applyNumberFormat="0" applyProtection="0">
      <alignment horizontal="left" vertical="center" indent="1"/>
    </xf>
    <xf numFmtId="0" fontId="24" fillId="104" borderId="50" applyNumberFormat="0" applyProtection="0">
      <alignment horizontal="left" vertical="center" indent="1"/>
    </xf>
    <xf numFmtId="0" fontId="24" fillId="104" borderId="50" applyNumberFormat="0" applyProtection="0">
      <alignment horizontal="left" vertical="center" indent="1"/>
    </xf>
    <xf numFmtId="0" fontId="24" fillId="36" borderId="50" applyNumberFormat="0" applyProtection="0">
      <alignment horizontal="left" vertical="center" indent="1"/>
    </xf>
    <xf numFmtId="0" fontId="24" fillId="36" borderId="50" applyNumberFormat="0" applyProtection="0">
      <alignment horizontal="left" vertical="center" indent="1"/>
    </xf>
    <xf numFmtId="0" fontId="24" fillId="16" borderId="50" applyNumberFormat="0" applyProtection="0">
      <alignment horizontal="left" vertical="center" indent="1"/>
    </xf>
    <xf numFmtId="0" fontId="24" fillId="16" borderId="50" applyNumberFormat="0" applyProtection="0">
      <alignment horizontal="left" vertical="center" indent="1"/>
    </xf>
    <xf numFmtId="0" fontId="24" fillId="95" borderId="50" applyNumberFormat="0" applyProtection="0">
      <alignment horizontal="left" vertical="center" indent="1"/>
    </xf>
    <xf numFmtId="0" fontId="24" fillId="95" borderId="50" applyNumberFormat="0" applyProtection="0">
      <alignment horizontal="left" vertical="center" indent="1"/>
    </xf>
    <xf numFmtId="4" fontId="33" fillId="32" borderId="50" applyNumberFormat="0" applyProtection="0">
      <alignment vertical="center"/>
    </xf>
    <xf numFmtId="4" fontId="84" fillId="32" borderId="50" applyNumberFormat="0" applyProtection="0">
      <alignment vertical="center"/>
    </xf>
    <xf numFmtId="4" fontId="33" fillId="32" borderId="50" applyNumberFormat="0" applyProtection="0">
      <alignment horizontal="left" vertical="center" indent="1"/>
    </xf>
    <xf numFmtId="4" fontId="33" fillId="32" borderId="50" applyNumberFormat="0" applyProtection="0">
      <alignment horizontal="left" vertical="center" indent="1"/>
    </xf>
    <xf numFmtId="4" fontId="33" fillId="103" borderId="50" applyNumberFormat="0" applyProtection="0">
      <alignment horizontal="right" vertical="center"/>
    </xf>
    <xf numFmtId="4" fontId="84" fillId="103" borderId="50" applyNumberFormat="0" applyProtection="0">
      <alignment horizontal="right" vertical="center"/>
    </xf>
    <xf numFmtId="0" fontId="24" fillId="95" borderId="50" applyNumberFormat="0" applyProtection="0">
      <alignment horizontal="left" vertical="center" indent="1"/>
    </xf>
    <xf numFmtId="0" fontId="24" fillId="95" borderId="50" applyNumberFormat="0" applyProtection="0">
      <alignment horizontal="left" vertical="center" indent="1"/>
    </xf>
    <xf numFmtId="0" fontId="117" fillId="0" borderId="0"/>
    <xf numFmtId="4" fontId="78" fillId="103" borderId="50" applyNumberFormat="0" applyProtection="0">
      <alignment horizontal="right" vertical="center"/>
    </xf>
    <xf numFmtId="38" fontId="37" fillId="0" borderId="14"/>
    <xf numFmtId="0" fontId="112" fillId="0" borderId="0" applyNumberFormat="0" applyFill="0" applyBorder="0" applyAlignment="0" applyProtection="0"/>
    <xf numFmtId="0" fontId="46" fillId="0" borderId="52" applyNumberFormat="0" applyFill="0" applyAlignment="0" applyProtection="0"/>
    <xf numFmtId="0" fontId="131" fillId="0" borderId="0" applyNumberFormat="0" applyFill="0" applyBorder="0" applyAlignment="0" applyProtection="0"/>
    <xf numFmtId="0" fontId="18" fillId="0" borderId="0"/>
    <xf numFmtId="0" fontId="105" fillId="0" borderId="0" applyNumberFormat="0" applyFill="0" applyBorder="0" applyAlignment="0" applyProtection="0"/>
    <xf numFmtId="0" fontId="98" fillId="0" borderId="37" applyNumberFormat="0" applyFill="0" applyAlignment="0" applyProtection="0"/>
    <xf numFmtId="0" fontId="99" fillId="0" borderId="38" applyNumberFormat="0" applyFill="0" applyAlignment="0" applyProtection="0"/>
    <xf numFmtId="0" fontId="100" fillId="0" borderId="39" applyNumberFormat="0" applyFill="0" applyAlignment="0" applyProtection="0"/>
    <xf numFmtId="0" fontId="100" fillId="0" borderId="0" applyNumberFormat="0" applyFill="0" applyBorder="0" applyAlignment="0" applyProtection="0"/>
    <xf numFmtId="0" fontId="97" fillId="67" borderId="0" applyNumberFormat="0" applyBorder="0" applyAlignment="0" applyProtection="0"/>
    <xf numFmtId="0" fontId="93" fillId="64" borderId="0" applyNumberFormat="0" applyBorder="0" applyAlignment="0" applyProtection="0"/>
    <xf numFmtId="0" fontId="103" fillId="69" borderId="0" applyNumberFormat="0" applyBorder="0" applyAlignment="0" applyProtection="0"/>
    <xf numFmtId="0" fontId="101" fillId="68" borderId="35" applyNumberFormat="0" applyAlignment="0" applyProtection="0"/>
    <xf numFmtId="0" fontId="104" fillId="65" borderId="42" applyNumberFormat="0" applyAlignment="0" applyProtection="0"/>
    <xf numFmtId="0" fontId="94" fillId="65" borderId="35" applyNumberFormat="0" applyAlignment="0" applyProtection="0"/>
    <xf numFmtId="0" fontId="102" fillId="0" borderId="40" applyNumberFormat="0" applyFill="0" applyAlignment="0" applyProtection="0"/>
    <xf numFmtId="0" fontId="95" fillId="66" borderId="36" applyNumberFormat="0" applyAlignment="0" applyProtection="0"/>
    <xf numFmtId="0" fontId="107" fillId="0" borderId="0" applyNumberFormat="0" applyFill="0" applyBorder="0" applyAlignment="0" applyProtection="0"/>
    <xf numFmtId="0" fontId="18" fillId="70" borderId="41" applyNumberFormat="0" applyFont="0" applyAlignment="0" applyProtection="0"/>
    <xf numFmtId="0" fontId="96" fillId="0" borderId="0" applyNumberFormat="0" applyFill="0" applyBorder="0" applyAlignment="0" applyProtection="0"/>
    <xf numFmtId="0" fontId="106" fillId="0" borderId="43" applyNumberFormat="0" applyFill="0" applyAlignment="0" applyProtection="0"/>
    <xf numFmtId="0" fontId="92" fillId="58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92" fillId="52" borderId="0" applyNumberFormat="0" applyBorder="0" applyAlignment="0" applyProtection="0"/>
    <xf numFmtId="0" fontId="92" fillId="59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92" fillId="53" borderId="0" applyNumberFormat="0" applyBorder="0" applyAlignment="0" applyProtection="0"/>
    <xf numFmtId="0" fontId="92" fillId="60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92" fillId="54" borderId="0" applyNumberFormat="0" applyBorder="0" applyAlignment="0" applyProtection="0"/>
    <xf numFmtId="0" fontId="92" fillId="61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92" fillId="55" borderId="0" applyNumberFormat="0" applyBorder="0" applyAlignment="0" applyProtection="0"/>
    <xf numFmtId="0" fontId="92" fillId="62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92" fillId="56" borderId="0" applyNumberFormat="0" applyBorder="0" applyAlignment="0" applyProtection="0"/>
    <xf numFmtId="0" fontId="92" fillId="63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92" fillId="57" borderId="0" applyNumberFormat="0" applyBorder="0" applyAlignment="0" applyProtection="0"/>
    <xf numFmtId="0" fontId="18" fillId="0" borderId="0"/>
    <xf numFmtId="0" fontId="105" fillId="0" borderId="0" applyNumberFormat="0" applyFill="0" applyBorder="0" applyAlignment="0" applyProtection="0"/>
    <xf numFmtId="0" fontId="98" fillId="0" borderId="37" applyNumberFormat="0" applyFill="0" applyAlignment="0" applyProtection="0"/>
    <xf numFmtId="0" fontId="99" fillId="0" borderId="38" applyNumberFormat="0" applyFill="0" applyAlignment="0" applyProtection="0"/>
    <xf numFmtId="0" fontId="100" fillId="0" borderId="39" applyNumberFormat="0" applyFill="0" applyAlignment="0" applyProtection="0"/>
    <xf numFmtId="0" fontId="100" fillId="0" borderId="0" applyNumberFormat="0" applyFill="0" applyBorder="0" applyAlignment="0" applyProtection="0"/>
    <xf numFmtId="0" fontId="97" fillId="67" borderId="0" applyNumberFormat="0" applyBorder="0" applyAlignment="0" applyProtection="0"/>
    <xf numFmtId="0" fontId="93" fillId="64" borderId="0" applyNumberFormat="0" applyBorder="0" applyAlignment="0" applyProtection="0"/>
    <xf numFmtId="0" fontId="103" fillId="69" borderId="0" applyNumberFormat="0" applyBorder="0" applyAlignment="0" applyProtection="0"/>
    <xf numFmtId="0" fontId="101" fillId="68" borderId="35" applyNumberFormat="0" applyAlignment="0" applyProtection="0"/>
    <xf numFmtId="0" fontId="104" fillId="65" borderId="42" applyNumberFormat="0" applyAlignment="0" applyProtection="0"/>
    <xf numFmtId="0" fontId="94" fillId="65" borderId="35" applyNumberFormat="0" applyAlignment="0" applyProtection="0"/>
    <xf numFmtId="0" fontId="102" fillId="0" borderId="40" applyNumberFormat="0" applyFill="0" applyAlignment="0" applyProtection="0"/>
    <xf numFmtId="0" fontId="95" fillId="66" borderId="36" applyNumberFormat="0" applyAlignment="0" applyProtection="0"/>
    <xf numFmtId="0" fontId="107" fillId="0" borderId="0" applyNumberFormat="0" applyFill="0" applyBorder="0" applyAlignment="0" applyProtection="0"/>
    <xf numFmtId="0" fontId="18" fillId="70" borderId="41" applyNumberFormat="0" applyFont="0" applyAlignment="0" applyProtection="0"/>
    <xf numFmtId="0" fontId="96" fillId="0" borderId="0" applyNumberFormat="0" applyFill="0" applyBorder="0" applyAlignment="0" applyProtection="0"/>
    <xf numFmtId="0" fontId="106" fillId="0" borderId="43" applyNumberFormat="0" applyFill="0" applyAlignment="0" applyProtection="0"/>
    <xf numFmtId="0" fontId="92" fillId="58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92" fillId="52" borderId="0" applyNumberFormat="0" applyBorder="0" applyAlignment="0" applyProtection="0"/>
    <xf numFmtId="0" fontId="92" fillId="59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92" fillId="53" borderId="0" applyNumberFormat="0" applyBorder="0" applyAlignment="0" applyProtection="0"/>
    <xf numFmtId="0" fontId="92" fillId="60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92" fillId="54" borderId="0" applyNumberFormat="0" applyBorder="0" applyAlignment="0" applyProtection="0"/>
    <xf numFmtId="0" fontId="92" fillId="61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92" fillId="55" borderId="0" applyNumberFormat="0" applyBorder="0" applyAlignment="0" applyProtection="0"/>
    <xf numFmtId="0" fontId="92" fillId="62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92" fillId="56" borderId="0" applyNumberFormat="0" applyBorder="0" applyAlignment="0" applyProtection="0"/>
    <xf numFmtId="0" fontId="92" fillId="63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92" fillId="57" borderId="0" applyNumberFormat="0" applyBorder="0" applyAlignment="0" applyProtection="0"/>
    <xf numFmtId="0" fontId="18" fillId="0" borderId="0"/>
    <xf numFmtId="0" fontId="105" fillId="0" borderId="0" applyNumberFormat="0" applyFill="0" applyBorder="0" applyAlignment="0" applyProtection="0"/>
    <xf numFmtId="0" fontId="98" fillId="0" borderId="37" applyNumberFormat="0" applyFill="0" applyAlignment="0" applyProtection="0"/>
    <xf numFmtId="0" fontId="99" fillId="0" borderId="38" applyNumberFormat="0" applyFill="0" applyAlignment="0" applyProtection="0"/>
    <xf numFmtId="0" fontId="100" fillId="0" borderId="39" applyNumberFormat="0" applyFill="0" applyAlignment="0" applyProtection="0"/>
    <xf numFmtId="0" fontId="100" fillId="0" borderId="0" applyNumberFormat="0" applyFill="0" applyBorder="0" applyAlignment="0" applyProtection="0"/>
    <xf numFmtId="0" fontId="97" fillId="67" borderId="0" applyNumberFormat="0" applyBorder="0" applyAlignment="0" applyProtection="0"/>
    <xf numFmtId="0" fontId="93" fillId="64" borderId="0" applyNumberFormat="0" applyBorder="0" applyAlignment="0" applyProtection="0"/>
    <xf numFmtId="0" fontId="103" fillId="69" borderId="0" applyNumberFormat="0" applyBorder="0" applyAlignment="0" applyProtection="0"/>
    <xf numFmtId="0" fontId="101" fillId="68" borderId="35" applyNumberFormat="0" applyAlignment="0" applyProtection="0"/>
    <xf numFmtId="0" fontId="104" fillId="65" borderId="42" applyNumberFormat="0" applyAlignment="0" applyProtection="0"/>
    <xf numFmtId="0" fontId="94" fillId="65" borderId="35" applyNumberFormat="0" applyAlignment="0" applyProtection="0"/>
    <xf numFmtId="0" fontId="102" fillId="0" borderId="40" applyNumberFormat="0" applyFill="0" applyAlignment="0" applyProtection="0"/>
    <xf numFmtId="0" fontId="95" fillId="66" borderId="36" applyNumberFormat="0" applyAlignment="0" applyProtection="0"/>
    <xf numFmtId="0" fontId="107" fillId="0" borderId="0" applyNumberFormat="0" applyFill="0" applyBorder="0" applyAlignment="0" applyProtection="0"/>
    <xf numFmtId="0" fontId="18" fillId="70" borderId="41" applyNumberFormat="0" applyFont="0" applyAlignment="0" applyProtection="0"/>
    <xf numFmtId="0" fontId="96" fillId="0" borderId="0" applyNumberFormat="0" applyFill="0" applyBorder="0" applyAlignment="0" applyProtection="0"/>
    <xf numFmtId="0" fontId="106" fillId="0" borderId="43" applyNumberFormat="0" applyFill="0" applyAlignment="0" applyProtection="0"/>
    <xf numFmtId="0" fontId="92" fillId="58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92" fillId="52" borderId="0" applyNumberFormat="0" applyBorder="0" applyAlignment="0" applyProtection="0"/>
    <xf numFmtId="0" fontId="92" fillId="59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92" fillId="53" borderId="0" applyNumberFormat="0" applyBorder="0" applyAlignment="0" applyProtection="0"/>
    <xf numFmtId="0" fontId="92" fillId="60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92" fillId="54" borderId="0" applyNumberFormat="0" applyBorder="0" applyAlignment="0" applyProtection="0"/>
    <xf numFmtId="0" fontId="92" fillId="61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92" fillId="55" borderId="0" applyNumberFormat="0" applyBorder="0" applyAlignment="0" applyProtection="0"/>
    <xf numFmtId="0" fontId="92" fillId="62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92" fillId="56" borderId="0" applyNumberFormat="0" applyBorder="0" applyAlignment="0" applyProtection="0"/>
    <xf numFmtId="0" fontId="92" fillId="63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92" fillId="57" borderId="0" applyNumberFormat="0" applyBorder="0" applyAlignment="0" applyProtection="0"/>
    <xf numFmtId="0" fontId="18" fillId="0" borderId="0"/>
    <xf numFmtId="0" fontId="105" fillId="0" borderId="0" applyNumberFormat="0" applyFill="0" applyBorder="0" applyAlignment="0" applyProtection="0"/>
    <xf numFmtId="0" fontId="98" fillId="0" borderId="37" applyNumberFormat="0" applyFill="0" applyAlignment="0" applyProtection="0"/>
    <xf numFmtId="0" fontId="99" fillId="0" borderId="38" applyNumberFormat="0" applyFill="0" applyAlignment="0" applyProtection="0"/>
    <xf numFmtId="0" fontId="100" fillId="0" borderId="39" applyNumberFormat="0" applyFill="0" applyAlignment="0" applyProtection="0"/>
    <xf numFmtId="0" fontId="100" fillId="0" borderId="0" applyNumberFormat="0" applyFill="0" applyBorder="0" applyAlignment="0" applyProtection="0"/>
    <xf numFmtId="0" fontId="97" fillId="67" borderId="0" applyNumberFormat="0" applyBorder="0" applyAlignment="0" applyProtection="0"/>
    <xf numFmtId="0" fontId="93" fillId="64" borderId="0" applyNumberFormat="0" applyBorder="0" applyAlignment="0" applyProtection="0"/>
    <xf numFmtId="0" fontId="103" fillId="69" borderId="0" applyNumberFormat="0" applyBorder="0" applyAlignment="0" applyProtection="0"/>
    <xf numFmtId="0" fontId="101" fillId="68" borderId="35" applyNumberFormat="0" applyAlignment="0" applyProtection="0"/>
    <xf numFmtId="0" fontId="104" fillId="65" borderId="42" applyNumberFormat="0" applyAlignment="0" applyProtection="0"/>
    <xf numFmtId="0" fontId="94" fillId="65" borderId="35" applyNumberFormat="0" applyAlignment="0" applyProtection="0"/>
    <xf numFmtId="0" fontId="102" fillId="0" borderId="40" applyNumberFormat="0" applyFill="0" applyAlignment="0" applyProtection="0"/>
    <xf numFmtId="0" fontId="95" fillId="66" borderId="36" applyNumberFormat="0" applyAlignment="0" applyProtection="0"/>
    <xf numFmtId="0" fontId="107" fillId="0" borderId="0" applyNumberFormat="0" applyFill="0" applyBorder="0" applyAlignment="0" applyProtection="0"/>
    <xf numFmtId="0" fontId="18" fillId="70" borderId="41" applyNumberFormat="0" applyFont="0" applyAlignment="0" applyProtection="0"/>
    <xf numFmtId="0" fontId="96" fillId="0" borderId="0" applyNumberFormat="0" applyFill="0" applyBorder="0" applyAlignment="0" applyProtection="0"/>
    <xf numFmtId="0" fontId="106" fillId="0" borderId="43" applyNumberFormat="0" applyFill="0" applyAlignment="0" applyProtection="0"/>
    <xf numFmtId="0" fontId="92" fillId="58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92" fillId="52" borderId="0" applyNumberFormat="0" applyBorder="0" applyAlignment="0" applyProtection="0"/>
    <xf numFmtId="0" fontId="92" fillId="59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92" fillId="53" borderId="0" applyNumberFormat="0" applyBorder="0" applyAlignment="0" applyProtection="0"/>
    <xf numFmtId="0" fontId="92" fillId="60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92" fillId="54" borderId="0" applyNumberFormat="0" applyBorder="0" applyAlignment="0" applyProtection="0"/>
    <xf numFmtId="0" fontId="92" fillId="61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92" fillId="55" borderId="0" applyNumberFormat="0" applyBorder="0" applyAlignment="0" applyProtection="0"/>
    <xf numFmtId="0" fontId="92" fillId="62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92" fillId="56" borderId="0" applyNumberFormat="0" applyBorder="0" applyAlignment="0" applyProtection="0"/>
    <xf numFmtId="0" fontId="92" fillId="63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92" fillId="57" borderId="0" applyNumberFormat="0" applyBorder="0" applyAlignment="0" applyProtection="0"/>
    <xf numFmtId="43" fontId="18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98" fillId="0" borderId="37" applyNumberFormat="0" applyFill="0" applyAlignment="0" applyProtection="0"/>
    <xf numFmtId="0" fontId="99" fillId="0" borderId="38" applyNumberFormat="0" applyFill="0" applyAlignment="0" applyProtection="0"/>
    <xf numFmtId="0" fontId="100" fillId="0" borderId="39" applyNumberFormat="0" applyFill="0" applyAlignment="0" applyProtection="0"/>
    <xf numFmtId="0" fontId="100" fillId="0" borderId="0" applyNumberFormat="0" applyFill="0" applyBorder="0" applyAlignment="0" applyProtection="0"/>
    <xf numFmtId="0" fontId="97" fillId="67" borderId="0" applyNumberFormat="0" applyBorder="0" applyAlignment="0" applyProtection="0"/>
    <xf numFmtId="0" fontId="93" fillId="64" borderId="0" applyNumberFormat="0" applyBorder="0" applyAlignment="0" applyProtection="0"/>
    <xf numFmtId="0" fontId="103" fillId="69" borderId="0" applyNumberFormat="0" applyBorder="0" applyAlignment="0" applyProtection="0"/>
    <xf numFmtId="0" fontId="101" fillId="68" borderId="35" applyNumberFormat="0" applyAlignment="0" applyProtection="0"/>
    <xf numFmtId="0" fontId="104" fillId="65" borderId="42" applyNumberFormat="0" applyAlignment="0" applyProtection="0"/>
    <xf numFmtId="0" fontId="94" fillId="65" borderId="35" applyNumberFormat="0" applyAlignment="0" applyProtection="0"/>
    <xf numFmtId="0" fontId="102" fillId="0" borderId="40" applyNumberFormat="0" applyFill="0" applyAlignment="0" applyProtection="0"/>
    <xf numFmtId="0" fontId="95" fillId="66" borderId="36" applyNumberFormat="0" applyAlignment="0" applyProtection="0"/>
    <xf numFmtId="0" fontId="107" fillId="0" borderId="0" applyNumberFormat="0" applyFill="0" applyBorder="0" applyAlignment="0" applyProtection="0"/>
    <xf numFmtId="0" fontId="18" fillId="70" borderId="41" applyNumberFormat="0" applyFont="0" applyAlignment="0" applyProtection="0"/>
    <xf numFmtId="0" fontId="96" fillId="0" borderId="0" applyNumberFormat="0" applyFill="0" applyBorder="0" applyAlignment="0" applyProtection="0"/>
    <xf numFmtId="0" fontId="106" fillId="0" borderId="43" applyNumberFormat="0" applyFill="0" applyAlignment="0" applyProtection="0"/>
    <xf numFmtId="0" fontId="92" fillId="58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92" fillId="52" borderId="0" applyNumberFormat="0" applyBorder="0" applyAlignment="0" applyProtection="0"/>
    <xf numFmtId="0" fontId="92" fillId="59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92" fillId="53" borderId="0" applyNumberFormat="0" applyBorder="0" applyAlignment="0" applyProtection="0"/>
    <xf numFmtId="0" fontId="92" fillId="60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92" fillId="54" borderId="0" applyNumberFormat="0" applyBorder="0" applyAlignment="0" applyProtection="0"/>
    <xf numFmtId="0" fontId="92" fillId="61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92" fillId="55" borderId="0" applyNumberFormat="0" applyBorder="0" applyAlignment="0" applyProtection="0"/>
    <xf numFmtId="0" fontId="92" fillId="62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92" fillId="56" borderId="0" applyNumberFormat="0" applyBorder="0" applyAlignment="0" applyProtection="0"/>
    <xf numFmtId="0" fontId="92" fillId="63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92" fillId="57" borderId="0" applyNumberFormat="0" applyBorder="0" applyAlignment="0" applyProtection="0"/>
    <xf numFmtId="43" fontId="18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98" fillId="0" borderId="37" applyNumberFormat="0" applyFill="0" applyAlignment="0" applyProtection="0"/>
    <xf numFmtId="0" fontId="99" fillId="0" borderId="38" applyNumberFormat="0" applyFill="0" applyAlignment="0" applyProtection="0"/>
    <xf numFmtId="0" fontId="100" fillId="0" borderId="39" applyNumberFormat="0" applyFill="0" applyAlignment="0" applyProtection="0"/>
    <xf numFmtId="0" fontId="100" fillId="0" borderId="0" applyNumberFormat="0" applyFill="0" applyBorder="0" applyAlignment="0" applyProtection="0"/>
    <xf numFmtId="0" fontId="97" fillId="67" borderId="0" applyNumberFormat="0" applyBorder="0" applyAlignment="0" applyProtection="0"/>
    <xf numFmtId="0" fontId="93" fillId="64" borderId="0" applyNumberFormat="0" applyBorder="0" applyAlignment="0" applyProtection="0"/>
    <xf numFmtId="0" fontId="103" fillId="69" borderId="0" applyNumberFormat="0" applyBorder="0" applyAlignment="0" applyProtection="0"/>
    <xf numFmtId="0" fontId="101" fillId="68" borderId="35" applyNumberFormat="0" applyAlignment="0" applyProtection="0"/>
    <xf numFmtId="0" fontId="104" fillId="65" borderId="42" applyNumberFormat="0" applyAlignment="0" applyProtection="0"/>
    <xf numFmtId="0" fontId="94" fillId="65" borderId="35" applyNumberFormat="0" applyAlignment="0" applyProtection="0"/>
    <xf numFmtId="0" fontId="102" fillId="0" borderId="40" applyNumberFormat="0" applyFill="0" applyAlignment="0" applyProtection="0"/>
    <xf numFmtId="0" fontId="95" fillId="66" borderId="36" applyNumberFormat="0" applyAlignment="0" applyProtection="0"/>
    <xf numFmtId="0" fontId="107" fillId="0" borderId="0" applyNumberFormat="0" applyFill="0" applyBorder="0" applyAlignment="0" applyProtection="0"/>
    <xf numFmtId="0" fontId="18" fillId="70" borderId="41" applyNumberFormat="0" applyFont="0" applyAlignment="0" applyProtection="0"/>
    <xf numFmtId="0" fontId="96" fillId="0" borderId="0" applyNumberFormat="0" applyFill="0" applyBorder="0" applyAlignment="0" applyProtection="0"/>
    <xf numFmtId="0" fontId="106" fillId="0" borderId="43" applyNumberFormat="0" applyFill="0" applyAlignment="0" applyProtection="0"/>
    <xf numFmtId="0" fontId="92" fillId="58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92" fillId="52" borderId="0" applyNumberFormat="0" applyBorder="0" applyAlignment="0" applyProtection="0"/>
    <xf numFmtId="0" fontId="92" fillId="59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92" fillId="53" borderId="0" applyNumberFormat="0" applyBorder="0" applyAlignment="0" applyProtection="0"/>
    <xf numFmtId="0" fontId="92" fillId="60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92" fillId="54" borderId="0" applyNumberFormat="0" applyBorder="0" applyAlignment="0" applyProtection="0"/>
    <xf numFmtId="0" fontId="92" fillId="61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92" fillId="55" borderId="0" applyNumberFormat="0" applyBorder="0" applyAlignment="0" applyProtection="0"/>
    <xf numFmtId="0" fontId="92" fillId="62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92" fillId="56" borderId="0" applyNumberFormat="0" applyBorder="0" applyAlignment="0" applyProtection="0"/>
    <xf numFmtId="0" fontId="92" fillId="63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92" fillId="57" borderId="0" applyNumberFormat="0" applyBorder="0" applyAlignment="0" applyProtection="0"/>
    <xf numFmtId="0" fontId="105" fillId="0" borderId="0" applyNumberFormat="0" applyFill="0" applyBorder="0" applyAlignment="0" applyProtection="0"/>
    <xf numFmtId="0" fontId="98" fillId="0" borderId="37" applyNumberFormat="0" applyFill="0" applyAlignment="0" applyProtection="0"/>
    <xf numFmtId="0" fontId="99" fillId="0" borderId="38" applyNumberFormat="0" applyFill="0" applyAlignment="0" applyProtection="0"/>
    <xf numFmtId="0" fontId="100" fillId="0" borderId="39" applyNumberFormat="0" applyFill="0" applyAlignment="0" applyProtection="0"/>
    <xf numFmtId="0" fontId="100" fillId="0" borderId="0" applyNumberFormat="0" applyFill="0" applyBorder="0" applyAlignment="0" applyProtection="0"/>
    <xf numFmtId="0" fontId="97" fillId="67" borderId="0" applyNumberFormat="0" applyBorder="0" applyAlignment="0" applyProtection="0"/>
    <xf numFmtId="0" fontId="93" fillId="64" borderId="0" applyNumberFormat="0" applyBorder="0" applyAlignment="0" applyProtection="0"/>
    <xf numFmtId="0" fontId="103" fillId="69" borderId="0" applyNumberFormat="0" applyBorder="0" applyAlignment="0" applyProtection="0"/>
    <xf numFmtId="0" fontId="101" fillId="68" borderId="35" applyNumberFormat="0" applyAlignment="0" applyProtection="0"/>
    <xf numFmtId="0" fontId="104" fillId="65" borderId="42" applyNumberFormat="0" applyAlignment="0" applyProtection="0"/>
    <xf numFmtId="0" fontId="94" fillId="65" borderId="35" applyNumberFormat="0" applyAlignment="0" applyProtection="0"/>
    <xf numFmtId="0" fontId="102" fillId="0" borderId="40" applyNumberFormat="0" applyFill="0" applyAlignment="0" applyProtection="0"/>
    <xf numFmtId="0" fontId="95" fillId="66" borderId="36" applyNumberFormat="0" applyAlignment="0" applyProtection="0"/>
    <xf numFmtId="0" fontId="107" fillId="0" borderId="0" applyNumberFormat="0" applyFill="0" applyBorder="0" applyAlignment="0" applyProtection="0"/>
    <xf numFmtId="0" fontId="18" fillId="70" borderId="41" applyNumberFormat="0" applyFont="0" applyAlignment="0" applyProtection="0"/>
    <xf numFmtId="0" fontId="96" fillId="0" borderId="0" applyNumberFormat="0" applyFill="0" applyBorder="0" applyAlignment="0" applyProtection="0"/>
    <xf numFmtId="0" fontId="106" fillId="0" borderId="43" applyNumberFormat="0" applyFill="0" applyAlignment="0" applyProtection="0"/>
    <xf numFmtId="0" fontId="92" fillId="58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92" fillId="52" borderId="0" applyNumberFormat="0" applyBorder="0" applyAlignment="0" applyProtection="0"/>
    <xf numFmtId="0" fontId="92" fillId="59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92" fillId="53" borderId="0" applyNumberFormat="0" applyBorder="0" applyAlignment="0" applyProtection="0"/>
    <xf numFmtId="0" fontId="92" fillId="60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92" fillId="54" borderId="0" applyNumberFormat="0" applyBorder="0" applyAlignment="0" applyProtection="0"/>
    <xf numFmtId="0" fontId="92" fillId="61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92" fillId="55" borderId="0" applyNumberFormat="0" applyBorder="0" applyAlignment="0" applyProtection="0"/>
    <xf numFmtId="0" fontId="92" fillId="62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92" fillId="56" borderId="0" applyNumberFormat="0" applyBorder="0" applyAlignment="0" applyProtection="0"/>
    <xf numFmtId="0" fontId="92" fillId="63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92" fillId="57" borderId="0" applyNumberFormat="0" applyBorder="0" applyAlignment="0" applyProtection="0"/>
    <xf numFmtId="0" fontId="105" fillId="0" borderId="0" applyNumberFormat="0" applyFill="0" applyBorder="0" applyAlignment="0" applyProtection="0"/>
    <xf numFmtId="0" fontId="98" fillId="0" borderId="37" applyNumberFormat="0" applyFill="0" applyAlignment="0" applyProtection="0"/>
    <xf numFmtId="0" fontId="99" fillId="0" borderId="38" applyNumberFormat="0" applyFill="0" applyAlignment="0" applyProtection="0"/>
    <xf numFmtId="0" fontId="100" fillId="0" borderId="39" applyNumberFormat="0" applyFill="0" applyAlignment="0" applyProtection="0"/>
    <xf numFmtId="0" fontId="100" fillId="0" borderId="0" applyNumberFormat="0" applyFill="0" applyBorder="0" applyAlignment="0" applyProtection="0"/>
    <xf numFmtId="0" fontId="97" fillId="67" borderId="0" applyNumberFormat="0" applyBorder="0" applyAlignment="0" applyProtection="0"/>
    <xf numFmtId="0" fontId="93" fillId="64" borderId="0" applyNumberFormat="0" applyBorder="0" applyAlignment="0" applyProtection="0"/>
    <xf numFmtId="0" fontId="103" fillId="69" borderId="0" applyNumberFormat="0" applyBorder="0" applyAlignment="0" applyProtection="0"/>
    <xf numFmtId="0" fontId="101" fillId="68" borderId="35" applyNumberFormat="0" applyAlignment="0" applyProtection="0"/>
    <xf numFmtId="0" fontId="104" fillId="65" borderId="42" applyNumberFormat="0" applyAlignment="0" applyProtection="0"/>
    <xf numFmtId="0" fontId="94" fillId="65" borderId="35" applyNumberFormat="0" applyAlignment="0" applyProtection="0"/>
    <xf numFmtId="0" fontId="102" fillId="0" borderId="40" applyNumberFormat="0" applyFill="0" applyAlignment="0" applyProtection="0"/>
    <xf numFmtId="0" fontId="95" fillId="66" borderId="36" applyNumberFormat="0" applyAlignment="0" applyProtection="0"/>
    <xf numFmtId="0" fontId="107" fillId="0" borderId="0" applyNumberFormat="0" applyFill="0" applyBorder="0" applyAlignment="0" applyProtection="0"/>
    <xf numFmtId="0" fontId="18" fillId="70" borderId="41" applyNumberFormat="0" applyFont="0" applyAlignment="0" applyProtection="0"/>
    <xf numFmtId="0" fontId="96" fillId="0" borderId="0" applyNumberFormat="0" applyFill="0" applyBorder="0" applyAlignment="0" applyProtection="0"/>
    <xf numFmtId="0" fontId="106" fillId="0" borderId="43" applyNumberFormat="0" applyFill="0" applyAlignment="0" applyProtection="0"/>
    <xf numFmtId="0" fontId="92" fillId="58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92" fillId="52" borderId="0" applyNumberFormat="0" applyBorder="0" applyAlignment="0" applyProtection="0"/>
    <xf numFmtId="0" fontId="92" fillId="59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92" fillId="53" borderId="0" applyNumberFormat="0" applyBorder="0" applyAlignment="0" applyProtection="0"/>
    <xf numFmtId="0" fontId="92" fillId="60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92" fillId="54" borderId="0" applyNumberFormat="0" applyBorder="0" applyAlignment="0" applyProtection="0"/>
    <xf numFmtId="0" fontId="92" fillId="61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92" fillId="55" borderId="0" applyNumberFormat="0" applyBorder="0" applyAlignment="0" applyProtection="0"/>
    <xf numFmtId="0" fontId="92" fillId="62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92" fillId="56" borderId="0" applyNumberFormat="0" applyBorder="0" applyAlignment="0" applyProtection="0"/>
    <xf numFmtId="0" fontId="92" fillId="63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92" fillId="57" borderId="0" applyNumberFormat="0" applyBorder="0" applyAlignment="0" applyProtection="0"/>
    <xf numFmtId="0" fontId="18" fillId="0" borderId="0"/>
    <xf numFmtId="0" fontId="101" fillId="68" borderId="35" applyNumberFormat="0" applyAlignment="0" applyProtection="0"/>
    <xf numFmtId="0" fontId="101" fillId="68" borderId="35" applyNumberFormat="0" applyAlignment="0" applyProtection="0"/>
    <xf numFmtId="0" fontId="18" fillId="0" borderId="0"/>
    <xf numFmtId="0" fontId="18" fillId="0" borderId="0"/>
    <xf numFmtId="0" fontId="101" fillId="68" borderId="35" applyNumberFormat="0" applyAlignment="0" applyProtection="0"/>
    <xf numFmtId="0" fontId="18" fillId="0" borderId="0"/>
    <xf numFmtId="0" fontId="18" fillId="70" borderId="41" applyNumberFormat="0" applyFont="0" applyAlignment="0" applyProtection="0"/>
    <xf numFmtId="0" fontId="92" fillId="58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92" fillId="60" borderId="0" applyNumberFormat="0" applyBorder="0" applyAlignment="0" applyProtection="0"/>
    <xf numFmtId="0" fontId="92" fillId="59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92" fillId="60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92" fillId="58" borderId="0" applyNumberFormat="0" applyBorder="0" applyAlignment="0" applyProtection="0"/>
    <xf numFmtId="0" fontId="92" fillId="61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43" fontId="18" fillId="0" borderId="0" applyFont="0" applyFill="0" applyBorder="0" applyAlignment="0" applyProtection="0"/>
    <xf numFmtId="0" fontId="92" fillId="62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92" fillId="63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101" fillId="68" borderId="35" applyNumberFormat="0" applyAlignment="0" applyProtection="0"/>
    <xf numFmtId="0" fontId="92" fillId="59" borderId="0" applyNumberFormat="0" applyBorder="0" applyAlignment="0" applyProtection="0"/>
    <xf numFmtId="0" fontId="92" fillId="61" borderId="0" applyNumberFormat="0" applyBorder="0" applyAlignment="0" applyProtection="0"/>
    <xf numFmtId="0" fontId="92" fillId="60" borderId="0" applyNumberFormat="0" applyBorder="0" applyAlignment="0" applyProtection="0"/>
    <xf numFmtId="0" fontId="92" fillId="61" borderId="0" applyNumberFormat="0" applyBorder="0" applyAlignment="0" applyProtection="0"/>
    <xf numFmtId="0" fontId="92" fillId="60" borderId="0" applyNumberFormat="0" applyBorder="0" applyAlignment="0" applyProtection="0"/>
    <xf numFmtId="0" fontId="92" fillId="58" borderId="0" applyNumberFormat="0" applyBorder="0" applyAlignment="0" applyProtection="0"/>
    <xf numFmtId="0" fontId="92" fillId="61" borderId="0" applyNumberFormat="0" applyBorder="0" applyAlignment="0" applyProtection="0"/>
    <xf numFmtId="0" fontId="92" fillId="62" borderId="0" applyNumberFormat="0" applyBorder="0" applyAlignment="0" applyProtection="0"/>
    <xf numFmtId="0" fontId="92" fillId="59" borderId="0" applyNumberFormat="0" applyBorder="0" applyAlignment="0" applyProtection="0"/>
    <xf numFmtId="0" fontId="92" fillId="63" borderId="0" applyNumberFormat="0" applyBorder="0" applyAlignment="0" applyProtection="0"/>
    <xf numFmtId="0" fontId="92" fillId="58" borderId="0" applyNumberFormat="0" applyBorder="0" applyAlignment="0" applyProtection="0"/>
    <xf numFmtId="0" fontId="92" fillId="62" borderId="0" applyNumberFormat="0" applyBorder="0" applyAlignment="0" applyProtection="0"/>
    <xf numFmtId="0" fontId="92" fillId="63" borderId="0" applyNumberFormat="0" applyBorder="0" applyAlignment="0" applyProtection="0"/>
    <xf numFmtId="0" fontId="92" fillId="59" borderId="0" applyNumberFormat="0" applyBorder="0" applyAlignment="0" applyProtection="0"/>
    <xf numFmtId="0" fontId="92" fillId="62" borderId="0" applyNumberFormat="0" applyBorder="0" applyAlignment="0" applyProtection="0"/>
    <xf numFmtId="0" fontId="92" fillId="63" borderId="0" applyNumberFormat="0" applyBorder="0" applyAlignment="0" applyProtection="0"/>
    <xf numFmtId="0" fontId="18" fillId="0" borderId="0"/>
    <xf numFmtId="0" fontId="101" fillId="68" borderId="35" applyNumberFormat="0" applyAlignment="0" applyProtection="0"/>
    <xf numFmtId="0" fontId="101" fillId="68" borderId="35" applyNumberFormat="0" applyAlignment="0" applyProtection="0"/>
    <xf numFmtId="0" fontId="101" fillId="68" borderId="35" applyNumberFormat="0" applyAlignment="0" applyProtection="0"/>
    <xf numFmtId="0" fontId="18" fillId="0" borderId="0"/>
    <xf numFmtId="0" fontId="18" fillId="70" borderId="41" applyNumberFormat="0" applyFont="0" applyAlignment="0" applyProtection="0"/>
    <xf numFmtId="43" fontId="18" fillId="0" borderId="0" applyFont="0" applyFill="0" applyBorder="0" applyAlignment="0" applyProtection="0"/>
    <xf numFmtId="0" fontId="92" fillId="58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92" fillId="59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92" fillId="58" borderId="0" applyNumberFormat="0" applyBorder="0" applyAlignment="0" applyProtection="0"/>
    <xf numFmtId="0" fontId="92" fillId="60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92" fillId="61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92" fillId="62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92" fillId="63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18" fillId="0" borderId="0"/>
    <xf numFmtId="0" fontId="92" fillId="59" borderId="0" applyNumberFormat="0" applyBorder="0" applyAlignment="0" applyProtection="0"/>
    <xf numFmtId="0" fontId="92" fillId="60" borderId="0" applyNumberFormat="0" applyBorder="0" applyAlignment="0" applyProtection="0"/>
    <xf numFmtId="0" fontId="92" fillId="60" borderId="0" applyNumberFormat="0" applyBorder="0" applyAlignment="0" applyProtection="0"/>
    <xf numFmtId="0" fontId="92" fillId="61" borderId="0" applyNumberFormat="0" applyBorder="0" applyAlignment="0" applyProtection="0"/>
    <xf numFmtId="0" fontId="92" fillId="61" borderId="0" applyNumberFormat="0" applyBorder="0" applyAlignment="0" applyProtection="0"/>
    <xf numFmtId="0" fontId="92" fillId="58" borderId="0" applyNumberFormat="0" applyBorder="0" applyAlignment="0" applyProtection="0"/>
    <xf numFmtId="0" fontId="92" fillId="62" borderId="0" applyNumberFormat="0" applyBorder="0" applyAlignment="0" applyProtection="0"/>
    <xf numFmtId="0" fontId="92" fillId="63" borderId="0" applyNumberFormat="0" applyBorder="0" applyAlignment="0" applyProtection="0"/>
    <xf numFmtId="0" fontId="92" fillId="59" borderId="0" applyNumberFormat="0" applyBorder="0" applyAlignment="0" applyProtection="0"/>
    <xf numFmtId="0" fontId="92" fillId="62" borderId="0" applyNumberFormat="0" applyBorder="0" applyAlignment="0" applyProtection="0"/>
    <xf numFmtId="0" fontId="92" fillId="63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01" fillId="68" borderId="35" applyNumberFormat="0" applyAlignment="0" applyProtection="0"/>
    <xf numFmtId="0" fontId="101" fillId="68" borderId="35" applyNumberFormat="0" applyAlignment="0" applyProtection="0"/>
    <xf numFmtId="0" fontId="101" fillId="68" borderId="35" applyNumberFormat="0" applyAlignment="0" applyProtection="0"/>
    <xf numFmtId="0" fontId="18" fillId="0" borderId="0"/>
    <xf numFmtId="0" fontId="18" fillId="70" borderId="41" applyNumberFormat="0" applyFont="0" applyAlignment="0" applyProtection="0"/>
    <xf numFmtId="0" fontId="92" fillId="58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92" fillId="59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92" fillId="58" borderId="0" applyNumberFormat="0" applyBorder="0" applyAlignment="0" applyProtection="0"/>
    <xf numFmtId="0" fontId="92" fillId="60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92" fillId="61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92" fillId="62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92" fillId="63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92" fillId="60" borderId="0" applyNumberFormat="0" applyBorder="0" applyAlignment="0" applyProtection="0"/>
    <xf numFmtId="0" fontId="92" fillId="59" borderId="0" applyNumberFormat="0" applyBorder="0" applyAlignment="0" applyProtection="0"/>
    <xf numFmtId="0" fontId="92" fillId="60" borderId="0" applyNumberFormat="0" applyBorder="0" applyAlignment="0" applyProtection="0"/>
    <xf numFmtId="0" fontId="92" fillId="61" borderId="0" applyNumberFormat="0" applyBorder="0" applyAlignment="0" applyProtection="0"/>
    <xf numFmtId="0" fontId="92" fillId="58" borderId="0" applyNumberFormat="0" applyBorder="0" applyAlignment="0" applyProtection="0"/>
    <xf numFmtId="0" fontId="92" fillId="61" borderId="0" applyNumberFormat="0" applyBorder="0" applyAlignment="0" applyProtection="0"/>
    <xf numFmtId="0" fontId="92" fillId="62" borderId="0" applyNumberFormat="0" applyBorder="0" applyAlignment="0" applyProtection="0"/>
    <xf numFmtId="0" fontId="92" fillId="59" borderId="0" applyNumberFormat="0" applyBorder="0" applyAlignment="0" applyProtection="0"/>
    <xf numFmtId="0" fontId="92" fillId="63" borderId="0" applyNumberFormat="0" applyBorder="0" applyAlignment="0" applyProtection="0"/>
    <xf numFmtId="0" fontId="92" fillId="62" borderId="0" applyNumberFormat="0" applyBorder="0" applyAlignment="0" applyProtection="0"/>
    <xf numFmtId="0" fontId="92" fillId="63" borderId="0" applyNumberFormat="0" applyBorder="0" applyAlignment="0" applyProtection="0"/>
    <xf numFmtId="168" fontId="23" fillId="0" borderId="0">
      <alignment horizontal="left" wrapText="1"/>
    </xf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43" fontId="2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5" fillId="0" borderId="0" applyFont="0" applyFill="0" applyBorder="0" applyAlignment="0" applyProtection="0"/>
    <xf numFmtId="172" fontId="40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18" fillId="0" borderId="0"/>
    <xf numFmtId="0" fontId="24" fillId="0" borderId="0"/>
    <xf numFmtId="0" fontId="45" fillId="0" borderId="0"/>
    <xf numFmtId="0" fontId="18" fillId="0" borderId="0"/>
    <xf numFmtId="0" fontId="35" fillId="0" borderId="0"/>
    <xf numFmtId="167" fontId="24" fillId="0" borderId="0">
      <alignment horizontal="left" wrapText="1"/>
    </xf>
    <xf numFmtId="0" fontId="45" fillId="0" borderId="0"/>
    <xf numFmtId="0" fontId="45" fillId="0" borderId="0"/>
    <xf numFmtId="0" fontId="45" fillId="6" borderId="8" applyNumberFormat="0" applyFont="0" applyAlignment="0" applyProtection="0"/>
    <xf numFmtId="0" fontId="45" fillId="6" borderId="8" applyNumberFormat="0" applyFont="0" applyAlignment="0" applyProtection="0"/>
    <xf numFmtId="0" fontId="45" fillId="6" borderId="8" applyNumberFormat="0" applyFont="0" applyAlignment="0" applyProtection="0"/>
    <xf numFmtId="0" fontId="45" fillId="70" borderId="41" applyNumberFormat="0" applyFont="0" applyAlignment="0" applyProtection="0"/>
    <xf numFmtId="0" fontId="45" fillId="70" borderId="41" applyNumberFormat="0" applyFont="0" applyAlignment="0" applyProtection="0"/>
    <xf numFmtId="0" fontId="45" fillId="70" borderId="41" applyNumberFormat="0" applyFont="0" applyAlignment="0" applyProtection="0"/>
    <xf numFmtId="0" fontId="45" fillId="6" borderId="8" applyNumberFormat="0" applyFont="0" applyAlignment="0" applyProtection="0"/>
    <xf numFmtId="0" fontId="45" fillId="6" borderId="8" applyNumberFormat="0" applyFont="0" applyAlignment="0" applyProtection="0"/>
    <xf numFmtId="0" fontId="45" fillId="6" borderId="8" applyNumberFormat="0" applyFont="0" applyAlignment="0" applyProtection="0"/>
    <xf numFmtId="0" fontId="45" fillId="6" borderId="8" applyNumberFormat="0" applyFont="0" applyAlignment="0" applyProtection="0"/>
    <xf numFmtId="0" fontId="45" fillId="6" borderId="8" applyNumberFormat="0" applyFont="0" applyAlignment="0" applyProtection="0"/>
    <xf numFmtId="4" fontId="81" fillId="11" borderId="12" applyNumberFormat="0" applyProtection="0">
      <alignment vertical="center"/>
    </xf>
    <xf numFmtId="4" fontId="82" fillId="19" borderId="12" applyNumberFormat="0" applyProtection="0">
      <alignment vertical="center"/>
    </xf>
    <xf numFmtId="4" fontId="81" fillId="19" borderId="12" applyNumberFormat="0" applyProtection="0">
      <alignment horizontal="left" vertical="center" indent="1"/>
    </xf>
    <xf numFmtId="0" fontId="81" fillId="19" borderId="12" applyNumberFormat="0" applyProtection="0">
      <alignment horizontal="left" vertical="top" indent="1"/>
    </xf>
    <xf numFmtId="4" fontId="81" fillId="22" borderId="0" applyNumberFormat="0" applyProtection="0">
      <alignment horizontal="left" vertical="center" indent="1"/>
    </xf>
    <xf numFmtId="4" fontId="33" fillId="5" borderId="12" applyNumberFormat="0" applyProtection="0">
      <alignment horizontal="right" vertical="center"/>
    </xf>
    <xf numFmtId="4" fontId="33" fillId="4" borderId="12" applyNumberFormat="0" applyProtection="0">
      <alignment horizontal="right" vertical="center"/>
    </xf>
    <xf numFmtId="4" fontId="33" fillId="15" borderId="12" applyNumberFormat="0" applyProtection="0">
      <alignment horizontal="right" vertical="center"/>
    </xf>
    <xf numFmtId="4" fontId="33" fillId="13" borderId="12" applyNumberFormat="0" applyProtection="0">
      <alignment horizontal="right" vertical="center"/>
    </xf>
    <xf numFmtId="4" fontId="33" fillId="24" borderId="12" applyNumberFormat="0" applyProtection="0">
      <alignment horizontal="right" vertical="center"/>
    </xf>
    <xf numFmtId="4" fontId="33" fillId="14" borderId="12" applyNumberFormat="0" applyProtection="0">
      <alignment horizontal="right" vertical="center"/>
    </xf>
    <xf numFmtId="4" fontId="33" fillId="25" borderId="12" applyNumberFormat="0" applyProtection="0">
      <alignment horizontal="right" vertical="center"/>
    </xf>
    <xf numFmtId="4" fontId="33" fillId="26" borderId="12" applyNumberFormat="0" applyProtection="0">
      <alignment horizontal="right" vertical="center"/>
    </xf>
    <xf numFmtId="4" fontId="33" fillId="12" borderId="12" applyNumberFormat="0" applyProtection="0">
      <alignment horizontal="right" vertical="center"/>
    </xf>
    <xf numFmtId="4" fontId="81" fillId="27" borderId="13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33" fillId="30" borderId="12" applyNumberFormat="0" applyProtection="0">
      <alignment horizontal="right" vertical="center"/>
    </xf>
    <xf numFmtId="4" fontId="33" fillId="28" borderId="0" applyNumberFormat="0" applyProtection="0">
      <alignment horizontal="left" vertical="center" indent="1"/>
    </xf>
    <xf numFmtId="4" fontId="33" fillId="22" borderId="0" applyNumberFormat="0" applyProtection="0">
      <alignment horizontal="left" vertical="center" indent="1"/>
    </xf>
    <xf numFmtId="0" fontId="24" fillId="29" borderId="12" applyNumberFormat="0" applyProtection="0">
      <alignment horizontal="left" vertical="center" indent="1"/>
    </xf>
    <xf numFmtId="0" fontId="24" fillId="29" borderId="12" applyNumberFormat="0" applyProtection="0">
      <alignment horizontal="left" vertical="top" indent="1"/>
    </xf>
    <xf numFmtId="0" fontId="24" fillId="22" borderId="12" applyNumberFormat="0" applyProtection="0">
      <alignment horizontal="left" vertical="center" indent="1"/>
    </xf>
    <xf numFmtId="0" fontId="24" fillId="22" borderId="12" applyNumberFormat="0" applyProtection="0">
      <alignment horizontal="left" vertical="top" indent="1"/>
    </xf>
    <xf numFmtId="0" fontId="24" fillId="31" borderId="12" applyNumberFormat="0" applyProtection="0">
      <alignment horizontal="left" vertical="center" indent="1"/>
    </xf>
    <xf numFmtId="0" fontId="24" fillId="31" borderId="12" applyNumberFormat="0" applyProtection="0">
      <alignment horizontal="left" vertical="top" indent="1"/>
    </xf>
    <xf numFmtId="0" fontId="24" fillId="20" borderId="12" applyNumberFormat="0" applyProtection="0">
      <alignment horizontal="left" vertical="center" indent="1"/>
    </xf>
    <xf numFmtId="0" fontId="24" fillId="20" borderId="12" applyNumberFormat="0" applyProtection="0">
      <alignment horizontal="left" vertical="top" indent="1"/>
    </xf>
    <xf numFmtId="4" fontId="33" fillId="32" borderId="12" applyNumberFormat="0" applyProtection="0">
      <alignment vertical="center"/>
    </xf>
    <xf numFmtId="4" fontId="84" fillId="32" borderId="12" applyNumberFormat="0" applyProtection="0">
      <alignment vertical="center"/>
    </xf>
    <xf numFmtId="4" fontId="33" fillId="32" borderId="12" applyNumberFormat="0" applyProtection="0">
      <alignment horizontal="left" vertical="center" indent="1"/>
    </xf>
    <xf numFmtId="0" fontId="33" fillId="32" borderId="12" applyNumberFormat="0" applyProtection="0">
      <alignment horizontal="left" vertical="top" indent="1"/>
    </xf>
    <xf numFmtId="4" fontId="33" fillId="28" borderId="12" applyNumberFormat="0" applyProtection="0">
      <alignment horizontal="right" vertical="center"/>
    </xf>
    <xf numFmtId="4" fontId="84" fillId="28" borderId="12" applyNumberFormat="0" applyProtection="0">
      <alignment horizontal="right" vertical="center"/>
    </xf>
    <xf numFmtId="4" fontId="33" fillId="30" borderId="12" applyNumberFormat="0" applyProtection="0">
      <alignment horizontal="left" vertical="center" indent="1"/>
    </xf>
    <xf numFmtId="0" fontId="33" fillId="22" borderId="12" applyNumberFormat="0" applyProtection="0">
      <alignment horizontal="left" vertical="top" indent="1"/>
    </xf>
    <xf numFmtId="4" fontId="85" fillId="33" borderId="0" applyNumberFormat="0" applyProtection="0">
      <alignment horizontal="left" vertical="center" indent="1"/>
    </xf>
    <xf numFmtId="4" fontId="78" fillId="28" borderId="12" applyNumberFormat="0" applyProtection="0">
      <alignment horizontal="right" vertical="center"/>
    </xf>
    <xf numFmtId="0" fontId="18" fillId="0" borderId="0"/>
    <xf numFmtId="43" fontId="18" fillId="0" borderId="0" applyFont="0" applyFill="0" applyBorder="0" applyAlignment="0" applyProtection="0"/>
    <xf numFmtId="0" fontId="101" fillId="68" borderId="35" applyNumberFormat="0" applyAlignment="0" applyProtection="0"/>
    <xf numFmtId="0" fontId="101" fillId="68" borderId="35" applyNumberFormat="0" applyAlignment="0" applyProtection="0"/>
    <xf numFmtId="0" fontId="101" fillId="68" borderId="35" applyNumberFormat="0" applyAlignment="0" applyProtection="0"/>
    <xf numFmtId="0" fontId="18" fillId="0" borderId="0"/>
    <xf numFmtId="0" fontId="18" fillId="70" borderId="41" applyNumberFormat="0" applyFont="0" applyAlignment="0" applyProtection="0"/>
    <xf numFmtId="0" fontId="92" fillId="58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92" fillId="62" borderId="0" applyNumberFormat="0" applyBorder="0" applyAlignment="0" applyProtection="0"/>
    <xf numFmtId="0" fontId="92" fillId="59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92" fillId="58" borderId="0" applyNumberFormat="0" applyBorder="0" applyAlignment="0" applyProtection="0"/>
    <xf numFmtId="0" fontId="92" fillId="60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92" fillId="61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92" fillId="62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92" fillId="63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18" fillId="0" borderId="0"/>
    <xf numFmtId="0" fontId="92" fillId="59" borderId="0" applyNumberFormat="0" applyBorder="0" applyAlignment="0" applyProtection="0"/>
    <xf numFmtId="0" fontId="92" fillId="59" borderId="0" applyNumberFormat="0" applyBorder="0" applyAlignment="0" applyProtection="0"/>
    <xf numFmtId="0" fontId="92" fillId="60" borderId="0" applyNumberFormat="0" applyBorder="0" applyAlignment="0" applyProtection="0"/>
    <xf numFmtId="0" fontId="92" fillId="60" borderId="0" applyNumberFormat="0" applyBorder="0" applyAlignment="0" applyProtection="0"/>
    <xf numFmtId="0" fontId="92" fillId="61" borderId="0" applyNumberFormat="0" applyBorder="0" applyAlignment="0" applyProtection="0"/>
    <xf numFmtId="0" fontId="92" fillId="62" borderId="0" applyNumberFormat="0" applyBorder="0" applyAlignment="0" applyProtection="0"/>
    <xf numFmtId="0" fontId="92" fillId="61" borderId="0" applyNumberFormat="0" applyBorder="0" applyAlignment="0" applyProtection="0"/>
    <xf numFmtId="0" fontId="92" fillId="58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01" fillId="68" borderId="35" applyNumberFormat="0" applyAlignment="0" applyProtection="0"/>
    <xf numFmtId="0" fontId="101" fillId="68" borderId="35" applyNumberFormat="0" applyAlignment="0" applyProtection="0"/>
    <xf numFmtId="0" fontId="101" fillId="68" borderId="35" applyNumberFormat="0" applyAlignment="0" applyProtection="0"/>
    <xf numFmtId="0" fontId="101" fillId="68" borderId="35" applyNumberFormat="0" applyAlignment="0" applyProtection="0"/>
    <xf numFmtId="0" fontId="18" fillId="0" borderId="0"/>
    <xf numFmtId="0" fontId="18" fillId="0" borderId="0"/>
    <xf numFmtId="0" fontId="18" fillId="70" borderId="41" applyNumberFormat="0" applyFont="0" applyAlignment="0" applyProtection="0"/>
    <xf numFmtId="0" fontId="101" fillId="68" borderId="35" applyNumberFormat="0" applyAlignment="0" applyProtection="0"/>
    <xf numFmtId="0" fontId="92" fillId="58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92" fillId="58" borderId="0" applyNumberFormat="0" applyBorder="0" applyAlignment="0" applyProtection="0"/>
    <xf numFmtId="0" fontId="92" fillId="59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92" fillId="58" borderId="0" applyNumberFormat="0" applyBorder="0" applyAlignment="0" applyProtection="0"/>
    <xf numFmtId="0" fontId="92" fillId="60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92" fillId="61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18" fillId="0" borderId="0"/>
    <xf numFmtId="0" fontId="92" fillId="62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92" fillId="63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18" fillId="0" borderId="0"/>
    <xf numFmtId="0" fontId="92" fillId="61" borderId="0" applyNumberFormat="0" applyBorder="0" applyAlignment="0" applyProtection="0"/>
    <xf numFmtId="0" fontId="92" fillId="59" borderId="0" applyNumberFormat="0" applyBorder="0" applyAlignment="0" applyProtection="0"/>
    <xf numFmtId="0" fontId="92" fillId="60" borderId="0" applyNumberFormat="0" applyBorder="0" applyAlignment="0" applyProtection="0"/>
    <xf numFmtId="0" fontId="92" fillId="60" borderId="0" applyNumberFormat="0" applyBorder="0" applyAlignment="0" applyProtection="0"/>
    <xf numFmtId="0" fontId="92" fillId="60" borderId="0" applyNumberFormat="0" applyBorder="0" applyAlignment="0" applyProtection="0"/>
    <xf numFmtId="0" fontId="92" fillId="61" borderId="0" applyNumberFormat="0" applyBorder="0" applyAlignment="0" applyProtection="0"/>
    <xf numFmtId="0" fontId="92" fillId="58" borderId="0" applyNumberFormat="0" applyBorder="0" applyAlignment="0" applyProtection="0"/>
    <xf numFmtId="0" fontId="92" fillId="61" borderId="0" applyNumberFormat="0" applyBorder="0" applyAlignment="0" applyProtection="0"/>
    <xf numFmtId="0" fontId="92" fillId="61" borderId="0" applyNumberFormat="0" applyBorder="0" applyAlignment="0" applyProtection="0"/>
    <xf numFmtId="0" fontId="92" fillId="60" borderId="0" applyNumberFormat="0" applyBorder="0" applyAlignment="0" applyProtection="0"/>
    <xf numFmtId="0" fontId="92" fillId="58" borderId="0" applyNumberFormat="0" applyBorder="0" applyAlignment="0" applyProtection="0"/>
    <xf numFmtId="0" fontId="92" fillId="62" borderId="0" applyNumberFormat="0" applyBorder="0" applyAlignment="0" applyProtection="0"/>
    <xf numFmtId="0" fontId="92" fillId="63" borderId="0" applyNumberFormat="0" applyBorder="0" applyAlignment="0" applyProtection="0"/>
    <xf numFmtId="0" fontId="92" fillId="59" borderId="0" applyNumberFormat="0" applyBorder="0" applyAlignment="0" applyProtection="0"/>
    <xf numFmtId="0" fontId="92" fillId="62" borderId="0" applyNumberFormat="0" applyBorder="0" applyAlignment="0" applyProtection="0"/>
    <xf numFmtId="0" fontId="92" fillId="63" borderId="0" applyNumberFormat="0" applyBorder="0" applyAlignment="0" applyProtection="0"/>
    <xf numFmtId="0" fontId="92" fillId="59" borderId="0" applyNumberFormat="0" applyBorder="0" applyAlignment="0" applyProtection="0"/>
    <xf numFmtId="0" fontId="92" fillId="62" borderId="0" applyNumberFormat="0" applyBorder="0" applyAlignment="0" applyProtection="0"/>
    <xf numFmtId="0" fontId="92" fillId="63" borderId="0" applyNumberFormat="0" applyBorder="0" applyAlignment="0" applyProtection="0"/>
    <xf numFmtId="0" fontId="92" fillId="59" borderId="0" applyNumberFormat="0" applyBorder="0" applyAlignment="0" applyProtection="0"/>
    <xf numFmtId="0" fontId="92" fillId="62" borderId="0" applyNumberFormat="0" applyBorder="0" applyAlignment="0" applyProtection="0"/>
    <xf numFmtId="0" fontId="92" fillId="63" borderId="0" applyNumberFormat="0" applyBorder="0" applyAlignment="0" applyProtection="0"/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 applyNumberFormat="0" applyBorder="0" applyAlignment="0"/>
    <xf numFmtId="0" fontId="18" fillId="0" borderId="0"/>
    <xf numFmtId="0" fontId="101" fillId="68" borderId="35" applyNumberFormat="0" applyAlignment="0" applyProtection="0"/>
    <xf numFmtId="0" fontId="18" fillId="70" borderId="41" applyNumberFormat="0" applyFont="0" applyAlignment="0" applyProtection="0"/>
    <xf numFmtId="0" fontId="92" fillId="58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92" fillId="59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92" fillId="60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92" fillId="61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92" fillId="62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92" fillId="63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01" fillId="68" borderId="35" applyNumberFormat="0" applyAlignment="0" applyProtection="0"/>
    <xf numFmtId="0" fontId="18" fillId="0" borderId="0"/>
    <xf numFmtId="0" fontId="101" fillId="68" borderId="35" applyNumberFormat="0" applyAlignment="0" applyProtection="0"/>
    <xf numFmtId="0" fontId="101" fillId="68" borderId="35" applyNumberFormat="0" applyAlignment="0" applyProtection="0"/>
    <xf numFmtId="0" fontId="18" fillId="0" borderId="0"/>
    <xf numFmtId="0" fontId="18" fillId="70" borderId="41" applyNumberFormat="0" applyFont="0" applyAlignment="0" applyProtection="0"/>
    <xf numFmtId="0" fontId="92" fillId="58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92" fillId="59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92" fillId="60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92" fillId="58" borderId="0" applyNumberFormat="0" applyBorder="0" applyAlignment="0" applyProtection="0"/>
    <xf numFmtId="0" fontId="92" fillId="61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92" fillId="62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92" fillId="63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92" fillId="59" borderId="0" applyNumberFormat="0" applyBorder="0" applyAlignment="0" applyProtection="0"/>
    <xf numFmtId="0" fontId="92" fillId="60" borderId="0" applyNumberFormat="0" applyBorder="0" applyAlignment="0" applyProtection="0"/>
    <xf numFmtId="0" fontId="92" fillId="60" borderId="0" applyNumberFormat="0" applyBorder="0" applyAlignment="0" applyProtection="0"/>
    <xf numFmtId="0" fontId="92" fillId="61" borderId="0" applyNumberFormat="0" applyBorder="0" applyAlignment="0" applyProtection="0"/>
    <xf numFmtId="0" fontId="92" fillId="61" borderId="0" applyNumberFormat="0" applyBorder="0" applyAlignment="0" applyProtection="0"/>
    <xf numFmtId="0" fontId="92" fillId="58" borderId="0" applyNumberFormat="0" applyBorder="0" applyAlignment="0" applyProtection="0"/>
    <xf numFmtId="0" fontId="92" fillId="62" borderId="0" applyNumberFormat="0" applyBorder="0" applyAlignment="0" applyProtection="0"/>
    <xf numFmtId="0" fontId="92" fillId="63" borderId="0" applyNumberFormat="0" applyBorder="0" applyAlignment="0" applyProtection="0"/>
    <xf numFmtId="0" fontId="92" fillId="59" borderId="0" applyNumberFormat="0" applyBorder="0" applyAlignment="0" applyProtection="0"/>
    <xf numFmtId="0" fontId="92" fillId="62" borderId="0" applyNumberFormat="0" applyBorder="0" applyAlignment="0" applyProtection="0"/>
    <xf numFmtId="0" fontId="92" fillId="63" borderId="0" applyNumberFormat="0" applyBorder="0" applyAlignment="0" applyProtection="0"/>
    <xf numFmtId="0" fontId="18" fillId="0" borderId="0"/>
    <xf numFmtId="0" fontId="101" fillId="68" borderId="35" applyNumberFormat="0" applyAlignment="0" applyProtection="0"/>
    <xf numFmtId="0" fontId="18" fillId="70" borderId="41" applyNumberFormat="0" applyFont="0" applyAlignment="0" applyProtection="0"/>
    <xf numFmtId="0" fontId="92" fillId="58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92" fillId="59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92" fillId="60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92" fillId="61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92" fillId="62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92" fillId="63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18" fillId="0" borderId="0"/>
    <xf numFmtId="0" fontId="101" fillId="68" borderId="35" applyNumberFormat="0" applyAlignment="0" applyProtection="0"/>
    <xf numFmtId="0" fontId="18" fillId="70" borderId="41" applyNumberFormat="0" applyFont="0" applyAlignment="0" applyProtection="0"/>
    <xf numFmtId="0" fontId="92" fillId="58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92" fillId="59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92" fillId="60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92" fillId="61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92" fillId="62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92" fillId="63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18" fillId="0" borderId="0"/>
    <xf numFmtId="0" fontId="101" fillId="68" borderId="35" applyNumberFormat="0" applyAlignment="0" applyProtection="0"/>
    <xf numFmtId="0" fontId="101" fillId="68" borderId="35" applyNumberFormat="0" applyAlignment="0" applyProtection="0"/>
    <xf numFmtId="0" fontId="18" fillId="0" borderId="0"/>
    <xf numFmtId="0" fontId="101" fillId="68" borderId="35" applyNumberFormat="0" applyAlignment="0" applyProtection="0"/>
    <xf numFmtId="0" fontId="18" fillId="0" borderId="0"/>
    <xf numFmtId="0" fontId="101" fillId="68" borderId="35" applyNumberFormat="0" applyAlignment="0" applyProtection="0"/>
    <xf numFmtId="0" fontId="101" fillId="68" borderId="35" applyNumberFormat="0" applyAlignment="0" applyProtection="0"/>
    <xf numFmtId="0" fontId="101" fillId="68" borderId="35" applyNumberFormat="0" applyAlignment="0" applyProtection="0"/>
    <xf numFmtId="0" fontId="18" fillId="0" borderId="0"/>
    <xf numFmtId="0" fontId="18" fillId="0" borderId="0"/>
    <xf numFmtId="0" fontId="18" fillId="70" borderId="41" applyNumberFormat="0" applyFont="0" applyAlignment="0" applyProtection="0"/>
    <xf numFmtId="0" fontId="18" fillId="0" borderId="0"/>
    <xf numFmtId="0" fontId="92" fillId="58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92" fillId="61" borderId="0" applyNumberFormat="0" applyBorder="0" applyAlignment="0" applyProtection="0"/>
    <xf numFmtId="0" fontId="92" fillId="59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18" fillId="0" borderId="0"/>
    <xf numFmtId="0" fontId="92" fillId="60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92" fillId="58" borderId="0" applyNumberFormat="0" applyBorder="0" applyAlignment="0" applyProtection="0"/>
    <xf numFmtId="0" fontId="92" fillId="61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92" fillId="62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101" fillId="68" borderId="35" applyNumberFormat="0" applyAlignment="0" applyProtection="0"/>
    <xf numFmtId="0" fontId="92" fillId="63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92" fillId="59" borderId="0" applyNumberFormat="0" applyBorder="0" applyAlignment="0" applyProtection="0"/>
    <xf numFmtId="0" fontId="92" fillId="61" borderId="0" applyNumberFormat="0" applyBorder="0" applyAlignment="0" applyProtection="0"/>
    <xf numFmtId="0" fontId="92" fillId="60" borderId="0" applyNumberFormat="0" applyBorder="0" applyAlignment="0" applyProtection="0"/>
    <xf numFmtId="0" fontId="92" fillId="60" borderId="0" applyNumberFormat="0" applyBorder="0" applyAlignment="0" applyProtection="0"/>
    <xf numFmtId="0" fontId="92" fillId="60" borderId="0" applyNumberFormat="0" applyBorder="0" applyAlignment="0" applyProtection="0"/>
    <xf numFmtId="0" fontId="92" fillId="60" borderId="0" applyNumberFormat="0" applyBorder="0" applyAlignment="0" applyProtection="0"/>
    <xf numFmtId="0" fontId="92" fillId="58" borderId="0" applyNumberFormat="0" applyBorder="0" applyAlignment="0" applyProtection="0"/>
    <xf numFmtId="0" fontId="92" fillId="61" borderId="0" applyNumberFormat="0" applyBorder="0" applyAlignment="0" applyProtection="0"/>
    <xf numFmtId="0" fontId="92" fillId="61" borderId="0" applyNumberFormat="0" applyBorder="0" applyAlignment="0" applyProtection="0"/>
    <xf numFmtId="0" fontId="92" fillId="59" borderId="0" applyNumberFormat="0" applyBorder="0" applyAlignment="0" applyProtection="0"/>
    <xf numFmtId="0" fontId="92" fillId="58" borderId="0" applyNumberFormat="0" applyBorder="0" applyAlignment="0" applyProtection="0"/>
    <xf numFmtId="0" fontId="92" fillId="62" borderId="0" applyNumberFormat="0" applyBorder="0" applyAlignment="0" applyProtection="0"/>
    <xf numFmtId="0" fontId="92" fillId="63" borderId="0" applyNumberFormat="0" applyBorder="0" applyAlignment="0" applyProtection="0"/>
    <xf numFmtId="0" fontId="92" fillId="59" borderId="0" applyNumberFormat="0" applyBorder="0" applyAlignment="0" applyProtection="0"/>
    <xf numFmtId="0" fontId="92" fillId="62" borderId="0" applyNumberFormat="0" applyBorder="0" applyAlignment="0" applyProtection="0"/>
    <xf numFmtId="0" fontId="92" fillId="58" borderId="0" applyNumberFormat="0" applyBorder="0" applyAlignment="0" applyProtection="0"/>
    <xf numFmtId="0" fontId="92" fillId="63" borderId="0" applyNumberFormat="0" applyBorder="0" applyAlignment="0" applyProtection="0"/>
    <xf numFmtId="0" fontId="92" fillId="60" borderId="0" applyNumberFormat="0" applyBorder="0" applyAlignment="0" applyProtection="0"/>
    <xf numFmtId="0" fontId="92" fillId="58" borderId="0" applyNumberFormat="0" applyBorder="0" applyAlignment="0" applyProtection="0"/>
    <xf numFmtId="0" fontId="92" fillId="61" borderId="0" applyNumberFormat="0" applyBorder="0" applyAlignment="0" applyProtection="0"/>
    <xf numFmtId="0" fontId="92" fillId="61" borderId="0" applyNumberFormat="0" applyBorder="0" applyAlignment="0" applyProtection="0"/>
    <xf numFmtId="0" fontId="92" fillId="60" borderId="0" applyNumberFormat="0" applyBorder="0" applyAlignment="0" applyProtection="0"/>
    <xf numFmtId="0" fontId="92" fillId="58" borderId="0" applyNumberFormat="0" applyBorder="0" applyAlignment="0" applyProtection="0"/>
    <xf numFmtId="0" fontId="92" fillId="62" borderId="0" applyNumberFormat="0" applyBorder="0" applyAlignment="0" applyProtection="0"/>
    <xf numFmtId="0" fontId="92" fillId="63" borderId="0" applyNumberFormat="0" applyBorder="0" applyAlignment="0" applyProtection="0"/>
    <xf numFmtId="0" fontId="92" fillId="59" borderId="0" applyNumberFormat="0" applyBorder="0" applyAlignment="0" applyProtection="0"/>
    <xf numFmtId="0" fontId="92" fillId="62" borderId="0" applyNumberFormat="0" applyBorder="0" applyAlignment="0" applyProtection="0"/>
    <xf numFmtId="0" fontId="92" fillId="63" borderId="0" applyNumberFormat="0" applyBorder="0" applyAlignment="0" applyProtection="0"/>
    <xf numFmtId="0" fontId="92" fillId="59" borderId="0" applyNumberFormat="0" applyBorder="0" applyAlignment="0" applyProtection="0"/>
    <xf numFmtId="0" fontId="92" fillId="62" borderId="0" applyNumberFormat="0" applyBorder="0" applyAlignment="0" applyProtection="0"/>
    <xf numFmtId="0" fontId="92" fillId="63" borderId="0" applyNumberFormat="0" applyBorder="0" applyAlignment="0" applyProtection="0"/>
    <xf numFmtId="0" fontId="92" fillId="59" borderId="0" applyNumberFormat="0" applyBorder="0" applyAlignment="0" applyProtection="0"/>
    <xf numFmtId="0" fontId="92" fillId="62" borderId="0" applyNumberFormat="0" applyBorder="0" applyAlignment="0" applyProtection="0"/>
    <xf numFmtId="0" fontId="92" fillId="63" borderId="0" applyNumberFormat="0" applyBorder="0" applyAlignment="0" applyProtection="0"/>
    <xf numFmtId="0" fontId="18" fillId="0" borderId="0"/>
    <xf numFmtId="0" fontId="101" fillId="68" borderId="35" applyNumberFormat="0" applyAlignment="0" applyProtection="0"/>
    <xf numFmtId="0" fontId="101" fillId="68" borderId="35" applyNumberFormat="0" applyAlignment="0" applyProtection="0"/>
    <xf numFmtId="0" fontId="18" fillId="0" borderId="0"/>
    <xf numFmtId="0" fontId="18" fillId="70" borderId="41" applyNumberFormat="0" applyFont="0" applyAlignment="0" applyProtection="0"/>
    <xf numFmtId="0" fontId="92" fillId="58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92" fillId="59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92" fillId="60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92" fillId="58" borderId="0" applyNumberFormat="0" applyBorder="0" applyAlignment="0" applyProtection="0"/>
    <xf numFmtId="0" fontId="92" fillId="61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92" fillId="62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92" fillId="63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92" fillId="59" borderId="0" applyNumberFormat="0" applyBorder="0" applyAlignment="0" applyProtection="0"/>
    <xf numFmtId="0" fontId="92" fillId="60" borderId="0" applyNumberFormat="0" applyBorder="0" applyAlignment="0" applyProtection="0"/>
    <xf numFmtId="0" fontId="92" fillId="61" borderId="0" applyNumberFormat="0" applyBorder="0" applyAlignment="0" applyProtection="0"/>
    <xf numFmtId="0" fontId="92" fillId="62" borderId="0" applyNumberFormat="0" applyBorder="0" applyAlignment="0" applyProtection="0"/>
    <xf numFmtId="0" fontId="92" fillId="63" borderId="0" applyNumberFormat="0" applyBorder="0" applyAlignment="0" applyProtection="0"/>
    <xf numFmtId="0" fontId="132" fillId="0" borderId="0"/>
    <xf numFmtId="0" fontId="17" fillId="0" borderId="0"/>
    <xf numFmtId="0" fontId="137" fillId="0" borderId="0"/>
    <xf numFmtId="0" fontId="16" fillId="0" borderId="0"/>
    <xf numFmtId="0" fontId="15" fillId="0" borderId="0"/>
    <xf numFmtId="0" fontId="15" fillId="70" borderId="41" applyNumberFormat="0" applyFont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168" fontId="23" fillId="0" borderId="0">
      <alignment horizontal="left" wrapText="1"/>
    </xf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9" fontId="23" fillId="0" borderId="0" applyFont="0" applyFill="0" applyBorder="0" applyAlignment="0" applyProtection="0"/>
    <xf numFmtId="0" fontId="24" fillId="0" borderId="0"/>
    <xf numFmtId="0" fontId="15" fillId="0" borderId="0"/>
    <xf numFmtId="0" fontId="24" fillId="0" borderId="0"/>
    <xf numFmtId="0" fontId="15" fillId="0" borderId="0"/>
    <xf numFmtId="0" fontId="15" fillId="70" borderId="41" applyNumberFormat="0" applyFont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70" borderId="41" applyNumberFormat="0" applyFont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70" borderId="41" applyNumberFormat="0" applyFont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70" borderId="41" applyNumberFormat="0" applyFont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70" borderId="41" applyNumberFormat="0" applyFont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70" borderId="41" applyNumberFormat="0" applyFont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43" fontId="15" fillId="0" borderId="0" applyFont="0" applyFill="0" applyBorder="0" applyAlignment="0" applyProtection="0"/>
    <xf numFmtId="0" fontId="15" fillId="70" borderId="41" applyNumberFormat="0" applyFont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43" fontId="15" fillId="0" borderId="0" applyFont="0" applyFill="0" applyBorder="0" applyAlignment="0" applyProtection="0"/>
    <xf numFmtId="0" fontId="15" fillId="70" borderId="41" applyNumberFormat="0" applyFont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70" borderId="41" applyNumberFormat="0" applyFont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70" borderId="41" applyNumberFormat="0" applyFont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0" borderId="41" applyNumberFormat="0" applyFont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43" fontId="15" fillId="0" borderId="0" applyFont="0" applyFill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70" borderId="41" applyNumberFormat="0" applyFont="0" applyAlignment="0" applyProtection="0"/>
    <xf numFmtId="43" fontId="15" fillId="0" borderId="0" applyFont="0" applyFill="0" applyBorder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70" borderId="41" applyNumberFormat="0" applyFont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70" borderId="41" applyNumberFormat="0" applyFont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70" borderId="41" applyNumberFormat="0" applyFont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0" borderId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0" borderId="41" applyNumberFormat="0" applyFont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70" borderId="41" applyNumberFormat="0" applyFont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70" borderId="41" applyNumberFormat="0" applyFont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70" borderId="41" applyNumberFormat="0" applyFont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0" borderId="41" applyNumberFormat="0" applyFont="0" applyAlignment="0" applyProtection="0"/>
    <xf numFmtId="0" fontId="15" fillId="0" borderId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70" borderId="41" applyNumberFormat="0" applyFont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0" fontId="24" fillId="0" borderId="0"/>
    <xf numFmtId="0" fontId="15" fillId="0" borderId="0"/>
    <xf numFmtId="0" fontId="24" fillId="0" borderId="0"/>
    <xf numFmtId="0" fontId="15" fillId="0" borderId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43" fontId="14" fillId="0" borderId="0" applyFont="0" applyFill="0" applyBorder="0" applyAlignment="0" applyProtection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43" fontId="14" fillId="0" borderId="0" applyFont="0" applyFill="0" applyBorder="0" applyAlignment="0" applyProtection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43" fontId="14" fillId="0" borderId="0" applyFont="0" applyFill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0" fontId="14" fillId="70" borderId="41" applyNumberFormat="0" applyFont="0" applyAlignment="0" applyProtection="0"/>
    <xf numFmtId="43" fontId="14" fillId="0" borderId="0" applyFont="0" applyFill="0" applyBorder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0" borderId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0" borderId="41" applyNumberFormat="0" applyFont="0" applyAlignment="0" applyProtection="0"/>
    <xf numFmtId="0" fontId="14" fillId="0" borderId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0" borderId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43" fontId="14" fillId="0" borderId="0" applyFont="0" applyFill="0" applyBorder="0" applyAlignment="0" applyProtection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43" fontId="14" fillId="0" borderId="0" applyFont="0" applyFill="0" applyBorder="0" applyAlignment="0" applyProtection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43" fontId="14" fillId="0" borderId="0" applyFont="0" applyFill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0" fontId="14" fillId="70" borderId="41" applyNumberFormat="0" applyFont="0" applyAlignment="0" applyProtection="0"/>
    <xf numFmtId="43" fontId="14" fillId="0" borderId="0" applyFont="0" applyFill="0" applyBorder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0" borderId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0" borderId="41" applyNumberFormat="0" applyFont="0" applyAlignment="0" applyProtection="0"/>
    <xf numFmtId="0" fontId="14" fillId="0" borderId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0" borderId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0" fontId="14" fillId="70" borderId="41" applyNumberFormat="0" applyFont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0" borderId="0"/>
    <xf numFmtId="0" fontId="14" fillId="0" borderId="0"/>
    <xf numFmtId="0" fontId="144" fillId="0" borderId="0"/>
    <xf numFmtId="0" fontId="24" fillId="0" borderId="0"/>
    <xf numFmtId="0" fontId="13" fillId="0" borderId="0"/>
    <xf numFmtId="0" fontId="24" fillId="0" borderId="0"/>
    <xf numFmtId="0" fontId="111" fillId="105" borderId="0" applyNumberFormat="0" applyBorder="0" applyAlignment="0" applyProtection="0"/>
    <xf numFmtId="0" fontId="111" fillId="4" borderId="0" applyNumberFormat="0" applyBorder="0" applyAlignment="0" applyProtection="0"/>
    <xf numFmtId="0" fontId="111" fillId="12" borderId="0" applyNumberFormat="0" applyBorder="0" applyAlignment="0" applyProtection="0"/>
    <xf numFmtId="0" fontId="111" fillId="106" borderId="0" applyNumberFormat="0" applyBorder="0" applyAlignment="0" applyProtection="0"/>
    <xf numFmtId="0" fontId="111" fillId="107" borderId="0" applyNumberFormat="0" applyBorder="0" applyAlignment="0" applyProtection="0"/>
    <xf numFmtId="0" fontId="111" fillId="24" borderId="0" applyNumberFormat="0" applyBorder="0" applyAlignment="0" applyProtection="0"/>
    <xf numFmtId="0" fontId="111" fillId="108" borderId="0" applyNumberFormat="0" applyBorder="0" applyAlignment="0" applyProtection="0"/>
    <xf numFmtId="0" fontId="111" fillId="15" borderId="0" applyNumberFormat="0" applyBorder="0" applyAlignment="0" applyProtection="0"/>
    <xf numFmtId="0" fontId="111" fillId="25" borderId="0" applyNumberFormat="0" applyBorder="0" applyAlignment="0" applyProtection="0"/>
    <xf numFmtId="0" fontId="111" fillId="106" borderId="0" applyNumberFormat="0" applyBorder="0" applyAlignment="0" applyProtection="0"/>
    <xf numFmtId="0" fontId="111" fillId="107" borderId="0" applyNumberFormat="0" applyBorder="0" applyAlignment="0" applyProtection="0"/>
    <xf numFmtId="0" fontId="111" fillId="14" borderId="0" applyNumberFormat="0" applyBorder="0" applyAlignment="0" applyProtection="0"/>
    <xf numFmtId="0" fontId="145" fillId="5" borderId="0" applyNumberFormat="0" applyBorder="0" applyAlignment="0" applyProtection="0"/>
    <xf numFmtId="0" fontId="146" fillId="87" borderId="44" applyNumberFormat="0" applyAlignment="0" applyProtection="0"/>
    <xf numFmtId="0" fontId="121" fillId="109" borderId="45" applyNumberFormat="0" applyAlignment="0" applyProtection="0"/>
    <xf numFmtId="0" fontId="147" fillId="0" borderId="0" applyNumberFormat="0" applyFill="0" applyBorder="0" applyAlignment="0" applyProtection="0"/>
    <xf numFmtId="0" fontId="123" fillId="7" borderId="0" applyNumberFormat="0" applyBorder="0" applyAlignment="0" applyProtection="0"/>
    <xf numFmtId="0" fontId="148" fillId="0" borderId="58" applyNumberFormat="0" applyFill="0" applyAlignment="0" applyProtection="0"/>
    <xf numFmtId="0" fontId="149" fillId="0" borderId="47" applyNumberFormat="0" applyFill="0" applyAlignment="0" applyProtection="0"/>
    <xf numFmtId="0" fontId="150" fillId="0" borderId="59" applyNumberFormat="0" applyFill="0" applyAlignment="0" applyProtection="0"/>
    <xf numFmtId="0" fontId="150" fillId="0" borderId="0" applyNumberFormat="0" applyFill="0" applyBorder="0" applyAlignment="0" applyProtection="0"/>
    <xf numFmtId="0" fontId="151" fillId="8" borderId="44" applyNumberFormat="0" applyAlignment="0" applyProtection="0"/>
    <xf numFmtId="0" fontId="152" fillId="0" borderId="60" applyNumberFormat="0" applyFill="0" applyAlignment="0" applyProtection="0"/>
    <xf numFmtId="0" fontId="129" fillId="11" borderId="0" applyNumberFormat="0" applyBorder="0" applyAlignment="0" applyProtection="0"/>
    <xf numFmtId="0" fontId="13" fillId="0" borderId="0"/>
    <xf numFmtId="0" fontId="130" fillId="87" borderId="50" applyNumberFormat="0" applyAlignment="0" applyProtection="0"/>
    <xf numFmtId="0" fontId="153" fillId="0" borderId="0" applyNumberFormat="0" applyFill="0" applyBorder="0" applyAlignment="0" applyProtection="0"/>
    <xf numFmtId="0" fontId="46" fillId="0" borderId="61" applyNumberFormat="0" applyFill="0" applyAlignment="0" applyProtection="0"/>
    <xf numFmtId="0" fontId="131" fillId="0" borderId="0" applyNumberFormat="0" applyFill="0" applyBorder="0" applyAlignment="0" applyProtection="0"/>
    <xf numFmtId="0" fontId="24" fillId="0" borderId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0" borderId="41" applyNumberFormat="0" applyFont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70" borderId="41" applyNumberFormat="0" applyFont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0" borderId="0"/>
    <xf numFmtId="0" fontId="12" fillId="70" borderId="41" applyNumberFormat="0" applyFont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0" borderId="0"/>
    <xf numFmtId="0" fontId="12" fillId="70" borderId="41" applyNumberFormat="0" applyFont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0" borderId="0"/>
    <xf numFmtId="0" fontId="12" fillId="70" borderId="41" applyNumberFormat="0" applyFont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0" borderId="0"/>
    <xf numFmtId="0" fontId="12" fillId="70" borderId="41" applyNumberFormat="0" applyFont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43" fontId="12" fillId="0" borderId="0" applyFont="0" applyFill="0" applyBorder="0" applyAlignment="0" applyProtection="0"/>
    <xf numFmtId="0" fontId="12" fillId="70" borderId="41" applyNumberFormat="0" applyFont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43" fontId="12" fillId="0" borderId="0" applyFont="0" applyFill="0" applyBorder="0" applyAlignment="0" applyProtection="0"/>
    <xf numFmtId="0" fontId="12" fillId="70" borderId="41" applyNumberFormat="0" applyFont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70" borderId="41" applyNumberFormat="0" applyFont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70" borderId="41" applyNumberFormat="0" applyFont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0" borderId="41" applyNumberFormat="0" applyFont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43" fontId="12" fillId="0" borderId="0" applyFont="0" applyFill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0" borderId="0"/>
    <xf numFmtId="0" fontId="12" fillId="0" borderId="0"/>
    <xf numFmtId="0" fontId="12" fillId="70" borderId="41" applyNumberFormat="0" applyFont="0" applyAlignment="0" applyProtection="0"/>
    <xf numFmtId="43" fontId="12" fillId="0" borderId="0" applyFont="0" applyFill="0" applyBorder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70" borderId="41" applyNumberFormat="0" applyFont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70" borderId="41" applyNumberFormat="0" applyFont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70" borderId="41" applyNumberFormat="0" applyFont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0" borderId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0" borderId="41" applyNumberFormat="0" applyFont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70" borderId="41" applyNumberFormat="0" applyFont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0" borderId="0"/>
    <xf numFmtId="0" fontId="12" fillId="70" borderId="41" applyNumberFormat="0" applyFont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0" borderId="0"/>
    <xf numFmtId="0" fontId="12" fillId="70" borderId="41" applyNumberFormat="0" applyFont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0" borderId="41" applyNumberFormat="0" applyFont="0" applyAlignment="0" applyProtection="0"/>
    <xf numFmtId="0" fontId="12" fillId="0" borderId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0" borderId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0" borderId="0"/>
    <xf numFmtId="0" fontId="12" fillId="0" borderId="0"/>
    <xf numFmtId="0" fontId="12" fillId="70" borderId="41" applyNumberFormat="0" applyFont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60" fillId="0" borderId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5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111" fillId="10" borderId="0" applyNumberFormat="0" applyBorder="0" applyAlignment="0" applyProtection="0"/>
    <xf numFmtId="0" fontId="111" fillId="14" borderId="0" applyNumberFormat="0" applyBorder="0" applyAlignment="0" applyProtection="0"/>
    <xf numFmtId="0" fontId="111" fillId="13" borderId="0" applyNumberFormat="0" applyBorder="0" applyAlignment="0" applyProtection="0"/>
    <xf numFmtId="0" fontId="111" fillId="5" borderId="0" applyNumberFormat="0" applyBorder="0" applyAlignment="0" applyProtection="0"/>
    <xf numFmtId="0" fontId="111" fillId="10" borderId="0" applyNumberFormat="0" applyBorder="0" applyAlignment="0" applyProtection="0"/>
    <xf numFmtId="0" fontId="111" fillId="4" borderId="0" applyNumberFormat="0" applyBorder="0" applyAlignment="0" applyProtection="0"/>
    <xf numFmtId="0" fontId="111" fillId="110" borderId="0" applyNumberFormat="0" applyBorder="0" applyAlignment="0" applyProtection="0"/>
    <xf numFmtId="0" fontId="111" fillId="14" borderId="0" applyNumberFormat="0" applyBorder="0" applyAlignment="0" applyProtection="0"/>
    <xf numFmtId="0" fontId="111" fillId="13" borderId="0" applyNumberFormat="0" applyBorder="0" applyAlignment="0" applyProtection="0"/>
    <xf numFmtId="0" fontId="111" fillId="86" borderId="0" applyNumberFormat="0" applyBorder="0" applyAlignment="0" applyProtection="0"/>
    <xf numFmtId="0" fontId="111" fillId="107" borderId="0" applyNumberFormat="0" applyBorder="0" applyAlignment="0" applyProtection="0"/>
    <xf numFmtId="0" fontId="111" fillId="15" borderId="0" applyNumberFormat="0" applyBorder="0" applyAlignment="0" applyProtection="0"/>
    <xf numFmtId="0" fontId="145" fillId="9" borderId="0" applyNumberFormat="0" applyBorder="0" applyAlignment="0" applyProtection="0"/>
    <xf numFmtId="0" fontId="161" fillId="85" borderId="44" applyNumberFormat="0" applyAlignment="0" applyProtection="0"/>
    <xf numFmtId="0" fontId="123" fillId="10" borderId="0" applyNumberFormat="0" applyBorder="0" applyAlignment="0" applyProtection="0"/>
    <xf numFmtId="0" fontId="124" fillId="0" borderId="62" applyNumberFormat="0" applyFill="0" applyAlignment="0" applyProtection="0"/>
    <xf numFmtId="0" fontId="125" fillId="0" borderId="63" applyNumberFormat="0" applyFill="0" applyAlignment="0" applyProtection="0"/>
    <xf numFmtId="0" fontId="126" fillId="0" borderId="64" applyNumberFormat="0" applyFill="0" applyAlignment="0" applyProtection="0"/>
    <xf numFmtId="0" fontId="151" fillId="11" borderId="44" applyNumberFormat="0" applyAlignment="0" applyProtection="0"/>
    <xf numFmtId="0" fontId="131" fillId="0" borderId="65" applyNumberFormat="0" applyFill="0" applyAlignment="0" applyProtection="0"/>
    <xf numFmtId="0" fontId="162" fillId="11" borderId="0" applyNumberFormat="0" applyBorder="0" applyAlignment="0" applyProtection="0"/>
    <xf numFmtId="0" fontId="130" fillId="85" borderId="50" applyNumberFormat="0" applyAlignment="0" applyProtection="0"/>
    <xf numFmtId="9" fontId="24" fillId="0" borderId="0" applyFont="0" applyFill="0" applyBorder="0" applyAlignment="0" applyProtection="0"/>
    <xf numFmtId="0" fontId="46" fillId="0" borderId="66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0" fillId="0" borderId="0"/>
    <xf numFmtId="0" fontId="151" fillId="11" borderId="44" applyNumberFormat="0" applyAlignment="0" applyProtection="0"/>
    <xf numFmtId="0" fontId="111" fillId="110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07" borderId="0" applyNumberFormat="0" applyBorder="0" applyAlignment="0" applyProtection="0"/>
    <xf numFmtId="0" fontId="111" fillId="86" borderId="0" applyNumberFormat="0" applyBorder="0" applyAlignment="0" applyProtection="0"/>
    <xf numFmtId="0" fontId="111" fillId="13" borderId="0" applyNumberFormat="0" applyBorder="0" applyAlignment="0" applyProtection="0"/>
    <xf numFmtId="0" fontId="111" fillId="110" borderId="0" applyNumberFormat="0" applyBorder="0" applyAlignment="0" applyProtection="0"/>
    <xf numFmtId="0" fontId="111" fillId="14" borderId="0" applyNumberFormat="0" applyBorder="0" applyAlignment="0" applyProtection="0"/>
    <xf numFmtId="0" fontId="111" fillId="13" borderId="0" applyNumberFormat="0" applyBorder="0" applyAlignment="0" applyProtection="0"/>
    <xf numFmtId="0" fontId="111" fillId="86" borderId="0" applyNumberFormat="0" applyBorder="0" applyAlignment="0" applyProtection="0"/>
    <xf numFmtId="0" fontId="111" fillId="107" borderId="0" applyNumberFormat="0" applyBorder="0" applyAlignment="0" applyProtection="0"/>
    <xf numFmtId="0" fontId="111" fillId="15" borderId="0" applyNumberFormat="0" applyBorder="0" applyAlignment="0" applyProtection="0"/>
    <xf numFmtId="0" fontId="111" fillId="14" borderId="0" applyNumberFormat="0" applyBorder="0" applyAlignment="0" applyProtection="0"/>
    <xf numFmtId="0" fontId="111" fillId="110" borderId="0" applyNumberFormat="0" applyBorder="0" applyAlignment="0" applyProtection="0"/>
    <xf numFmtId="0" fontId="111" fillId="13" borderId="0" applyNumberFormat="0" applyBorder="0" applyAlignment="0" applyProtection="0"/>
    <xf numFmtId="0" fontId="111" fillId="86" borderId="0" applyNumberFormat="0" applyBorder="0" applyAlignment="0" applyProtection="0"/>
    <xf numFmtId="0" fontId="111" fillId="107" borderId="0" applyNumberFormat="0" applyBorder="0" applyAlignment="0" applyProtection="0"/>
    <xf numFmtId="0" fontId="111" fillId="15" borderId="0" applyNumberFormat="0" applyBorder="0" applyAlignment="0" applyProtection="0"/>
    <xf numFmtId="0" fontId="151" fillId="11" borderId="44" applyNumberFormat="0" applyAlignment="0" applyProtection="0"/>
    <xf numFmtId="9" fontId="24" fillId="0" borderId="0" applyFont="0" applyFill="0" applyBorder="0" applyAlignment="0" applyProtection="0"/>
    <xf numFmtId="0" fontId="151" fillId="11" borderId="44" applyNumberFormat="0" applyAlignment="0" applyProtection="0"/>
    <xf numFmtId="0" fontId="160" fillId="0" borderId="0"/>
    <xf numFmtId="9" fontId="24" fillId="0" borderId="0" applyFont="0" applyFill="0" applyBorder="0" applyAlignment="0" applyProtection="0"/>
    <xf numFmtId="0" fontId="160" fillId="0" borderId="0"/>
    <xf numFmtId="9" fontId="24" fillId="0" borderId="0" applyFont="0" applyFill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43" fontId="10" fillId="0" borderId="0" applyFont="0" applyFill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43" fontId="10" fillId="0" borderId="0" applyFont="0" applyFill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43" fontId="10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43" fontId="10" fillId="0" borderId="0" applyFont="0" applyFill="0" applyBorder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0" borderId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43" fontId="10" fillId="0" borderId="0" applyFont="0" applyFill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43" fontId="10" fillId="0" borderId="0" applyFont="0" applyFill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43" fontId="10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43" fontId="10" fillId="0" borderId="0" applyFont="0" applyFill="0" applyBorder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0" borderId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43" fontId="10" fillId="0" borderId="0" applyFont="0" applyFill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43" fontId="10" fillId="0" borderId="0" applyFont="0" applyFill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43" fontId="10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43" fontId="10" fillId="0" borderId="0" applyFont="0" applyFill="0" applyBorder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0" borderId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43" fontId="10" fillId="0" borderId="0" applyFont="0" applyFill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43" fontId="10" fillId="0" borderId="0" applyFont="0" applyFill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43" fontId="10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43" fontId="10" fillId="0" borderId="0" applyFont="0" applyFill="0" applyBorder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0" borderId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43" fontId="10" fillId="0" borderId="0" applyFont="0" applyFill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43" fontId="10" fillId="0" borderId="0" applyFont="0" applyFill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43" fontId="10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43" fontId="10" fillId="0" borderId="0" applyFont="0" applyFill="0" applyBorder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0" borderId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43" fontId="10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43" fontId="10" fillId="0" borderId="0" applyFont="0" applyFill="0" applyBorder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0" borderId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43" fontId="10" fillId="0" borderId="0" applyFont="0" applyFill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43" fontId="10" fillId="0" borderId="0" applyFont="0" applyFill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43" fontId="10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43" fontId="10" fillId="0" borderId="0" applyFont="0" applyFill="0" applyBorder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0" borderId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43" fontId="10" fillId="0" borderId="0" applyFont="0" applyFill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43" fontId="10" fillId="0" borderId="0" applyFont="0" applyFill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43" fontId="10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43" fontId="10" fillId="0" borderId="0" applyFont="0" applyFill="0" applyBorder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0" borderId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43" fontId="10" fillId="0" borderId="0" applyFont="0" applyFill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43" fontId="10" fillId="0" borderId="0" applyFont="0" applyFill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43" fontId="10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43" fontId="10" fillId="0" borderId="0" applyFont="0" applyFill="0" applyBorder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0" borderId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43" fontId="10" fillId="0" borderId="0" applyFont="0" applyFill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43" fontId="10" fillId="0" borderId="0" applyFont="0" applyFill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43" fontId="10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43" fontId="10" fillId="0" borderId="0" applyFont="0" applyFill="0" applyBorder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0" borderId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0" borderId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70" borderId="41" applyNumberFormat="0" applyFont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3" fillId="0" borderId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0" borderId="0"/>
    <xf numFmtId="0" fontId="9" fillId="0" borderId="0"/>
    <xf numFmtId="0" fontId="23" fillId="0" borderId="0"/>
    <xf numFmtId="0" fontId="23" fillId="0" borderId="0"/>
    <xf numFmtId="187" fontId="24" fillId="0" borderId="0" applyFont="0" applyFill="0" applyBorder="0" applyAlignment="0" applyProtection="0"/>
    <xf numFmtId="0" fontId="139" fillId="0" borderId="0"/>
    <xf numFmtId="0" fontId="165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175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68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3" fontId="24" fillId="0" borderId="0">
      <alignment horizontal="left" wrapText="1"/>
    </xf>
    <xf numFmtId="173" fontId="24" fillId="0" borderId="0">
      <alignment horizontal="left" wrapText="1"/>
    </xf>
    <xf numFmtId="173" fontId="24" fillId="0" borderId="0">
      <alignment horizontal="left" wrapText="1"/>
    </xf>
    <xf numFmtId="173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0" fontId="52" fillId="0" borderId="0"/>
    <xf numFmtId="0" fontId="52" fillId="0" borderId="0"/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0" fontId="52" fillId="0" borderId="0"/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68" fontId="24" fillId="0" borderId="0">
      <alignment horizontal="left" wrapText="1"/>
    </xf>
    <xf numFmtId="0" fontId="52" fillId="0" borderId="0"/>
    <xf numFmtId="175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73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0" fontId="52" fillId="0" borderId="0"/>
    <xf numFmtId="0" fontId="52" fillId="0" borderId="0"/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166" fillId="0" borderId="0" applyFont="0" applyFill="0" applyBorder="0" applyAlignment="0" applyProtection="0"/>
    <xf numFmtId="3" fontId="166" fillId="0" borderId="0" applyFont="0" applyFill="0" applyBorder="0" applyAlignment="0" applyProtection="0"/>
    <xf numFmtId="3" fontId="16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66" fillId="0" borderId="0" applyFont="0" applyFill="0" applyBorder="0" applyAlignment="0" applyProtection="0"/>
    <xf numFmtId="0" fontId="166" fillId="0" borderId="0" applyFont="0" applyFill="0" applyBorder="0" applyAlignment="0" applyProtection="0"/>
    <xf numFmtId="0" fontId="166" fillId="0" borderId="0" applyFont="0" applyFill="0" applyBorder="0" applyAlignment="0" applyProtection="0"/>
    <xf numFmtId="38" fontId="37" fillId="16" borderId="0" applyNumberFormat="0" applyBorder="0" applyAlignment="0" applyProtection="0"/>
    <xf numFmtId="38" fontId="37" fillId="16" borderId="0" applyNumberFormat="0" applyBorder="0" applyAlignment="0" applyProtection="0"/>
    <xf numFmtId="10" fontId="37" fillId="18" borderId="4" applyNumberFormat="0" applyBorder="0" applyAlignment="0" applyProtection="0"/>
    <xf numFmtId="10" fontId="37" fillId="18" borderId="4" applyNumberFormat="0" applyBorder="0" applyAlignment="0" applyProtection="0"/>
    <xf numFmtId="41" fontId="59" fillId="19" borderId="5">
      <alignment horizontal="left"/>
      <protection locked="0"/>
    </xf>
    <xf numFmtId="44" fontId="27" fillId="0" borderId="6" applyNumberFormat="0" applyFont="0" applyAlignment="0">
      <alignment horizontal="center"/>
    </xf>
    <xf numFmtId="44" fontId="27" fillId="0" borderId="6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185" fontId="24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45" fillId="0" borderId="0"/>
    <xf numFmtId="0" fontId="24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64" fillId="0" borderId="0" applyFill="0" applyBorder="0" applyAlignment="0" applyProtection="0"/>
    <xf numFmtId="164" fontId="41" fillId="0" borderId="0" applyBorder="0" applyAlignment="0"/>
    <xf numFmtId="38" fontId="37" fillId="0" borderId="14"/>
    <xf numFmtId="38" fontId="37" fillId="0" borderId="14"/>
    <xf numFmtId="168" fontId="24" fillId="0" borderId="0">
      <alignment horizontal="left" wrapText="1"/>
    </xf>
    <xf numFmtId="168" fontId="24" fillId="0" borderId="0">
      <alignment horizontal="left" wrapText="1"/>
    </xf>
    <xf numFmtId="168" fontId="24" fillId="0" borderId="0">
      <alignment horizontal="left" wrapText="1"/>
    </xf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14" fontId="27" fillId="17" borderId="71">
      <alignment horizontal="center" vertical="center" wrapText="1"/>
    </xf>
    <xf numFmtId="0" fontId="7" fillId="0" borderId="0"/>
    <xf numFmtId="0" fontId="7" fillId="0" borderId="0"/>
    <xf numFmtId="0" fontId="63" fillId="0" borderId="71">
      <alignment horizontal="center"/>
    </xf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43" fontId="7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43" fontId="7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0" borderId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43" fontId="7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43" fontId="7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0" borderId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43" fontId="7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43" fontId="7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0" borderId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43" fontId="7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43" fontId="7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0" borderId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43" fontId="7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43" fontId="7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0" borderId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43" fontId="7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43" fontId="7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0" borderId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43" fontId="7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43" fontId="7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0" borderId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43" fontId="7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43" fontId="7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0" borderId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43" fontId="7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43" fontId="7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0" borderId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43" fontId="7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43" fontId="7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0" borderId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43" fontId="7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43" fontId="7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0" borderId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43" fontId="7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43" fontId="7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0" borderId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43" fontId="7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43" fontId="7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0" borderId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43" fontId="7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43" fontId="7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0" borderId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43" fontId="7" fillId="0" borderId="0" applyFont="0" applyFill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43" fontId="7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43" fontId="7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0" borderId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70" borderId="41" applyNumberFormat="0" applyFont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0" borderId="41" applyNumberFormat="0" applyFont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40" borderId="0" applyNumberFormat="0" applyBorder="0" applyAlignment="0" applyProtection="0"/>
    <xf numFmtId="0" fontId="6" fillId="46" borderId="0" applyNumberFormat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9" fontId="6" fillId="0" borderId="0" applyFont="0" applyFill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170" fillId="111" borderId="73" applyNumberFormat="0" applyAlignment="0" applyProtection="0">
      <alignment horizontal="left" vertical="center" indent="1"/>
    </xf>
    <xf numFmtId="188" fontId="171" fillId="0" borderId="74" applyNumberFormat="0" applyProtection="0">
      <alignment horizontal="right" vertical="center"/>
    </xf>
    <xf numFmtId="188" fontId="170" fillId="0" borderId="75" applyNumberFormat="0" applyProtection="0">
      <alignment horizontal="right" vertical="center"/>
    </xf>
    <xf numFmtId="0" fontId="172" fillId="112" borderId="75" applyNumberFormat="0" applyAlignment="0" applyProtection="0">
      <alignment horizontal="left" vertical="center" indent="1"/>
    </xf>
    <xf numFmtId="0" fontId="172" fillId="113" borderId="75" applyNumberFormat="0" applyAlignment="0" applyProtection="0">
      <alignment horizontal="left" vertical="center" indent="1"/>
    </xf>
    <xf numFmtId="188" fontId="171" fillId="114" borderId="74" applyNumberFormat="0" applyBorder="0" applyProtection="0">
      <alignment horizontal="right" vertical="center"/>
    </xf>
    <xf numFmtId="0" fontId="172" fillId="112" borderId="75" applyNumberFormat="0" applyAlignment="0" applyProtection="0">
      <alignment horizontal="left" vertical="center" indent="1"/>
    </xf>
    <xf numFmtId="188" fontId="170" fillId="113" borderId="75" applyNumberFormat="0" applyProtection="0">
      <alignment horizontal="right" vertical="center"/>
    </xf>
    <xf numFmtId="188" fontId="170" fillId="114" borderId="75" applyNumberFormat="0" applyBorder="0" applyProtection="0">
      <alignment horizontal="right" vertical="center"/>
    </xf>
    <xf numFmtId="188" fontId="173" fillId="115" borderId="76" applyNumberFormat="0" applyBorder="0" applyAlignment="0" applyProtection="0">
      <alignment horizontal="right" vertical="center" indent="1"/>
    </xf>
    <xf numFmtId="188" fontId="174" fillId="116" borderId="76" applyNumberFormat="0" applyBorder="0" applyAlignment="0" applyProtection="0">
      <alignment horizontal="right" vertical="center" indent="1"/>
    </xf>
    <xf numFmtId="188" fontId="174" fillId="117" borderId="76" applyNumberFormat="0" applyBorder="0" applyAlignment="0" applyProtection="0">
      <alignment horizontal="right" vertical="center" indent="1"/>
    </xf>
    <xf numFmtId="188" fontId="175" fillId="118" borderId="76" applyNumberFormat="0" applyBorder="0" applyAlignment="0" applyProtection="0">
      <alignment horizontal="right" vertical="center" indent="1"/>
    </xf>
    <xf numFmtId="188" fontId="175" fillId="119" borderId="76" applyNumberFormat="0" applyBorder="0" applyAlignment="0" applyProtection="0">
      <alignment horizontal="right" vertical="center" indent="1"/>
    </xf>
    <xf numFmtId="188" fontId="175" fillId="120" borderId="76" applyNumberFormat="0" applyBorder="0" applyAlignment="0" applyProtection="0">
      <alignment horizontal="right" vertical="center" indent="1"/>
    </xf>
    <xf numFmtId="188" fontId="176" fillId="121" borderId="76" applyNumberFormat="0" applyBorder="0" applyAlignment="0" applyProtection="0">
      <alignment horizontal="right" vertical="center" indent="1"/>
    </xf>
    <xf numFmtId="188" fontId="176" fillId="122" borderId="76" applyNumberFormat="0" applyBorder="0" applyAlignment="0" applyProtection="0">
      <alignment horizontal="right" vertical="center" indent="1"/>
    </xf>
    <xf numFmtId="188" fontId="176" fillId="123" borderId="76" applyNumberFormat="0" applyBorder="0" applyAlignment="0" applyProtection="0">
      <alignment horizontal="right" vertical="center" indent="1"/>
    </xf>
    <xf numFmtId="0" fontId="177" fillId="0" borderId="73" applyNumberFormat="0" applyFont="0" applyFill="0" applyAlignment="0" applyProtection="0"/>
    <xf numFmtId="188" fontId="171" fillId="124" borderId="73" applyNumberFormat="0" applyAlignment="0" applyProtection="0">
      <alignment horizontal="left" vertical="center" indent="1"/>
    </xf>
    <xf numFmtId="0" fontId="170" fillId="111" borderId="75" applyNumberFormat="0" applyAlignment="0" applyProtection="0">
      <alignment horizontal="left" vertical="center" indent="1"/>
    </xf>
    <xf numFmtId="0" fontId="172" fillId="125" borderId="73" applyNumberFormat="0" applyAlignment="0" applyProtection="0">
      <alignment horizontal="left" vertical="center" indent="1"/>
    </xf>
    <xf numFmtId="0" fontId="172" fillId="126" borderId="73" applyNumberFormat="0" applyAlignment="0" applyProtection="0">
      <alignment horizontal="left" vertical="center" indent="1"/>
    </xf>
    <xf numFmtId="0" fontId="172" fillId="127" borderId="73" applyNumberFormat="0" applyAlignment="0" applyProtection="0">
      <alignment horizontal="left" vertical="center" indent="1"/>
    </xf>
    <xf numFmtId="0" fontId="172" fillId="114" borderId="73" applyNumberFormat="0" applyAlignment="0" applyProtection="0">
      <alignment horizontal="left" vertical="center" indent="1"/>
    </xf>
    <xf numFmtId="0" fontId="172" fillId="113" borderId="75" applyNumberFormat="0" applyAlignment="0" applyProtection="0">
      <alignment horizontal="left" vertical="center" indent="1"/>
    </xf>
    <xf numFmtId="0" fontId="178" fillId="0" borderId="77" applyNumberFormat="0" applyFill="0" applyBorder="0" applyAlignment="0" applyProtection="0"/>
    <xf numFmtId="0" fontId="179" fillId="0" borderId="77" applyBorder="0" applyAlignment="0" applyProtection="0"/>
    <xf numFmtId="0" fontId="178" fillId="112" borderId="75" applyNumberFormat="0" applyAlignment="0" applyProtection="0">
      <alignment horizontal="left" vertical="center" indent="1"/>
    </xf>
    <xf numFmtId="0" fontId="178" fillId="112" borderId="75" applyNumberFormat="0" applyAlignment="0" applyProtection="0">
      <alignment horizontal="left" vertical="center" indent="1"/>
    </xf>
    <xf numFmtId="0" fontId="178" fillId="113" borderId="75" applyNumberFormat="0" applyAlignment="0" applyProtection="0">
      <alignment horizontal="left" vertical="center" indent="1"/>
    </xf>
    <xf numFmtId="188" fontId="180" fillId="113" borderId="75" applyNumberFormat="0" applyProtection="0">
      <alignment horizontal="right" vertical="center"/>
    </xf>
    <xf numFmtId="188" fontId="181" fillId="114" borderId="74" applyNumberFormat="0" applyBorder="0" applyProtection="0">
      <alignment horizontal="right" vertical="center"/>
    </xf>
    <xf numFmtId="188" fontId="180" fillId="114" borderId="75" applyNumberFormat="0" applyBorder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9" fillId="0" borderId="0"/>
    <xf numFmtId="0" fontId="24" fillId="0" borderId="0"/>
    <xf numFmtId="0" fontId="24" fillId="0" borderId="0"/>
    <xf numFmtId="0" fontId="24" fillId="0" borderId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51" fillId="8" borderId="44" applyNumberFormat="0" applyAlignment="0" applyProtection="0"/>
    <xf numFmtId="0" fontId="139" fillId="0" borderId="0"/>
    <xf numFmtId="0" fontId="139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" fontId="37" fillId="107" borderId="78" applyNumberFormat="0" applyProtection="0">
      <alignment horizontal="left" vertical="center" indent="1"/>
    </xf>
    <xf numFmtId="4" fontId="37" fillId="19" borderId="78" applyNumberFormat="0" applyProtection="0">
      <alignment horizontal="left" vertical="center" indent="1"/>
    </xf>
    <xf numFmtId="4" fontId="37" fillId="107" borderId="78" applyNumberFormat="0" applyProtection="0">
      <alignment horizontal="left" vertical="center" indent="1"/>
    </xf>
    <xf numFmtId="0" fontId="37" fillId="87" borderId="78" applyNumberFormat="0" applyProtection="0">
      <alignment horizontal="left" vertical="center" indent="1"/>
    </xf>
    <xf numFmtId="4" fontId="37" fillId="11" borderId="78" applyNumberFormat="0" applyProtection="0">
      <alignment vertical="center"/>
    </xf>
    <xf numFmtId="4" fontId="37" fillId="0" borderId="78" applyNumberFormat="0" applyProtection="0">
      <alignment horizontal="right" vertical="center"/>
    </xf>
    <xf numFmtId="0" fontId="37" fillId="28" borderId="78" applyNumberFormat="0" applyProtection="0">
      <alignment horizontal="left" vertical="center" indent="1"/>
    </xf>
    <xf numFmtId="0" fontId="41" fillId="86" borderId="79" applyBorder="0"/>
    <xf numFmtId="0" fontId="37" fillId="128" borderId="4"/>
    <xf numFmtId="168" fontId="23" fillId="0" borderId="0">
      <alignment horizontal="left" wrapText="1"/>
    </xf>
    <xf numFmtId="0" fontId="4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" fontId="81" fillId="27" borderId="80" applyNumberFormat="0" applyProtection="0">
      <alignment horizontal="left" vertical="center" indent="1"/>
    </xf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" fontId="81" fillId="27" borderId="8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43" fontId="1" fillId="0" borderId="0" applyFont="0" applyFill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70" borderId="41" applyNumberFormat="0" applyFont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70" borderId="41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9" fontId="1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68">
    <xf numFmtId="0" fontId="0" fillId="0" borderId="0" xfId="0" applyNumberFormat="1" applyAlignment="1"/>
    <xf numFmtId="43" fontId="0" fillId="0" borderId="0" xfId="83" applyFont="1"/>
    <xf numFmtId="0" fontId="27" fillId="0" borderId="0" xfId="0" applyNumberFormat="1" applyFont="1" applyFill="1" applyBorder="1" applyAlignment="1">
      <alignment horizontal="centerContinuous"/>
    </xf>
    <xf numFmtId="0" fontId="27" fillId="0" borderId="0" xfId="0" applyNumberFormat="1" applyFont="1" applyFill="1" applyAlignment="1">
      <alignment horizontal="centerContinuous" vertical="center"/>
    </xf>
    <xf numFmtId="0" fontId="36" fillId="0" borderId="0" xfId="0" applyNumberFormat="1" applyFont="1" applyFill="1" applyAlignment="1"/>
    <xf numFmtId="0" fontId="36" fillId="0" borderId="0" xfId="0" applyNumberFormat="1" applyFont="1" applyFill="1" applyAlignment="1">
      <alignment horizontal="center"/>
    </xf>
    <xf numFmtId="0" fontId="43" fillId="0" borderId="10" xfId="0" applyNumberFormat="1" applyFont="1" applyFill="1" applyBorder="1" applyAlignment="1">
      <alignment horizontal="center"/>
    </xf>
    <xf numFmtId="0" fontId="43" fillId="0" borderId="0" xfId="0" applyNumberFormat="1" applyFont="1" applyFill="1" applyAlignment="1">
      <alignment horizontal="center"/>
    </xf>
    <xf numFmtId="0" fontId="42" fillId="0" borderId="0" xfId="0" applyNumberFormat="1" applyFont="1" applyFill="1" applyAlignment="1"/>
    <xf numFmtId="164" fontId="36" fillId="0" borderId="0" xfId="95" applyNumberFormat="1" applyFont="1" applyFill="1"/>
    <xf numFmtId="0" fontId="36" fillId="0" borderId="0" xfId="0" applyNumberFormat="1" applyFont="1" applyFill="1" applyAlignment="1">
      <alignment horizontal="left"/>
    </xf>
    <xf numFmtId="10" fontId="43" fillId="0" borderId="9" xfId="191" applyNumberFormat="1" applyFont="1" applyFill="1" applyBorder="1"/>
    <xf numFmtId="10" fontId="36" fillId="0" borderId="9" xfId="191" applyNumberFormat="1" applyFont="1" applyFill="1" applyBorder="1"/>
    <xf numFmtId="10" fontId="36" fillId="0" borderId="2" xfId="191" applyNumberFormat="1" applyFont="1" applyFill="1" applyBorder="1"/>
    <xf numFmtId="10" fontId="36" fillId="0" borderId="2" xfId="0" applyNumberFormat="1" applyFont="1" applyFill="1" applyBorder="1" applyAlignment="1"/>
    <xf numFmtId="0" fontId="47" fillId="0" borderId="0" xfId="175" applyFont="1" applyFill="1"/>
    <xf numFmtId="0" fontId="0" fillId="0" borderId="0" xfId="0" applyNumberFormat="1" applyFill="1" applyAlignment="1"/>
    <xf numFmtId="0" fontId="36" fillId="0" borderId="0" xfId="0" applyNumberFormat="1" applyFont="1" applyFill="1" applyBorder="1" applyAlignment="1"/>
    <xf numFmtId="10" fontId="36" fillId="0" borderId="10" xfId="191" applyNumberFormat="1" applyFont="1" applyFill="1" applyBorder="1"/>
    <xf numFmtId="0" fontId="24" fillId="0" borderId="0" xfId="0" applyNumberFormat="1" applyFont="1" applyFill="1" applyAlignment="1"/>
    <xf numFmtId="0" fontId="24" fillId="0" borderId="0" xfId="0" applyNumberFormat="1" applyFont="1" applyFill="1" applyAlignment="1">
      <alignment horizontal="center"/>
    </xf>
    <xf numFmtId="0" fontId="36" fillId="0" borderId="0" xfId="0" applyNumberFormat="1" applyFont="1" applyFill="1" applyAlignment="1">
      <alignment horizontal="left" wrapText="1"/>
    </xf>
    <xf numFmtId="10" fontId="36" fillId="0" borderId="9" xfId="0" applyNumberFormat="1" applyFont="1" applyFill="1" applyBorder="1" applyAlignment="1"/>
    <xf numFmtId="43" fontId="0" fillId="0" borderId="0" xfId="83" applyFont="1" applyFill="1" applyAlignment="1"/>
    <xf numFmtId="49" fontId="37" fillId="0" borderId="0" xfId="83" applyNumberFormat="1" applyFont="1" applyFill="1" applyAlignment="1">
      <alignment horizontal="left"/>
    </xf>
    <xf numFmtId="168" fontId="37" fillId="0" borderId="0" xfId="0" applyFont="1" applyFill="1">
      <alignment horizontal="left" wrapText="1"/>
    </xf>
    <xf numFmtId="43" fontId="90" fillId="0" borderId="0" xfId="83" applyFont="1" applyFill="1" applyAlignment="1"/>
    <xf numFmtId="0" fontId="90" fillId="0" borderId="0" xfId="0" applyNumberFormat="1" applyFont="1" applyFill="1" applyAlignment="1"/>
    <xf numFmtId="43" fontId="90" fillId="0" borderId="0" xfId="0" applyNumberFormat="1" applyFont="1" applyFill="1" applyAlignment="1"/>
    <xf numFmtId="0" fontId="24" fillId="0" borderId="0" xfId="173" applyFont="1" applyFill="1"/>
    <xf numFmtId="43" fontId="24" fillId="0" borderId="0" xfId="173" applyNumberFormat="1" applyFont="1" applyFill="1"/>
    <xf numFmtId="43" fontId="24" fillId="0" borderId="0" xfId="83" applyFont="1" applyFill="1"/>
    <xf numFmtId="0" fontId="37" fillId="0" borderId="0" xfId="173" applyFont="1" applyFill="1"/>
    <xf numFmtId="0" fontId="89" fillId="0" borderId="18" xfId="172" applyFont="1" applyFill="1" applyBorder="1"/>
    <xf numFmtId="43" fontId="41" fillId="0" borderId="0" xfId="84" applyFont="1" applyFill="1" applyBorder="1"/>
    <xf numFmtId="0" fontId="24" fillId="0" borderId="0" xfId="173" applyFont="1" applyFill="1" applyAlignment="1">
      <alignment wrapText="1"/>
    </xf>
    <xf numFmtId="0" fontId="116" fillId="0" borderId="0" xfId="0" applyNumberFormat="1" applyFont="1" applyAlignment="1"/>
    <xf numFmtId="0" fontId="27" fillId="0" borderId="0" xfId="0" applyNumberFormat="1" applyFont="1" applyFill="1" applyBorder="1" applyAlignment="1"/>
    <xf numFmtId="0" fontId="135" fillId="0" borderId="0" xfId="173" applyFont="1" applyFill="1"/>
    <xf numFmtId="168" fontId="70" fillId="0" borderId="0" xfId="0" applyFont="1" applyFill="1">
      <alignment horizontal="left" wrapText="1"/>
    </xf>
    <xf numFmtId="43" fontId="70" fillId="0" borderId="0" xfId="83" applyFont="1" applyFill="1" applyAlignment="1">
      <alignment horizontal="left" wrapText="1"/>
    </xf>
    <xf numFmtId="168" fontId="71" fillId="0" borderId="0" xfId="0" applyFont="1" applyFill="1">
      <alignment horizontal="left" wrapText="1"/>
    </xf>
    <xf numFmtId="168" fontId="36" fillId="0" borderId="0" xfId="0" applyFont="1" applyFill="1" applyAlignment="1"/>
    <xf numFmtId="0" fontId="47" fillId="0" borderId="0" xfId="175" applyFont="1" applyFill="1" applyAlignment="1">
      <alignment horizontal="center"/>
    </xf>
    <xf numFmtId="0" fontId="47" fillId="0" borderId="0" xfId="175" applyFont="1" applyFill="1" applyAlignment="1">
      <alignment horizontal="right"/>
    </xf>
    <xf numFmtId="49" fontId="41" fillId="0" borderId="4" xfId="173" applyNumberFormat="1" applyFont="1" applyFill="1" applyBorder="1" applyAlignment="1"/>
    <xf numFmtId="0" fontId="27" fillId="0" borderId="4" xfId="173" applyNumberFormat="1" applyFont="1" applyFill="1" applyBorder="1" applyAlignment="1">
      <alignment horizontal="center"/>
    </xf>
    <xf numFmtId="49" fontId="27" fillId="0" borderId="4" xfId="173" applyNumberFormat="1" applyFont="1" applyFill="1" applyBorder="1" applyAlignment="1">
      <alignment horizontal="center" wrapText="1"/>
    </xf>
    <xf numFmtId="17" fontId="27" fillId="0" borderId="4" xfId="173" applyNumberFormat="1" applyFont="1" applyFill="1" applyBorder="1" applyAlignment="1">
      <alignment horizontal="center" wrapText="1"/>
    </xf>
    <xf numFmtId="0" fontId="142" fillId="0" borderId="0" xfId="0" applyNumberFormat="1" applyFont="1" applyAlignment="1"/>
    <xf numFmtId="0" fontId="48" fillId="0" borderId="0" xfId="175" applyFont="1" applyFill="1" applyAlignment="1">
      <alignment horizontal="centerContinuous"/>
    </xf>
    <xf numFmtId="0" fontId="47" fillId="0" borderId="0" xfId="175" applyFont="1" applyFill="1" applyAlignment="1">
      <alignment horizontal="centerContinuous"/>
    </xf>
    <xf numFmtId="37" fontId="48" fillId="0" borderId="0" xfId="265" applyNumberFormat="1" applyFont="1" applyFill="1" applyBorder="1" applyAlignment="1">
      <alignment vertical="center"/>
    </xf>
    <xf numFmtId="0" fontId="49" fillId="0" borderId="0" xfId="175" applyFont="1" applyFill="1" applyAlignment="1">
      <alignment horizontal="center"/>
    </xf>
    <xf numFmtId="0" fontId="47" fillId="0" borderId="10" xfId="175" applyFont="1" applyFill="1" applyBorder="1" applyAlignment="1">
      <alignment horizontal="center"/>
    </xf>
    <xf numFmtId="49" fontId="48" fillId="0" borderId="10" xfId="175" applyNumberFormat="1" applyFont="1" applyFill="1" applyBorder="1" applyAlignment="1">
      <alignment horizontal="center"/>
    </xf>
    <xf numFmtId="43" fontId="47" fillId="0" borderId="0" xfId="167" applyNumberFormat="1" applyFont="1" applyFill="1"/>
    <xf numFmtId="4" fontId="48" fillId="0" borderId="9" xfId="174" applyNumberFormat="1" applyFont="1" applyFill="1" applyBorder="1"/>
    <xf numFmtId="0" fontId="48" fillId="0" borderId="0" xfId="174" applyFont="1" applyFill="1"/>
    <xf numFmtId="0" fontId="50" fillId="0" borderId="0" xfId="0" applyNumberFormat="1" applyFont="1" applyFill="1" applyBorder="1" applyAlignment="1"/>
    <xf numFmtId="43" fontId="47" fillId="0" borderId="0" xfId="175" applyNumberFormat="1" applyFont="1" applyFill="1"/>
    <xf numFmtId="0" fontId="51" fillId="0" borderId="0" xfId="175" applyFont="1" applyFill="1"/>
    <xf numFmtId="43" fontId="47" fillId="0" borderId="0" xfId="83" applyFont="1" applyFill="1"/>
    <xf numFmtId="0" fontId="47" fillId="0" borderId="0" xfId="175" applyFont="1" applyFill="1" applyAlignment="1">
      <alignment horizontal="left"/>
    </xf>
    <xf numFmtId="43" fontId="47" fillId="0" borderId="10" xfId="175" applyNumberFormat="1" applyFont="1" applyFill="1" applyBorder="1"/>
    <xf numFmtId="43" fontId="47" fillId="0" borderId="9" xfId="175" applyNumberFormat="1" applyFont="1" applyFill="1" applyBorder="1"/>
    <xf numFmtId="14" fontId="36" fillId="0" borderId="0" xfId="0" applyNumberFormat="1" applyFont="1" applyFill="1" applyAlignment="1">
      <alignment horizontal="center"/>
    </xf>
    <xf numFmtId="49" fontId="43" fillId="0" borderId="0" xfId="173" applyNumberFormat="1" applyFont="1" applyFill="1" applyBorder="1" applyAlignment="1"/>
    <xf numFmtId="0" fontId="36" fillId="0" borderId="0" xfId="173" applyFont="1" applyFill="1"/>
    <xf numFmtId="0" fontId="36" fillId="0" borderId="26" xfId="173" applyFont="1" applyFill="1" applyBorder="1"/>
    <xf numFmtId="0" fontId="36" fillId="0" borderId="11" xfId="173" applyFont="1" applyFill="1" applyBorder="1"/>
    <xf numFmtId="17" fontId="43" fillId="0" borderId="21" xfId="173" applyNumberFormat="1" applyFont="1" applyFill="1" applyBorder="1" applyAlignment="1">
      <alignment horizontal="center"/>
    </xf>
    <xf numFmtId="0" fontId="36" fillId="0" borderId="0" xfId="173" applyFont="1" applyFill="1" applyBorder="1"/>
    <xf numFmtId="49" fontId="36" fillId="0" borderId="4" xfId="173" applyNumberFormat="1" applyFont="1" applyFill="1" applyBorder="1" applyAlignment="1">
      <alignment horizontal="center"/>
    </xf>
    <xf numFmtId="0" fontId="36" fillId="0" borderId="4" xfId="173" applyNumberFormat="1" applyFont="1" applyFill="1" applyBorder="1" applyAlignment="1">
      <alignment horizontal="center"/>
    </xf>
    <xf numFmtId="0" fontId="36" fillId="0" borderId="10" xfId="0" applyNumberFormat="1" applyFont="1" applyFill="1" applyBorder="1" applyAlignment="1"/>
    <xf numFmtId="0" fontId="36" fillId="0" borderId="24" xfId="173" applyFont="1" applyFill="1" applyBorder="1"/>
    <xf numFmtId="0" fontId="36" fillId="0" borderId="10" xfId="173" applyFont="1" applyFill="1" applyBorder="1"/>
    <xf numFmtId="0" fontId="36" fillId="0" borderId="4" xfId="173" applyFont="1" applyFill="1" applyBorder="1"/>
    <xf numFmtId="0" fontId="36" fillId="0" borderId="0" xfId="173" applyFont="1" applyFill="1" applyAlignment="1">
      <alignment wrapText="1"/>
    </xf>
    <xf numFmtId="0" fontId="36" fillId="0" borderId="4" xfId="173" applyFont="1" applyFill="1" applyBorder="1" applyAlignment="1">
      <alignment wrapText="1"/>
    </xf>
    <xf numFmtId="49" fontId="36" fillId="0" borderId="0" xfId="83" applyNumberFormat="1" applyFont="1" applyFill="1" applyAlignment="1">
      <alignment horizontal="left"/>
    </xf>
    <xf numFmtId="168" fontId="36" fillId="0" borderId="0" xfId="0" applyFont="1" applyFill="1">
      <alignment horizontal="left" wrapText="1"/>
    </xf>
    <xf numFmtId="43" fontId="36" fillId="0" borderId="0" xfId="83" applyFont="1" applyFill="1"/>
    <xf numFmtId="164" fontId="88" fillId="0" borderId="32" xfId="0" applyNumberFormat="1" applyFont="1" applyFill="1" applyBorder="1" applyAlignment="1"/>
    <xf numFmtId="0" fontId="24" fillId="0" borderId="18" xfId="0" applyNumberFormat="1" applyFont="1" applyFill="1" applyBorder="1" applyAlignment="1"/>
    <xf numFmtId="164" fontId="27" fillId="0" borderId="9" xfId="83" applyNumberFormat="1" applyFont="1" applyFill="1" applyBorder="1" applyAlignment="1"/>
    <xf numFmtId="0" fontId="0" fillId="0" borderId="0" xfId="0" applyNumberFormat="1" applyFill="1" applyAlignment="1"/>
    <xf numFmtId="0" fontId="47" fillId="0" borderId="0" xfId="174" applyFont="1" applyFill="1"/>
    <xf numFmtId="49" fontId="47" fillId="0" borderId="0" xfId="175" applyNumberFormat="1" applyFont="1" applyFill="1" applyAlignment="1">
      <alignment horizontal="center"/>
    </xf>
    <xf numFmtId="0" fontId="32" fillId="0" borderId="16" xfId="0" applyNumberFormat="1" applyFont="1" applyFill="1" applyBorder="1" applyAlignment="1"/>
    <xf numFmtId="0" fontId="32" fillId="0" borderId="33" xfId="0" applyNumberFormat="1" applyFont="1" applyFill="1" applyBorder="1" applyAlignment="1">
      <alignment horizontal="center"/>
    </xf>
    <xf numFmtId="10" fontId="24" fillId="0" borderId="32" xfId="191" applyNumberFormat="1" applyFont="1" applyFill="1" applyBorder="1" applyAlignment="1"/>
    <xf numFmtId="10" fontId="24" fillId="0" borderId="54" xfId="191" applyNumberFormat="1" applyFont="1" applyFill="1" applyBorder="1" applyAlignment="1"/>
    <xf numFmtId="0" fontId="133" fillId="0" borderId="16" xfId="0" applyNumberFormat="1" applyFont="1" applyFill="1" applyBorder="1" applyAlignment="1"/>
    <xf numFmtId="0" fontId="47" fillId="0" borderId="0" xfId="175" applyFont="1" applyFill="1" applyBorder="1"/>
    <xf numFmtId="0" fontId="47" fillId="0" borderId="32" xfId="175" applyFont="1" applyFill="1" applyBorder="1"/>
    <xf numFmtId="43" fontId="133" fillId="0" borderId="18" xfId="0" applyNumberFormat="1" applyFont="1" applyFill="1" applyBorder="1" applyAlignment="1"/>
    <xf numFmtId="10" fontId="47" fillId="0" borderId="55" xfId="191" applyNumberFormat="1" applyFont="1" applyFill="1" applyBorder="1"/>
    <xf numFmtId="0" fontId="47" fillId="0" borderId="19" xfId="175" applyFont="1" applyFill="1" applyBorder="1"/>
    <xf numFmtId="0" fontId="47" fillId="0" borderId="3" xfId="175" applyFont="1" applyFill="1" applyBorder="1"/>
    <xf numFmtId="0" fontId="47" fillId="0" borderId="34" xfId="175" applyFont="1" applyFill="1" applyBorder="1"/>
    <xf numFmtId="0" fontId="140" fillId="0" borderId="0" xfId="0" applyNumberFormat="1" applyFont="1" applyFill="1" applyAlignment="1">
      <alignment horizontal="center"/>
    </xf>
    <xf numFmtId="14" fontId="140" fillId="0" borderId="0" xfId="0" applyNumberFormat="1" applyFont="1" applyFill="1" applyAlignment="1">
      <alignment horizontal="center"/>
    </xf>
    <xf numFmtId="0" fontId="140" fillId="0" borderId="0" xfId="0" applyNumberFormat="1" applyFont="1" applyFill="1" applyBorder="1" applyAlignment="1">
      <alignment horizontal="center"/>
    </xf>
    <xf numFmtId="0" fontId="32" fillId="0" borderId="0" xfId="175" applyFont="1" applyFill="1" applyAlignment="1"/>
    <xf numFmtId="0" fontId="134" fillId="0" borderId="0" xfId="1314" applyFont="1" applyFill="1"/>
    <xf numFmtId="0" fontId="36" fillId="0" borderId="0" xfId="84" applyNumberFormat="1" applyFont="1" applyFill="1" applyAlignment="1">
      <alignment horizontal="left"/>
    </xf>
    <xf numFmtId="0" fontId="36" fillId="0" borderId="0" xfId="83" applyNumberFormat="1" applyFont="1" applyFill="1" applyAlignment="1">
      <alignment horizontal="left"/>
    </xf>
    <xf numFmtId="0" fontId="43" fillId="0" borderId="0" xfId="173" applyNumberFormat="1" applyFont="1" applyFill="1" applyBorder="1" applyAlignment="1">
      <alignment horizontal="center"/>
    </xf>
    <xf numFmtId="164" fontId="36" fillId="0" borderId="0" xfId="173" applyNumberFormat="1" applyFont="1" applyFill="1"/>
    <xf numFmtId="164" fontId="36" fillId="0" borderId="4" xfId="173" applyNumberFormat="1" applyFont="1" applyFill="1" applyBorder="1"/>
    <xf numFmtId="10" fontId="36" fillId="0" borderId="4" xfId="191" applyNumberFormat="1" applyFont="1" applyFill="1" applyBorder="1" applyAlignment="1">
      <alignment wrapText="1"/>
    </xf>
    <xf numFmtId="10" fontId="36" fillId="0" borderId="4" xfId="191" applyNumberFormat="1" applyFont="1" applyFill="1" applyBorder="1"/>
    <xf numFmtId="0" fontId="133" fillId="0" borderId="0" xfId="0" applyNumberFormat="1" applyFont="1" applyFill="1" applyAlignment="1"/>
    <xf numFmtId="0" fontId="72" fillId="0" borderId="0" xfId="0" applyNumberFormat="1" applyFont="1" applyFill="1" applyAlignment="1"/>
    <xf numFmtId="3" fontId="36" fillId="0" borderId="0" xfId="95" applyNumberFormat="1" applyFont="1" applyFill="1"/>
    <xf numFmtId="42" fontId="36" fillId="0" borderId="0" xfId="117" applyNumberFormat="1" applyFont="1" applyFill="1"/>
    <xf numFmtId="41" fontId="36" fillId="0" borderId="0" xfId="117" applyNumberFormat="1" applyFont="1" applyFill="1"/>
    <xf numFmtId="42" fontId="36" fillId="0" borderId="2" xfId="117" applyNumberFormat="1" applyFont="1" applyFill="1" applyBorder="1"/>
    <xf numFmtId="166" fontId="36" fillId="0" borderId="0" xfId="0" applyNumberFormat="1" applyFont="1" applyFill="1" applyAlignment="1"/>
    <xf numFmtId="166" fontId="36" fillId="0" borderId="2" xfId="117" applyNumberFormat="1" applyFont="1" applyFill="1" applyBorder="1"/>
    <xf numFmtId="164" fontId="88" fillId="0" borderId="0" xfId="0" applyNumberFormat="1" applyFont="1" applyFill="1" applyBorder="1" applyAlignment="1"/>
    <xf numFmtId="17" fontId="34" fillId="0" borderId="0" xfId="173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/>
    <xf numFmtId="164" fontId="24" fillId="0" borderId="10" xfId="0" applyNumberFormat="1" applyFont="1" applyFill="1" applyBorder="1" applyAlignment="1"/>
    <xf numFmtId="164" fontId="36" fillId="0" borderId="25" xfId="83" applyNumberFormat="1" applyFont="1" applyFill="1" applyBorder="1"/>
    <xf numFmtId="0" fontId="36" fillId="0" borderId="10" xfId="84" applyNumberFormat="1" applyFont="1" applyFill="1" applyBorder="1" applyAlignment="1">
      <alignment horizontal="left"/>
    </xf>
    <xf numFmtId="0" fontId="36" fillId="0" borderId="0" xfId="84" applyNumberFormat="1" applyFont="1" applyFill="1" applyBorder="1" applyAlignment="1">
      <alignment horizontal="left"/>
    </xf>
    <xf numFmtId="1" fontId="23" fillId="0" borderId="0" xfId="0" applyNumberFormat="1" applyFont="1" applyAlignment="1"/>
    <xf numFmtId="168" fontId="133" fillId="0" borderId="0" xfId="0" applyFont="1" applyFill="1" applyAlignment="1"/>
    <xf numFmtId="168" fontId="27" fillId="0" borderId="29" xfId="0" applyFont="1" applyFill="1" applyBorder="1" applyAlignment="1"/>
    <xf numFmtId="0" fontId="27" fillId="0" borderId="31" xfId="0" applyNumberFormat="1" applyFont="1" applyFill="1" applyBorder="1" applyAlignment="1"/>
    <xf numFmtId="168" fontId="163" fillId="0" borderId="0" xfId="0" applyFont="1" applyFill="1" applyAlignment="1"/>
    <xf numFmtId="168" fontId="158" fillId="0" borderId="0" xfId="0" applyFont="1" applyFill="1" applyAlignment="1"/>
    <xf numFmtId="168" fontId="0" fillId="0" borderId="0" xfId="0" applyFont="1" applyFill="1" applyAlignment="1"/>
    <xf numFmtId="0" fontId="0" fillId="0" borderId="0" xfId="0" applyNumberFormat="1" applyFont="1" applyFill="1" applyAlignment="1"/>
    <xf numFmtId="168" fontId="0" fillId="0" borderId="0" xfId="0" applyFont="1" applyFill="1" applyBorder="1" applyAlignment="1"/>
    <xf numFmtId="164" fontId="36" fillId="0" borderId="0" xfId="0" applyNumberFormat="1" applyFont="1" applyFill="1" applyAlignment="1"/>
    <xf numFmtId="10" fontId="36" fillId="0" borderId="0" xfId="0" applyNumberFormat="1" applyFont="1" applyFill="1" applyAlignment="1"/>
    <xf numFmtId="3" fontId="36" fillId="0" borderId="0" xfId="0" applyNumberFormat="1" applyFont="1" applyFill="1" applyAlignment="1"/>
    <xf numFmtId="41" fontId="36" fillId="0" borderId="0" xfId="0" applyNumberFormat="1" applyFont="1" applyFill="1" applyAlignment="1"/>
    <xf numFmtId="42" fontId="36" fillId="0" borderId="0" xfId="0" applyNumberFormat="1" applyFont="1" applyFill="1" applyAlignment="1"/>
    <xf numFmtId="164" fontId="0" fillId="0" borderId="0" xfId="0" applyNumberFormat="1" applyFont="1" applyFill="1" applyBorder="1" applyAlignment="1"/>
    <xf numFmtId="0" fontId="182" fillId="0" borderId="0" xfId="0" applyNumberFormat="1" applyFont="1" applyFill="1" applyAlignment="1">
      <alignment horizontal="center"/>
    </xf>
    <xf numFmtId="166" fontId="36" fillId="0" borderId="0" xfId="117" applyNumberFormat="1" applyFont="1" applyFill="1"/>
    <xf numFmtId="0" fontId="35" fillId="0" borderId="0" xfId="152" applyFont="1"/>
    <xf numFmtId="15" fontId="44" fillId="0" borderId="0" xfId="152" quotePrefix="1" applyNumberFormat="1" applyFont="1" applyFill="1"/>
    <xf numFmtId="0" fontId="44" fillId="0" borderId="0" xfId="152" applyFont="1" applyFill="1"/>
    <xf numFmtId="0" fontId="30" fillId="0" borderId="0" xfId="152" applyFont="1" applyFill="1"/>
    <xf numFmtId="0" fontId="30" fillId="0" borderId="0" xfId="152" applyFont="1"/>
    <xf numFmtId="0" fontId="108" fillId="0" borderId="0" xfId="152" applyFont="1" applyAlignment="1">
      <alignment horizontal="center"/>
    </xf>
    <xf numFmtId="14" fontId="136" fillId="0" borderId="0" xfId="152" quotePrefix="1" applyNumberFormat="1" applyFont="1" applyAlignment="1">
      <alignment horizontal="left"/>
    </xf>
    <xf numFmtId="167" fontId="108" fillId="0" borderId="0" xfId="152" quotePrefix="1" applyNumberFormat="1" applyFont="1" applyAlignment="1">
      <alignment horizontal="center"/>
    </xf>
    <xf numFmtId="14" fontId="25" fillId="0" borderId="0" xfId="152" quotePrefix="1" applyNumberFormat="1" applyFont="1" applyFill="1" applyAlignment="1">
      <alignment horizontal="centerContinuous"/>
    </xf>
    <xf numFmtId="0" fontId="24" fillId="0" borderId="0" xfId="152" applyFont="1" applyFill="1" applyAlignment="1">
      <alignment horizontal="centerContinuous"/>
    </xf>
    <xf numFmtId="0" fontId="24" fillId="0" borderId="0" xfId="152" applyFont="1"/>
    <xf numFmtId="0" fontId="73" fillId="0" borderId="0" xfId="152" applyFont="1" applyAlignment="1">
      <alignment horizontal="center"/>
    </xf>
    <xf numFmtId="0" fontId="73" fillId="0" borderId="0" xfId="152" applyFont="1" applyFill="1" applyAlignment="1">
      <alignment horizontal="center"/>
    </xf>
    <xf numFmtId="0" fontId="35" fillId="0" borderId="10" xfId="152" applyFont="1" applyFill="1" applyBorder="1" applyAlignment="1">
      <alignment horizontal="center"/>
    </xf>
    <xf numFmtId="0" fontId="35" fillId="0" borderId="0" xfId="152" applyFont="1" applyFill="1"/>
    <xf numFmtId="0" fontId="35" fillId="0" borderId="0" xfId="152" applyFont="1" applyFill="1" applyAlignment="1">
      <alignment horizontal="center"/>
    </xf>
    <xf numFmtId="0" fontId="34" fillId="0" borderId="0" xfId="152" applyFont="1"/>
    <xf numFmtId="0" fontId="74" fillId="0" borderId="0" xfId="152" applyNumberFormat="1" applyFont="1" applyAlignment="1">
      <alignment horizontal="center"/>
    </xf>
    <xf numFmtId="0" fontId="31" fillId="0" borderId="0" xfId="152" applyFont="1"/>
    <xf numFmtId="0" fontId="74" fillId="0" borderId="0" xfId="152" applyFont="1" applyFill="1"/>
    <xf numFmtId="0" fontId="73" fillId="0" borderId="0" xfId="152" applyFont="1" applyFill="1"/>
    <xf numFmtId="0" fontId="109" fillId="0" borderId="0" xfId="152" applyFont="1"/>
    <xf numFmtId="37" fontId="73" fillId="0" borderId="0" xfId="152" applyNumberFormat="1" applyFont="1" applyFill="1" applyAlignment="1">
      <alignment horizontal="center"/>
    </xf>
    <xf numFmtId="37" fontId="32" fillId="0" borderId="0" xfId="152" applyNumberFormat="1" applyFont="1" applyAlignment="1">
      <alignment horizontal="center"/>
    </xf>
    <xf numFmtId="0" fontId="35" fillId="0" borderId="23" xfId="152" applyFont="1" applyBorder="1"/>
    <xf numFmtId="0" fontId="75" fillId="0" borderId="0" xfId="152" applyFont="1" applyFill="1"/>
    <xf numFmtId="0" fontId="75" fillId="0" borderId="0" xfId="152" applyFont="1" applyFill="1" applyAlignment="1">
      <alignment horizontal="center"/>
    </xf>
    <xf numFmtId="41" fontId="75" fillId="0" borderId="0" xfId="85" applyNumberFormat="1" applyFont="1" applyFill="1"/>
    <xf numFmtId="170" fontId="76" fillId="0" borderId="0" xfId="152" applyNumberFormat="1" applyFont="1" applyFill="1" applyProtection="1">
      <protection locked="0"/>
    </xf>
    <xf numFmtId="0" fontId="77" fillId="0" borderId="0" xfId="152" applyFont="1" applyFill="1" applyAlignment="1">
      <alignment horizontal="center"/>
    </xf>
    <xf numFmtId="41" fontId="75" fillId="0" borderId="10" xfId="85" applyNumberFormat="1" applyFont="1" applyFill="1" applyBorder="1"/>
    <xf numFmtId="170" fontId="76" fillId="0" borderId="10" xfId="152" applyNumberFormat="1" applyFont="1" applyFill="1" applyBorder="1" applyProtection="1">
      <protection locked="0"/>
    </xf>
    <xf numFmtId="0" fontId="110" fillId="0" borderId="0" xfId="152" applyFont="1"/>
    <xf numFmtId="37" fontId="75" fillId="0" borderId="0" xfId="152" applyNumberFormat="1" applyFont="1" applyFill="1"/>
    <xf numFmtId="37" fontId="24" fillId="0" borderId="0" xfId="152" applyNumberFormat="1" applyFont="1"/>
    <xf numFmtId="0" fontId="75" fillId="0" borderId="22" xfId="152" applyFont="1" applyFill="1" applyBorder="1"/>
    <xf numFmtId="0" fontId="75" fillId="0" borderId="0" xfId="152" applyFont="1" applyFill="1" applyBorder="1"/>
    <xf numFmtId="0" fontId="74" fillId="0" borderId="0" xfId="152" applyFont="1" applyAlignment="1">
      <alignment horizontal="center"/>
    </xf>
    <xf numFmtId="0" fontId="75" fillId="0" borderId="10" xfId="152" applyFont="1" applyFill="1" applyBorder="1"/>
    <xf numFmtId="0" fontId="75" fillId="0" borderId="10" xfId="152" applyFont="1" applyFill="1" applyBorder="1" applyAlignment="1">
      <alignment horizontal="center"/>
    </xf>
    <xf numFmtId="37" fontId="75" fillId="0" borderId="10" xfId="152" applyNumberFormat="1" applyFont="1" applyFill="1" applyBorder="1"/>
    <xf numFmtId="0" fontId="75" fillId="0" borderId="0" xfId="152" applyFont="1" applyFill="1" applyBorder="1" applyAlignment="1">
      <alignment horizontal="center"/>
    </xf>
    <xf numFmtId="41" fontId="75" fillId="0" borderId="0" xfId="85" applyNumberFormat="1" applyFont="1" applyFill="1" applyBorder="1"/>
    <xf numFmtId="37" fontId="75" fillId="0" borderId="0" xfId="152" applyNumberFormat="1" applyFont="1" applyFill="1" applyBorder="1"/>
    <xf numFmtId="170" fontId="76" fillId="0" borderId="0" xfId="152" applyNumberFormat="1" applyFont="1" applyFill="1" applyBorder="1" applyProtection="1">
      <protection locked="0"/>
    </xf>
    <xf numFmtId="0" fontId="35" fillId="0" borderId="0" xfId="152" applyFont="1" applyBorder="1"/>
    <xf numFmtId="0" fontId="75" fillId="0" borderId="0" xfId="152" applyFont="1"/>
    <xf numFmtId="0" fontId="75" fillId="0" borderId="0" xfId="152" applyFont="1" applyAlignment="1">
      <alignment horizontal="center"/>
    </xf>
    <xf numFmtId="41" fontId="75" fillId="0" borderId="0" xfId="85" applyNumberFormat="1" applyFont="1"/>
    <xf numFmtId="37" fontId="75" fillId="0" borderId="0" xfId="152" applyNumberFormat="1" applyFont="1"/>
    <xf numFmtId="170" fontId="76" fillId="0" borderId="0" xfId="152" applyNumberFormat="1" applyFont="1" applyProtection="1">
      <protection locked="0"/>
    </xf>
    <xf numFmtId="0" fontId="37" fillId="0" borderId="0" xfId="152" applyFont="1"/>
    <xf numFmtId="0" fontId="35" fillId="0" borderId="0" xfId="12030" applyFont="1"/>
    <xf numFmtId="15" fontId="44" fillId="0" borderId="0" xfId="12030" quotePrefix="1" applyNumberFormat="1" applyFont="1" applyFill="1"/>
    <xf numFmtId="0" fontId="44" fillId="0" borderId="0" xfId="12030" applyFont="1" applyFill="1"/>
    <xf numFmtId="0" fontId="30" fillId="0" borderId="0" xfId="12030" applyFont="1"/>
    <xf numFmtId="0" fontId="108" fillId="0" borderId="0" xfId="12030" applyFont="1" applyAlignment="1">
      <alignment horizontal="center"/>
    </xf>
    <xf numFmtId="167" fontId="108" fillId="0" borderId="0" xfId="12030" quotePrefix="1" applyNumberFormat="1" applyFont="1" applyAlignment="1">
      <alignment horizontal="center"/>
    </xf>
    <xf numFmtId="14" fontId="25" fillId="0" borderId="0" xfId="12030" quotePrefix="1" applyNumberFormat="1" applyFont="1" applyAlignment="1">
      <alignment horizontal="centerContinuous"/>
    </xf>
    <xf numFmtId="0" fontId="24" fillId="0" borderId="0" xfId="12030" applyFont="1" applyAlignment="1">
      <alignment horizontal="centerContinuous"/>
    </xf>
    <xf numFmtId="0" fontId="24" fillId="0" borderId="0" xfId="12030" applyFont="1" applyFill="1" applyAlignment="1">
      <alignment horizontal="centerContinuous"/>
    </xf>
    <xf numFmtId="0" fontId="73" fillId="0" borderId="0" xfId="12030" applyFont="1" applyAlignment="1">
      <alignment horizontal="center"/>
    </xf>
    <xf numFmtId="0" fontId="35" fillId="0" borderId="10" xfId="12030" applyFont="1" applyFill="1" applyBorder="1" applyAlignment="1">
      <alignment horizontal="center"/>
    </xf>
    <xf numFmtId="0" fontId="35" fillId="0" borderId="0" xfId="12030" applyFont="1" applyFill="1" applyAlignment="1">
      <alignment horizontal="center"/>
    </xf>
    <xf numFmtId="0" fontId="34" fillId="0" borderId="0" xfId="12030" applyFont="1"/>
    <xf numFmtId="0" fontId="74" fillId="0" borderId="0" xfId="12030" applyNumberFormat="1" applyFont="1" applyAlignment="1">
      <alignment horizontal="center"/>
    </xf>
    <xf numFmtId="0" fontId="31" fillId="0" borderId="0" xfId="12030" applyFont="1"/>
    <xf numFmtId="0" fontId="74" fillId="0" borderId="0" xfId="12030" applyFont="1" applyAlignment="1"/>
    <xf numFmtId="0" fontId="74" fillId="0" borderId="0" xfId="12030" applyFont="1" applyFill="1"/>
    <xf numFmtId="0" fontId="73" fillId="0" borderId="0" xfId="12030" applyFont="1"/>
    <xf numFmtId="0" fontId="74" fillId="0" borderId="0" xfId="12030" applyFont="1"/>
    <xf numFmtId="0" fontId="73" fillId="0" borderId="0" xfId="12030" applyFont="1" applyAlignment="1">
      <alignment horizontal="right"/>
    </xf>
    <xf numFmtId="37" fontId="73" fillId="0" borderId="0" xfId="12030" applyNumberFormat="1" applyFont="1" applyAlignment="1">
      <alignment horizontal="center"/>
    </xf>
    <xf numFmtId="37" fontId="73" fillId="0" borderId="0" xfId="12030" applyNumberFormat="1" applyFont="1" applyFill="1" applyAlignment="1">
      <alignment horizontal="center"/>
    </xf>
    <xf numFmtId="0" fontId="35" fillId="0" borderId="23" xfId="12030" applyFont="1" applyBorder="1"/>
    <xf numFmtId="0" fontId="75" fillId="0" borderId="0" xfId="12030" applyFont="1"/>
    <xf numFmtId="170" fontId="76" fillId="0" borderId="0" xfId="12030" applyNumberFormat="1" applyFont="1" applyProtection="1">
      <protection locked="0"/>
    </xf>
    <xf numFmtId="169" fontId="76" fillId="0" borderId="0" xfId="12030" applyNumberFormat="1" applyFont="1" applyAlignment="1" applyProtection="1">
      <alignment horizontal="right"/>
      <protection locked="0"/>
    </xf>
    <xf numFmtId="41" fontId="75" fillId="0" borderId="10" xfId="85" applyNumberFormat="1" applyFont="1" applyBorder="1"/>
    <xf numFmtId="170" fontId="76" fillId="0" borderId="10" xfId="12030" applyNumberFormat="1" applyFont="1" applyBorder="1" applyProtection="1">
      <protection locked="0"/>
    </xf>
    <xf numFmtId="169" fontId="76" fillId="0" borderId="10" xfId="12030" applyNumberFormat="1" applyFont="1" applyBorder="1" applyAlignment="1" applyProtection="1">
      <alignment horizontal="right"/>
      <protection locked="0"/>
    </xf>
    <xf numFmtId="169" fontId="76" fillId="0" borderId="0" xfId="12030" applyNumberFormat="1" applyFont="1" applyBorder="1" applyAlignment="1" applyProtection="1">
      <alignment horizontal="right"/>
      <protection locked="0"/>
    </xf>
    <xf numFmtId="37" fontId="75" fillId="0" borderId="0" xfId="12030" applyNumberFormat="1" applyFont="1"/>
    <xf numFmtId="37" fontId="75" fillId="0" borderId="0" xfId="12030" applyNumberFormat="1" applyFont="1" applyFill="1"/>
    <xf numFmtId="169" fontId="75" fillId="0" borderId="0" xfId="12030" applyNumberFormat="1" applyFont="1" applyBorder="1"/>
    <xf numFmtId="0" fontId="75" fillId="0" borderId="0" xfId="12030" applyFont="1" applyBorder="1"/>
    <xf numFmtId="37" fontId="75" fillId="0" borderId="0" xfId="12031" applyNumberFormat="1" applyFont="1" applyFill="1"/>
    <xf numFmtId="0" fontId="74" fillId="0" borderId="0" xfId="12030" applyFont="1" applyAlignment="1">
      <alignment horizontal="center"/>
    </xf>
    <xf numFmtId="0" fontId="74" fillId="0" borderId="0" xfId="12030" applyFont="1" applyFill="1" applyAlignment="1"/>
    <xf numFmtId="0" fontId="30" fillId="0" borderId="0" xfId="12030" applyFont="1" applyFill="1"/>
    <xf numFmtId="0" fontId="35" fillId="0" borderId="0" xfId="12030" applyFont="1" applyFill="1"/>
    <xf numFmtId="171" fontId="35" fillId="0" borderId="0" xfId="12030" applyNumberFormat="1" applyFont="1"/>
    <xf numFmtId="171" fontId="35" fillId="0" borderId="0" xfId="12030" applyNumberFormat="1" applyFont="1" applyFill="1"/>
    <xf numFmtId="0" fontId="36" fillId="0" borderId="0" xfId="12030" applyFont="1"/>
    <xf numFmtId="0" fontId="37" fillId="0" borderId="0" xfId="12030" applyFont="1"/>
    <xf numFmtId="0" fontId="154" fillId="0" borderId="0" xfId="12032" applyFont="1"/>
    <xf numFmtId="0" fontId="154" fillId="0" borderId="0" xfId="12032" applyFont="1" applyAlignment="1">
      <alignment horizontal="right"/>
    </xf>
    <xf numFmtId="10" fontId="154" fillId="0" borderId="0" xfId="194" applyNumberFormat="1" applyFont="1" applyAlignment="1">
      <alignment horizontal="right"/>
    </xf>
    <xf numFmtId="10" fontId="154" fillId="0" borderId="0" xfId="12032" applyNumberFormat="1" applyFont="1"/>
    <xf numFmtId="0" fontId="154" fillId="0" borderId="0" xfId="12032" applyFont="1" applyFill="1"/>
    <xf numFmtId="0" fontId="138" fillId="0" borderId="0" xfId="12032" applyFont="1"/>
    <xf numFmtId="43" fontId="155" fillId="0" borderId="0" xfId="12032" applyNumberFormat="1" applyFont="1" applyAlignment="1">
      <alignment horizontal="left" vertical="center"/>
    </xf>
    <xf numFmtId="43" fontId="155" fillId="0" borderId="0" xfId="12032" applyNumberFormat="1" applyFont="1" applyBorder="1" applyAlignment="1">
      <alignment horizontal="left" vertical="center"/>
    </xf>
    <xf numFmtId="43" fontId="155" fillId="0" borderId="10" xfId="12032" applyNumberFormat="1" applyFont="1" applyBorder="1" applyAlignment="1">
      <alignment horizontal="left" vertical="center"/>
    </xf>
    <xf numFmtId="43" fontId="154" fillId="0" borderId="10" xfId="12032" applyNumberFormat="1" applyFont="1" applyBorder="1" applyAlignment="1">
      <alignment horizontal="left" vertical="center"/>
    </xf>
    <xf numFmtId="43" fontId="154" fillId="0" borderId="0" xfId="12032" applyNumberFormat="1" applyFont="1" applyBorder="1" applyAlignment="1">
      <alignment horizontal="left" vertical="center"/>
    </xf>
    <xf numFmtId="0" fontId="138" fillId="0" borderId="0" xfId="12032" applyFont="1" applyAlignment="1">
      <alignment horizontal="left" vertical="center"/>
    </xf>
    <xf numFmtId="43" fontId="154" fillId="0" borderId="0" xfId="12032" applyNumberFormat="1" applyFont="1"/>
    <xf numFmtId="43" fontId="154" fillId="0" borderId="0" xfId="12032" applyNumberFormat="1" applyFont="1" applyAlignment="1">
      <alignment horizontal="right"/>
    </xf>
    <xf numFmtId="43" fontId="154" fillId="0" borderId="0" xfId="85" applyNumberFormat="1" applyFont="1"/>
    <xf numFmtId="43" fontId="154" fillId="0" borderId="0" xfId="12032" applyNumberFormat="1" applyFont="1" applyFill="1"/>
    <xf numFmtId="43" fontId="154" fillId="0" borderId="0" xfId="12032" applyNumberFormat="1" applyFont="1" applyBorder="1"/>
    <xf numFmtId="0" fontId="139" fillId="0" borderId="0" xfId="12032" applyFont="1"/>
    <xf numFmtId="43" fontId="139" fillId="0" borderId="10" xfId="12032" applyNumberFormat="1" applyFont="1" applyBorder="1" applyAlignment="1">
      <alignment horizontal="center"/>
    </xf>
    <xf numFmtId="43" fontId="139" fillId="0" borderId="10" xfId="12032" applyNumberFormat="1" applyFont="1" applyBorder="1" applyAlignment="1">
      <alignment horizontal="right"/>
    </xf>
    <xf numFmtId="43" fontId="139" fillId="0" borderId="0" xfId="12032" applyNumberFormat="1" applyFont="1" applyAlignment="1">
      <alignment horizontal="center"/>
    </xf>
    <xf numFmtId="43" fontId="139" fillId="0" borderId="10" xfId="85" applyNumberFormat="1" applyFont="1" applyBorder="1" applyAlignment="1">
      <alignment horizontal="center"/>
    </xf>
    <xf numFmtId="10" fontId="139" fillId="0" borderId="10" xfId="194" applyNumberFormat="1" applyFont="1" applyBorder="1" applyAlignment="1">
      <alignment horizontal="right"/>
    </xf>
    <xf numFmtId="10" fontId="139" fillId="0" borderId="10" xfId="12032" applyNumberFormat="1" applyFont="1" applyBorder="1" applyAlignment="1">
      <alignment horizontal="center"/>
    </xf>
    <xf numFmtId="43" fontId="139" fillId="0" borderId="10" xfId="12032" applyNumberFormat="1" applyFont="1" applyFill="1" applyBorder="1" applyAlignment="1">
      <alignment horizontal="center"/>
    </xf>
    <xf numFmtId="43" fontId="139" fillId="0" borderId="0" xfId="12032" applyNumberFormat="1" applyFont="1" applyBorder="1" applyAlignment="1">
      <alignment horizontal="center"/>
    </xf>
    <xf numFmtId="43" fontId="156" fillId="0" borderId="0" xfId="12032" applyNumberFormat="1" applyFont="1" applyBorder="1" applyAlignment="1" applyProtection="1">
      <alignment horizontal="left"/>
    </xf>
    <xf numFmtId="43" fontId="154" fillId="0" borderId="0" xfId="12032" applyNumberFormat="1" applyFont="1" applyFill="1" applyBorder="1"/>
    <xf numFmtId="43" fontId="154" fillId="0" borderId="0" xfId="12032" applyNumberFormat="1" applyFont="1" applyFill="1" applyBorder="1" applyAlignment="1">
      <alignment horizontal="right"/>
    </xf>
    <xf numFmtId="43" fontId="154" fillId="0" borderId="0" xfId="12032" applyNumberFormat="1" applyFont="1" applyBorder="1" applyAlignment="1">
      <alignment horizontal="right"/>
    </xf>
    <xf numFmtId="10" fontId="154" fillId="0" borderId="0" xfId="194" applyNumberFormat="1" applyFont="1" applyFill="1" applyBorder="1" applyAlignment="1">
      <alignment horizontal="right"/>
    </xf>
    <xf numFmtId="10" fontId="154" fillId="0" borderId="0" xfId="12032" applyNumberFormat="1" applyFont="1" applyFill="1" applyBorder="1"/>
    <xf numFmtId="10" fontId="154" fillId="0" borderId="0" xfId="194" applyNumberFormat="1" applyFont="1" applyBorder="1" applyAlignment="1">
      <alignment horizontal="right"/>
    </xf>
    <xf numFmtId="10" fontId="154" fillId="0" borderId="0" xfId="12032" applyNumberFormat="1" applyFont="1" applyBorder="1"/>
    <xf numFmtId="43" fontId="154" fillId="0" borderId="0" xfId="12032" quotePrefix="1" applyNumberFormat="1" applyFont="1" applyAlignment="1" applyProtection="1">
      <alignment horizontal="left"/>
    </xf>
    <xf numFmtId="44" fontId="154" fillId="0" borderId="0" xfId="85" applyNumberFormat="1" applyFont="1" applyFill="1"/>
    <xf numFmtId="44" fontId="154" fillId="0" borderId="0" xfId="85" applyNumberFormat="1" applyFont="1"/>
    <xf numFmtId="10" fontId="154" fillId="0" borderId="0" xfId="194" applyNumberFormat="1" applyFont="1"/>
    <xf numFmtId="43" fontId="154" fillId="0" borderId="0" xfId="12032" applyNumberFormat="1" applyFont="1" applyAlignment="1" applyProtection="1">
      <alignment horizontal="left"/>
    </xf>
    <xf numFmtId="43" fontId="154" fillId="0" borderId="10" xfId="85" applyNumberFormat="1" applyFont="1" applyFill="1" applyBorder="1"/>
    <xf numFmtId="10" fontId="154" fillId="0" borderId="10" xfId="194" applyNumberFormat="1" applyFont="1" applyBorder="1" applyAlignment="1">
      <alignment horizontal="right"/>
    </xf>
    <xf numFmtId="43" fontId="154" fillId="0" borderId="10" xfId="85" applyNumberFormat="1" applyFont="1" applyBorder="1"/>
    <xf numFmtId="10" fontId="154" fillId="0" borderId="10" xfId="194" applyNumberFormat="1" applyFont="1" applyBorder="1"/>
    <xf numFmtId="43" fontId="154" fillId="0" borderId="0" xfId="85" applyNumberFormat="1" applyFont="1" applyFill="1"/>
    <xf numFmtId="10" fontId="154" fillId="0" borderId="0" xfId="12032" applyNumberFormat="1" applyFont="1" applyBorder="1" applyAlignment="1">
      <alignment horizontal="right"/>
    </xf>
    <xf numFmtId="43" fontId="138" fillId="0" borderId="0" xfId="12032" applyNumberFormat="1" applyFont="1"/>
    <xf numFmtId="10" fontId="154" fillId="0" borderId="0" xfId="194" applyNumberFormat="1" applyFont="1" applyBorder="1"/>
    <xf numFmtId="43" fontId="154" fillId="0" borderId="10" xfId="12032" applyNumberFormat="1" applyFont="1" applyBorder="1"/>
    <xf numFmtId="43" fontId="154" fillId="0" borderId="0" xfId="85" applyNumberFormat="1" applyFont="1" applyFill="1" applyBorder="1"/>
    <xf numFmtId="10" fontId="154" fillId="0" borderId="0" xfId="194" applyNumberFormat="1" applyFont="1" applyFill="1" applyAlignment="1">
      <alignment horizontal="right"/>
    </xf>
    <xf numFmtId="10" fontId="154" fillId="0" borderId="10" xfId="194" applyNumberFormat="1" applyFont="1" applyFill="1" applyBorder="1" applyAlignment="1">
      <alignment horizontal="right"/>
    </xf>
    <xf numFmtId="10" fontId="154" fillId="0" borderId="11" xfId="194" applyNumberFormat="1" applyFont="1" applyBorder="1" applyAlignment="1">
      <alignment horizontal="right"/>
    </xf>
    <xf numFmtId="43" fontId="154" fillId="0" borderId="0" xfId="12032" quotePrefix="1" applyNumberFormat="1" applyFont="1" applyBorder="1" applyAlignment="1" applyProtection="1">
      <alignment horizontal="left"/>
    </xf>
    <xf numFmtId="43" fontId="154" fillId="0" borderId="0" xfId="194" applyNumberFormat="1" applyFont="1" applyBorder="1"/>
    <xf numFmtId="43" fontId="154" fillId="0" borderId="0" xfId="85" applyNumberFormat="1" applyFont="1" applyBorder="1"/>
    <xf numFmtId="43" fontId="138" fillId="0" borderId="0" xfId="85" applyFont="1"/>
    <xf numFmtId="43" fontId="154" fillId="0" borderId="0" xfId="12032" applyNumberFormat="1" applyFont="1" applyBorder="1" applyAlignment="1" applyProtection="1">
      <alignment horizontal="left"/>
    </xf>
    <xf numFmtId="43" fontId="155" fillId="0" borderId="0" xfId="12032" applyNumberFormat="1" applyFont="1" applyFill="1" applyAlignment="1" applyProtection="1">
      <alignment horizontal="left"/>
    </xf>
    <xf numFmtId="44" fontId="154" fillId="0" borderId="9" xfId="85" applyNumberFormat="1" applyFont="1" applyFill="1" applyBorder="1"/>
    <xf numFmtId="10" fontId="154" fillId="0" borderId="9" xfId="194" applyNumberFormat="1" applyFont="1" applyFill="1" applyBorder="1" applyAlignment="1">
      <alignment horizontal="right"/>
    </xf>
    <xf numFmtId="10" fontId="154" fillId="0" borderId="9" xfId="194" applyNumberFormat="1" applyFont="1" applyBorder="1" applyAlignment="1">
      <alignment horizontal="right"/>
    </xf>
    <xf numFmtId="10" fontId="154" fillId="0" borderId="9" xfId="194" applyNumberFormat="1" applyFont="1" applyFill="1" applyBorder="1"/>
    <xf numFmtId="44" fontId="154" fillId="0" borderId="0" xfId="12032" applyNumberFormat="1" applyFont="1" applyBorder="1"/>
    <xf numFmtId="43" fontId="154" fillId="0" borderId="0" xfId="12032" applyNumberFormat="1" applyFont="1" applyAlignment="1"/>
    <xf numFmtId="43" fontId="154" fillId="0" borderId="0" xfId="85" applyFont="1" applyBorder="1"/>
    <xf numFmtId="10" fontId="155" fillId="0" borderId="0" xfId="194" applyNumberFormat="1" applyFont="1" applyFill="1" applyBorder="1"/>
    <xf numFmtId="43" fontId="155" fillId="0" borderId="0" xfId="12032" applyNumberFormat="1" applyFont="1" applyBorder="1" applyAlignment="1">
      <alignment horizontal="right"/>
    </xf>
    <xf numFmtId="43" fontId="157" fillId="0" borderId="0" xfId="12032" applyNumberFormat="1" applyFont="1" applyAlignment="1"/>
    <xf numFmtId="43" fontId="157" fillId="0" borderId="0" xfId="12032" applyNumberFormat="1" applyFont="1" applyBorder="1" applyAlignment="1">
      <alignment horizontal="right"/>
    </xf>
    <xf numFmtId="43" fontId="157" fillId="0" borderId="0" xfId="12032" applyNumberFormat="1" applyFont="1" applyBorder="1"/>
    <xf numFmtId="0" fontId="157" fillId="0" borderId="0" xfId="12032" applyFont="1"/>
    <xf numFmtId="43" fontId="157" fillId="0" borderId="0" xfId="12032" applyNumberFormat="1" applyFont="1" applyAlignment="1">
      <alignment horizontal="left"/>
    </xf>
    <xf numFmtId="43" fontId="157" fillId="0" borderId="0" xfId="12032" applyNumberFormat="1" applyFont="1" applyAlignment="1">
      <alignment horizontal="right"/>
    </xf>
    <xf numFmtId="10" fontId="157" fillId="0" borderId="0" xfId="194" applyNumberFormat="1" applyFont="1" applyAlignment="1">
      <alignment horizontal="right"/>
    </xf>
    <xf numFmtId="10" fontId="157" fillId="0" borderId="0" xfId="12032" applyNumberFormat="1" applyFont="1"/>
    <xf numFmtId="10" fontId="157" fillId="0" borderId="0" xfId="12032" applyNumberFormat="1" applyFont="1" applyBorder="1"/>
    <xf numFmtId="10" fontId="157" fillId="0" borderId="0" xfId="12032" applyNumberFormat="1" applyFont="1" applyFill="1"/>
    <xf numFmtId="43" fontId="183" fillId="0" borderId="0" xfId="12032" applyNumberFormat="1" applyFont="1" applyBorder="1" applyAlignment="1">
      <alignment horizontal="right"/>
    </xf>
    <xf numFmtId="43" fontId="157" fillId="0" borderId="0" xfId="85" applyFont="1" applyBorder="1"/>
    <xf numFmtId="43" fontId="157" fillId="0" borderId="0" xfId="85" applyNumberFormat="1" applyFont="1" applyAlignment="1"/>
    <xf numFmtId="43" fontId="157" fillId="0" borderId="0" xfId="85" applyNumberFormat="1" applyFont="1"/>
    <xf numFmtId="43" fontId="157" fillId="0" borderId="0" xfId="85" applyNumberFormat="1" applyFont="1" applyAlignment="1">
      <alignment horizontal="right"/>
    </xf>
    <xf numFmtId="0" fontId="157" fillId="0" borderId="0" xfId="12032" applyFont="1" applyFill="1"/>
    <xf numFmtId="0" fontId="138" fillId="0" borderId="0" xfId="12032" applyFont="1" applyAlignment="1">
      <alignment horizontal="right"/>
    </xf>
    <xf numFmtId="10" fontId="138" fillId="0" borderId="0" xfId="194" applyNumberFormat="1" applyFont="1" applyAlignment="1">
      <alignment horizontal="right"/>
    </xf>
    <xf numFmtId="10" fontId="138" fillId="0" borderId="0" xfId="12032" applyNumberFormat="1" applyFont="1"/>
    <xf numFmtId="0" fontId="138" fillId="0" borderId="0" xfId="12032" applyFont="1" applyFill="1"/>
    <xf numFmtId="44" fontId="138" fillId="0" borderId="0" xfId="12032" applyNumberFormat="1" applyFont="1"/>
    <xf numFmtId="10" fontId="138" fillId="0" borderId="0" xfId="194" applyNumberFormat="1" applyFont="1"/>
    <xf numFmtId="164" fontId="133" fillId="0" borderId="0" xfId="0" applyNumberFormat="1" applyFont="1" applyFill="1" applyAlignment="1"/>
    <xf numFmtId="164" fontId="27" fillId="0" borderId="30" xfId="0" applyNumberFormat="1" applyFont="1" applyFill="1" applyBorder="1" applyAlignment="1"/>
    <xf numFmtId="0" fontId="5" fillId="0" borderId="0" xfId="12033"/>
    <xf numFmtId="168" fontId="163" fillId="0" borderId="2" xfId="0" applyFont="1" applyFill="1" applyBorder="1" applyAlignment="1"/>
    <xf numFmtId="164" fontId="168" fillId="0" borderId="2" xfId="83" applyNumberFormat="1" applyFont="1" applyFill="1" applyBorder="1" applyAlignment="1"/>
    <xf numFmtId="43" fontId="36" fillId="0" borderId="0" xfId="0" applyNumberFormat="1" applyFont="1" applyFill="1" applyAlignment="1"/>
    <xf numFmtId="43" fontId="43" fillId="0" borderId="68" xfId="0" applyNumberFormat="1" applyFont="1" applyFill="1" applyBorder="1" applyAlignment="1">
      <alignment horizontal="centerContinuous" vertical="center"/>
    </xf>
    <xf numFmtId="43" fontId="43" fillId="0" borderId="69" xfId="0" applyNumberFormat="1" applyFont="1" applyFill="1" applyBorder="1" applyAlignment="1">
      <alignment horizontal="centerContinuous" vertical="center"/>
    </xf>
    <xf numFmtId="17" fontId="167" fillId="0" borderId="71" xfId="0" applyNumberFormat="1" applyFont="1" applyFill="1" applyBorder="1" applyAlignment="1">
      <alignment horizontal="center"/>
    </xf>
    <xf numFmtId="1" fontId="23" fillId="0" borderId="0" xfId="0" applyNumberFormat="1" applyFont="1" applyFill="1" applyAlignment="1"/>
    <xf numFmtId="22" fontId="36" fillId="0" borderId="0" xfId="0" applyNumberFormat="1" applyFont="1" applyFill="1" applyAlignment="1">
      <alignment horizontal="right"/>
    </xf>
    <xf numFmtId="164" fontId="184" fillId="0" borderId="2" xfId="0" applyNumberFormat="1" applyFont="1" applyFill="1" applyBorder="1" applyAlignment="1"/>
    <xf numFmtId="164" fontId="164" fillId="0" borderId="2" xfId="0" applyNumberFormat="1" applyFont="1" applyFill="1" applyBorder="1" applyAlignment="1"/>
    <xf numFmtId="22" fontId="36" fillId="0" borderId="2" xfId="0" applyNumberFormat="1" applyFont="1" applyFill="1" applyBorder="1" applyAlignment="1">
      <alignment horizontal="right"/>
    </xf>
    <xf numFmtId="0" fontId="36" fillId="0" borderId="2" xfId="0" applyNumberFormat="1" applyFont="1" applyFill="1" applyBorder="1" applyAlignment="1"/>
    <xf numFmtId="43" fontId="36" fillId="0" borderId="0" xfId="0" applyNumberFormat="1" applyFont="1" applyAlignment="1"/>
    <xf numFmtId="43" fontId="36" fillId="0" borderId="68" xfId="0" applyNumberFormat="1" applyFont="1" applyBorder="1" applyAlignment="1"/>
    <xf numFmtId="43" fontId="43" fillId="0" borderId="68" xfId="0" applyNumberFormat="1" applyFont="1" applyBorder="1" applyAlignment="1"/>
    <xf numFmtId="0" fontId="27" fillId="0" borderId="69" xfId="0" applyNumberFormat="1" applyFont="1" applyFill="1" applyBorder="1" applyAlignment="1">
      <alignment horizontal="center" vertical="center"/>
    </xf>
    <xf numFmtId="17" fontId="115" fillId="0" borderId="71" xfId="0" applyNumberFormat="1" applyFont="1" applyFill="1" applyBorder="1" applyAlignment="1">
      <alignment horizontal="center"/>
    </xf>
    <xf numFmtId="17" fontId="115" fillId="0" borderId="72" xfId="0" applyNumberFormat="1" applyFont="1" applyFill="1" applyBorder="1" applyAlignment="1">
      <alignment horizontal="center"/>
    </xf>
    <xf numFmtId="43" fontId="36" fillId="0" borderId="0" xfId="0" applyNumberFormat="1" applyFont="1" applyAlignment="1">
      <alignment horizontal="right"/>
    </xf>
    <xf numFmtId="164" fontId="23" fillId="0" borderId="0" xfId="0" applyNumberFormat="1" applyFont="1" applyAlignment="1"/>
    <xf numFmtId="164" fontId="158" fillId="0" borderId="0" xfId="0" applyNumberFormat="1" applyFont="1" applyAlignment="1"/>
    <xf numFmtId="164" fontId="23" fillId="0" borderId="20" xfId="0" applyNumberFormat="1" applyFont="1" applyBorder="1" applyAlignment="1"/>
    <xf numFmtId="1" fontId="23" fillId="0" borderId="2" xfId="0" applyNumberFormat="1" applyFont="1" applyBorder="1" applyAlignment="1"/>
    <xf numFmtId="164" fontId="158" fillId="0" borderId="2" xfId="0" applyNumberFormat="1" applyFont="1" applyBorder="1" applyAlignment="1"/>
    <xf numFmtId="43" fontId="36" fillId="0" borderId="2" xfId="0" applyNumberFormat="1" applyFont="1" applyBorder="1" applyAlignment="1">
      <alignment horizontal="right"/>
    </xf>
    <xf numFmtId="43" fontId="36" fillId="0" borderId="2" xfId="0" applyNumberFormat="1" applyFont="1" applyBorder="1" applyAlignment="1"/>
    <xf numFmtId="43" fontId="43" fillId="0" borderId="2" xfId="0" applyNumberFormat="1" applyFont="1" applyBorder="1" applyAlignment="1"/>
    <xf numFmtId="0" fontId="4" fillId="0" borderId="0" xfId="12034"/>
    <xf numFmtId="0" fontId="134" fillId="0" borderId="0" xfId="12035" applyFont="1" applyFill="1"/>
    <xf numFmtId="0" fontId="159" fillId="0" borderId="0" xfId="12035" applyFont="1" applyFill="1" applyAlignment="1">
      <alignment horizontal="center"/>
    </xf>
    <xf numFmtId="0" fontId="159" fillId="0" borderId="0" xfId="12035" applyFont="1" applyFill="1"/>
    <xf numFmtId="43" fontId="159" fillId="0" borderId="0" xfId="12036" applyFont="1" applyFill="1" applyAlignment="1">
      <alignment horizontal="center"/>
    </xf>
    <xf numFmtId="0" fontId="141" fillId="0" borderId="0" xfId="12035" applyFont="1" applyFill="1"/>
    <xf numFmtId="43" fontId="134" fillId="0" borderId="0" xfId="12035" applyNumberFormat="1" applyFont="1" applyFill="1"/>
    <xf numFmtId="43" fontId="159" fillId="0" borderId="0" xfId="12035" applyNumberFormat="1" applyFont="1" applyFill="1"/>
    <xf numFmtId="0" fontId="48" fillId="0" borderId="0" xfId="175" applyFont="1" applyFill="1"/>
    <xf numFmtId="41" fontId="36" fillId="0" borderId="0" xfId="83" applyNumberFormat="1" applyFont="1" applyFill="1" applyAlignment="1"/>
    <xf numFmtId="42" fontId="36" fillId="0" borderId="9" xfId="0" applyNumberFormat="1" applyFont="1" applyFill="1" applyBorder="1" applyAlignment="1"/>
    <xf numFmtId="0" fontId="23" fillId="0" borderId="0" xfId="0" applyNumberFormat="1" applyFont="1" applyFill="1" applyAlignment="1"/>
    <xf numFmtId="0" fontId="23" fillId="0" borderId="0" xfId="0" applyNumberFormat="1" applyFont="1" applyFill="1" applyBorder="1" applyAlignment="1"/>
    <xf numFmtId="164" fontId="36" fillId="0" borderId="23" xfId="83" applyNumberFormat="1" applyFont="1" applyFill="1" applyBorder="1"/>
    <xf numFmtId="0" fontId="52" fillId="0" borderId="0" xfId="0" applyNumberFormat="1" applyFont="1" applyFill="1" applyAlignment="1"/>
    <xf numFmtId="0" fontId="36" fillId="0" borderId="10" xfId="0" applyNumberFormat="1" applyFont="1" applyFill="1" applyBorder="1" applyAlignment="1">
      <alignment horizontal="left"/>
    </xf>
    <xf numFmtId="0" fontId="34" fillId="0" borderId="0" xfId="173" applyFont="1" applyFill="1"/>
    <xf numFmtId="17" fontId="186" fillId="0" borderId="0" xfId="173" applyNumberFormat="1" applyFont="1" applyFill="1"/>
    <xf numFmtId="0" fontId="187" fillId="0" borderId="0" xfId="173" applyFont="1" applyFill="1" applyAlignment="1">
      <alignment horizontal="center"/>
    </xf>
    <xf numFmtId="164" fontId="36" fillId="0" borderId="0" xfId="83" applyNumberFormat="1" applyFont="1" applyFill="1"/>
    <xf numFmtId="164" fontId="37" fillId="0" borderId="0" xfId="173" applyNumberFormat="1" applyFont="1" applyFill="1"/>
    <xf numFmtId="164" fontId="24" fillId="0" borderId="17" xfId="0" applyNumberFormat="1" applyFont="1" applyFill="1" applyBorder="1" applyAlignment="1"/>
    <xf numFmtId="164" fontId="24" fillId="0" borderId="33" xfId="0" applyNumberFormat="1" applyFont="1" applyFill="1" applyBorder="1" applyAlignment="1"/>
    <xf numFmtId="164" fontId="143" fillId="0" borderId="0" xfId="0" applyNumberFormat="1" applyFont="1" applyFill="1" applyBorder="1" applyAlignment="1"/>
    <xf numFmtId="164" fontId="143" fillId="0" borderId="32" xfId="0" applyNumberFormat="1" applyFont="1" applyFill="1" applyBorder="1" applyAlignment="1"/>
    <xf numFmtId="164" fontId="24" fillId="0" borderId="10" xfId="83" applyNumberFormat="1" applyFont="1" applyFill="1" applyBorder="1" applyAlignment="1"/>
    <xf numFmtId="0" fontId="47" fillId="0" borderId="0" xfId="167" applyFont="1" applyFill="1"/>
    <xf numFmtId="44" fontId="47" fillId="0" borderId="0" xfId="167" applyNumberFormat="1" applyFont="1" applyFill="1"/>
    <xf numFmtId="0" fontId="24" fillId="0" borderId="16" xfId="172" applyFont="1" applyFill="1" applyBorder="1"/>
    <xf numFmtId="0" fontId="24" fillId="0" borderId="18" xfId="172" applyFont="1" applyFill="1" applyBorder="1"/>
    <xf numFmtId="0" fontId="23" fillId="0" borderId="18" xfId="0" applyNumberFormat="1" applyFont="1" applyFill="1" applyBorder="1" applyAlignment="1"/>
    <xf numFmtId="0" fontId="23" fillId="0" borderId="19" xfId="0" applyNumberFormat="1" applyFont="1" applyFill="1" applyBorder="1" applyAlignment="1"/>
    <xf numFmtId="0" fontId="23" fillId="0" borderId="3" xfId="0" applyNumberFormat="1" applyFont="1" applyFill="1" applyBorder="1" applyAlignment="1"/>
    <xf numFmtId="0" fontId="23" fillId="0" borderId="34" xfId="0" applyNumberFormat="1" applyFont="1" applyFill="1" applyBorder="1" applyAlignment="1"/>
    <xf numFmtId="0" fontId="23" fillId="0" borderId="17" xfId="0" applyNumberFormat="1" applyFont="1" applyFill="1" applyBorder="1" applyAlignment="1"/>
    <xf numFmtId="43" fontId="48" fillId="0" borderId="2" xfId="167" applyNumberFormat="1" applyFont="1" applyFill="1" applyBorder="1"/>
    <xf numFmtId="0" fontId="23" fillId="0" borderId="32" xfId="0" applyNumberFormat="1" applyFont="1" applyFill="1" applyBorder="1" applyAlignment="1"/>
    <xf numFmtId="0" fontId="37" fillId="0" borderId="18" xfId="0" applyNumberFormat="1" applyFont="1" applyFill="1" applyBorder="1" applyAlignment="1"/>
    <xf numFmtId="164" fontId="23" fillId="0" borderId="0" xfId="0" applyNumberFormat="1" applyFont="1" applyFill="1" applyBorder="1" applyAlignment="1"/>
    <xf numFmtId="0" fontId="37" fillId="0" borderId="19" xfId="0" applyNumberFormat="1" applyFont="1" applyFill="1" applyBorder="1" applyAlignment="1"/>
    <xf numFmtId="43" fontId="23" fillId="0" borderId="3" xfId="0" applyNumberFormat="1" applyFont="1" applyFill="1" applyBorder="1" applyAlignment="1"/>
    <xf numFmtId="0" fontId="23" fillId="0" borderId="33" xfId="0" applyNumberFormat="1" applyFont="1" applyFill="1" applyBorder="1" applyAlignment="1"/>
    <xf numFmtId="43" fontId="23" fillId="0" borderId="18" xfId="0" applyNumberFormat="1" applyFont="1" applyFill="1" applyBorder="1" applyAlignment="1"/>
    <xf numFmtId="44" fontId="23" fillId="0" borderId="32" xfId="0" applyNumberFormat="1" applyFont="1" applyFill="1" applyBorder="1" applyAlignment="1"/>
    <xf numFmtId="43" fontId="23" fillId="0" borderId="32" xfId="0" applyNumberFormat="1" applyFont="1" applyFill="1" applyBorder="1" applyAlignment="1"/>
    <xf numFmtId="43" fontId="47" fillId="0" borderId="2" xfId="167" applyNumberFormat="1" applyFont="1" applyFill="1" applyBorder="1"/>
    <xf numFmtId="44" fontId="23" fillId="0" borderId="53" xfId="0" applyNumberFormat="1" applyFont="1" applyFill="1" applyBorder="1" applyAlignment="1"/>
    <xf numFmtId="43" fontId="48" fillId="0" borderId="10" xfId="167" applyNumberFormat="1" applyFont="1" applyFill="1" applyBorder="1"/>
    <xf numFmtId="43" fontId="48" fillId="0" borderId="0" xfId="167" applyNumberFormat="1" applyFont="1" applyFill="1" applyBorder="1"/>
    <xf numFmtId="43" fontId="48" fillId="0" borderId="9" xfId="167" applyNumberFormat="1" applyFont="1" applyFill="1" applyBorder="1"/>
    <xf numFmtId="10" fontId="23" fillId="0" borderId="0" xfId="0" applyNumberFormat="1" applyFont="1" applyFill="1" applyBorder="1" applyAlignment="1"/>
    <xf numFmtId="43" fontId="23" fillId="0" borderId="57" xfId="0" applyNumberFormat="1" applyFont="1" applyFill="1" applyBorder="1" applyAlignment="1"/>
    <xf numFmtId="43" fontId="23" fillId="0" borderId="56" xfId="0" applyNumberFormat="1" applyFont="1" applyFill="1" applyBorder="1" applyAlignment="1"/>
    <xf numFmtId="44" fontId="23" fillId="0" borderId="56" xfId="0" applyNumberFormat="1" applyFont="1" applyFill="1" applyBorder="1" applyAlignment="1"/>
    <xf numFmtId="0" fontId="23" fillId="0" borderId="67" xfId="0" applyNumberFormat="1" applyFont="1" applyFill="1" applyBorder="1" applyAlignment="1"/>
    <xf numFmtId="0" fontId="23" fillId="0" borderId="68" xfId="0" applyNumberFormat="1" applyFont="1" applyFill="1" applyBorder="1" applyAlignment="1"/>
    <xf numFmtId="0" fontId="23" fillId="0" borderId="69" xfId="0" applyNumberFormat="1" applyFont="1" applyFill="1" applyBorder="1" applyAlignment="1"/>
    <xf numFmtId="44" fontId="23" fillId="0" borderId="0" xfId="108" applyFont="1" applyFill="1" applyBorder="1" applyAlignment="1"/>
    <xf numFmtId="10" fontId="23" fillId="0" borderId="32" xfId="191" applyNumberFormat="1" applyFont="1" applyFill="1" applyBorder="1" applyAlignment="1"/>
    <xf numFmtId="43" fontId="23" fillId="0" borderId="0" xfId="0" applyNumberFormat="1" applyFont="1" applyFill="1" applyBorder="1" applyAlignment="1"/>
    <xf numFmtId="43" fontId="23" fillId="0" borderId="9" xfId="0" applyNumberFormat="1" applyFont="1" applyFill="1" applyBorder="1" applyAlignment="1"/>
    <xf numFmtId="10" fontId="23" fillId="0" borderId="53" xfId="191" applyNumberFormat="1" applyFont="1" applyFill="1" applyBorder="1" applyAlignment="1"/>
    <xf numFmtId="0" fontId="23" fillId="0" borderId="70" xfId="0" applyNumberFormat="1" applyFont="1" applyFill="1" applyBorder="1" applyAlignment="1"/>
    <xf numFmtId="0" fontId="23" fillId="0" borderId="71" xfId="0" applyNumberFormat="1" applyFont="1" applyFill="1" applyBorder="1" applyAlignment="1"/>
    <xf numFmtId="0" fontId="23" fillId="0" borderId="72" xfId="0" applyNumberFormat="1" applyFont="1" applyFill="1" applyBorder="1" applyAlignment="1"/>
    <xf numFmtId="43" fontId="23" fillId="0" borderId="0" xfId="0" applyNumberFormat="1" applyFont="1" applyFill="1" applyAlignment="1"/>
    <xf numFmtId="43" fontId="48" fillId="0" borderId="11" xfId="167" applyNumberFormat="1" applyFont="1" applyFill="1" applyBorder="1"/>
    <xf numFmtId="43" fontId="48" fillId="0" borderId="0" xfId="167" applyNumberFormat="1" applyFont="1" applyFill="1"/>
    <xf numFmtId="0" fontId="4" fillId="0" borderId="0" xfId="12034" applyFill="1"/>
    <xf numFmtId="0" fontId="37" fillId="0" borderId="78" xfId="12037" quotePrefix="1" applyNumberFormat="1" applyFill="1">
      <alignment horizontal="left" vertical="center" indent="1"/>
    </xf>
    <xf numFmtId="0" fontId="37" fillId="0" borderId="78" xfId="12038" quotePrefix="1" applyNumberFormat="1" applyFill="1">
      <alignment horizontal="left" vertical="center" indent="1"/>
    </xf>
    <xf numFmtId="0" fontId="37" fillId="0" borderId="78" xfId="12039" quotePrefix="1" applyNumberFormat="1" applyFill="1">
      <alignment horizontal="left" vertical="center" indent="1"/>
    </xf>
    <xf numFmtId="0" fontId="37" fillId="0" borderId="78" xfId="12040" quotePrefix="1" applyFill="1" applyAlignment="1">
      <alignment horizontal="left" vertical="center" indent="2"/>
    </xf>
    <xf numFmtId="0" fontId="37" fillId="0" borderId="78" xfId="12040" quotePrefix="1" applyFill="1">
      <alignment horizontal="left" vertical="center" indent="1"/>
    </xf>
    <xf numFmtId="189" fontId="37" fillId="0" borderId="78" xfId="12041" applyNumberFormat="1" applyFill="1">
      <alignment vertical="center"/>
    </xf>
    <xf numFmtId="189" fontId="37" fillId="0" borderId="78" xfId="12042" applyNumberFormat="1" applyFill="1">
      <alignment horizontal="right" vertical="center"/>
    </xf>
    <xf numFmtId="0" fontId="37" fillId="0" borderId="78" xfId="12043" quotePrefix="1" applyFill="1">
      <alignment horizontal="left" vertical="center" indent="1"/>
    </xf>
    <xf numFmtId="3" fontId="37" fillId="0" borderId="78" xfId="12042" applyNumberFormat="1" applyFill="1">
      <alignment horizontal="right" vertical="center"/>
    </xf>
    <xf numFmtId="190" fontId="37" fillId="0" borderId="78" xfId="12042" applyNumberFormat="1" applyFill="1">
      <alignment horizontal="right" vertical="center"/>
    </xf>
    <xf numFmtId="43" fontId="47" fillId="0" borderId="0" xfId="83" applyNumberFormat="1" applyFont="1" applyFill="1"/>
    <xf numFmtId="43" fontId="159" fillId="0" borderId="10" xfId="22773" applyNumberFormat="1" applyFont="1" applyFill="1" applyBorder="1"/>
    <xf numFmtId="43" fontId="0" fillId="0" borderId="0" xfId="83" applyNumberFormat="1" applyFont="1" applyFill="1" applyAlignment="1"/>
    <xf numFmtId="0" fontId="34" fillId="0" borderId="0" xfId="0" applyNumberFormat="1" applyFont="1" applyFill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43" fillId="0" borderId="67" xfId="0" applyNumberFormat="1" applyFont="1" applyFill="1" applyBorder="1" applyAlignment="1">
      <alignment horizontal="center" vertical="center"/>
    </xf>
    <xf numFmtId="0" fontId="36" fillId="0" borderId="70" xfId="0" applyNumberFormat="1" applyFont="1" applyFill="1" applyBorder="1" applyAlignment="1">
      <alignment horizontal="center" vertical="center"/>
    </xf>
    <xf numFmtId="0" fontId="43" fillId="0" borderId="68" xfId="0" applyNumberFormat="1" applyFont="1" applyFill="1" applyBorder="1" applyAlignment="1">
      <alignment horizontal="center" vertical="center"/>
    </xf>
    <xf numFmtId="0" fontId="36" fillId="0" borderId="71" xfId="0" applyNumberFormat="1" applyFont="1" applyFill="1" applyBorder="1" applyAlignment="1">
      <alignment horizontal="center" vertical="center"/>
    </xf>
    <xf numFmtId="0" fontId="27" fillId="0" borderId="27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0" fontId="27" fillId="0" borderId="69" xfId="0" applyNumberFormat="1" applyFont="1" applyFill="1" applyBorder="1" applyAlignment="1">
      <alignment horizontal="center" vertical="center"/>
    </xf>
    <xf numFmtId="0" fontId="24" fillId="0" borderId="72" xfId="0" applyNumberFormat="1" applyFont="1" applyFill="1" applyBorder="1" applyAlignment="1">
      <alignment horizontal="center" vertical="center"/>
    </xf>
    <xf numFmtId="43" fontId="155" fillId="0" borderId="10" xfId="12032" applyNumberFormat="1" applyFont="1" applyBorder="1" applyAlignment="1">
      <alignment horizontal="center" vertical="center"/>
    </xf>
    <xf numFmtId="43" fontId="155" fillId="0" borderId="10" xfId="85" applyNumberFormat="1" applyFont="1" applyBorder="1" applyAlignment="1">
      <alignment horizontal="center" vertical="center"/>
    </xf>
    <xf numFmtId="0" fontId="73" fillId="0" borderId="0" xfId="152" applyFont="1" applyFill="1" applyAlignment="1">
      <alignment horizontal="right"/>
    </xf>
    <xf numFmtId="0" fontId="108" fillId="0" borderId="0" xfId="152" applyFont="1" applyAlignment="1">
      <alignment horizontal="center"/>
    </xf>
    <xf numFmtId="186" fontId="108" fillId="0" borderId="0" xfId="152" quotePrefix="1" applyNumberFormat="1" applyFont="1" applyFill="1" applyAlignment="1">
      <alignment horizontal="center"/>
    </xf>
    <xf numFmtId="0" fontId="73" fillId="0" borderId="0" xfId="152" applyFont="1" applyFill="1" applyAlignment="1">
      <alignment horizontal="center"/>
    </xf>
    <xf numFmtId="0" fontId="74" fillId="0" borderId="0" xfId="152" applyNumberFormat="1" applyFont="1" applyFill="1" applyAlignment="1">
      <alignment horizontal="center"/>
    </xf>
    <xf numFmtId="0" fontId="74" fillId="0" borderId="0" xfId="152" applyFont="1" applyFill="1" applyBorder="1" applyAlignment="1">
      <alignment horizontal="center"/>
    </xf>
    <xf numFmtId="0" fontId="74" fillId="0" borderId="22" xfId="152" applyFont="1" applyFill="1" applyBorder="1" applyAlignment="1">
      <alignment horizontal="center"/>
    </xf>
    <xf numFmtId="0" fontId="73" fillId="0" borderId="0" xfId="12030" applyFont="1" applyAlignment="1">
      <alignment horizontal="right"/>
    </xf>
    <xf numFmtId="0" fontId="108" fillId="0" borderId="0" xfId="12030" applyFont="1" applyAlignment="1">
      <alignment horizontal="center"/>
    </xf>
    <xf numFmtId="186" fontId="108" fillId="0" borderId="0" xfId="12030" quotePrefix="1" applyNumberFormat="1" applyFont="1" applyFill="1" applyAlignment="1">
      <alignment horizontal="center"/>
    </xf>
    <xf numFmtId="0" fontId="73" fillId="0" borderId="0" xfId="12030" applyFont="1" applyAlignment="1">
      <alignment horizontal="center"/>
    </xf>
    <xf numFmtId="0" fontId="74" fillId="0" borderId="0" xfId="12030" applyNumberFormat="1" applyFont="1" applyAlignment="1">
      <alignment horizontal="center"/>
    </xf>
    <xf numFmtId="0" fontId="74" fillId="0" borderId="0" xfId="12030" applyFont="1" applyBorder="1" applyAlignment="1">
      <alignment horizontal="center"/>
    </xf>
    <xf numFmtId="0" fontId="74" fillId="0" borderId="0" xfId="12030" applyFont="1" applyAlignment="1">
      <alignment horizontal="center"/>
    </xf>
  </cellXfs>
  <cellStyles count="22806">
    <cellStyle name="_x0013_" xfId="6364"/>
    <cellStyle name="_09GRC Gas Transport For Review" xfId="6365"/>
    <cellStyle name="_4.06E Pass Throughs" xfId="1"/>
    <cellStyle name="_4.06E Pass Throughs_04 07E Wild Horse Wind Expansion (C) (2)" xfId="6366"/>
    <cellStyle name="_4.06E Pass Throughs_3.01 Income Statement" xfId="6367"/>
    <cellStyle name="_4.06E Pass Throughs_4 31 Regulatory Assets and Liabilities  7 06- Exhibit D" xfId="6368"/>
    <cellStyle name="_4.06E Pass Throughs_4 32 Regulatory Assets and Liabilities  7 06- Exhibit D" xfId="6369"/>
    <cellStyle name="_4.06E Pass Throughs_Book9" xfId="6370"/>
    <cellStyle name="_4.13E Montana Energy Tax" xfId="2"/>
    <cellStyle name="_4.13E Montana Energy Tax_04 07E Wild Horse Wind Expansion (C) (2)" xfId="6371"/>
    <cellStyle name="_4.13E Montana Energy Tax_3.01 Income Statement" xfId="6372"/>
    <cellStyle name="_4.13E Montana Energy Tax_4 31 Regulatory Assets and Liabilities  7 06- Exhibit D" xfId="6373"/>
    <cellStyle name="_4.13E Montana Energy Tax_4 32 Regulatory Assets and Liabilities  7 06- Exhibit D" xfId="6374"/>
    <cellStyle name="_4.13E Montana Energy Tax_Book9" xfId="6375"/>
    <cellStyle name="_AURORA WIP" xfId="6376"/>
    <cellStyle name="_Book1" xfId="3"/>
    <cellStyle name="_Book1 (2)" xfId="4"/>
    <cellStyle name="_Book1 (2)_04 07E Wild Horse Wind Expansion (C) (2)" xfId="6377"/>
    <cellStyle name="_Book1 (2)_3.01 Income Statement" xfId="6378"/>
    <cellStyle name="_Book1 (2)_4 31 Regulatory Assets and Liabilities  7 06- Exhibit D" xfId="6379"/>
    <cellStyle name="_Book1 (2)_4 32 Regulatory Assets and Liabilities  7 06- Exhibit D" xfId="6380"/>
    <cellStyle name="_Book1 (2)_Book9" xfId="6381"/>
    <cellStyle name="_Book1_3.01 Income Statement" xfId="6382"/>
    <cellStyle name="_Book1_4 31 Regulatory Assets and Liabilities  7 06- Exhibit D" xfId="6383"/>
    <cellStyle name="_Book1_4 32 Regulatory Assets and Liabilities  7 06- Exhibit D" xfId="6384"/>
    <cellStyle name="_Book1_Book9" xfId="6385"/>
    <cellStyle name="_Book2" xfId="5"/>
    <cellStyle name="_Book2_04 07E Wild Horse Wind Expansion (C) (2)" xfId="6386"/>
    <cellStyle name="_Book2_3.01 Income Statement" xfId="6387"/>
    <cellStyle name="_Book2_4 31 Regulatory Assets and Liabilities  7 06- Exhibit D" xfId="6388"/>
    <cellStyle name="_Book2_4 32 Regulatory Assets and Liabilities  7 06- Exhibit D" xfId="6389"/>
    <cellStyle name="_Book2_Book9" xfId="6390"/>
    <cellStyle name="_Book3" xfId="6391"/>
    <cellStyle name="_Book5" xfId="6392"/>
    <cellStyle name="_Chelan Debt Forecast 12.19.05" xfId="6"/>
    <cellStyle name="_Chelan Debt Forecast 12.19.05_3.01 Income Statement" xfId="6393"/>
    <cellStyle name="_Chelan Debt Forecast 12.19.05_4 31 Regulatory Assets and Liabilities  7 06- Exhibit D" xfId="6394"/>
    <cellStyle name="_Chelan Debt Forecast 12.19.05_4 32 Regulatory Assets and Liabilities  7 06- Exhibit D" xfId="6395"/>
    <cellStyle name="_Chelan Debt Forecast 12.19.05_Book9" xfId="6396"/>
    <cellStyle name="_Copy 11-9 Sumas Proforma - Current" xfId="6397"/>
    <cellStyle name="_Costs not in AURORA 06GRC" xfId="7"/>
    <cellStyle name="_Costs not in AURORA 06GRC_04 07E Wild Horse Wind Expansion (C) (2)" xfId="6398"/>
    <cellStyle name="_Costs not in AURORA 06GRC_3.01 Income Statement" xfId="6399"/>
    <cellStyle name="_Costs not in AURORA 06GRC_4 31 Regulatory Assets and Liabilities  7 06- Exhibit D" xfId="6400"/>
    <cellStyle name="_Costs not in AURORA 06GRC_4 32 Regulatory Assets and Liabilities  7 06- Exhibit D" xfId="6401"/>
    <cellStyle name="_Costs not in AURORA 06GRC_Book9" xfId="6402"/>
    <cellStyle name="_Costs not in AURORA 2006GRC 6.15.06" xfId="8"/>
    <cellStyle name="_Costs not in AURORA 2006GRC 6.15.06_04 07E Wild Horse Wind Expansion (C) (2)" xfId="6403"/>
    <cellStyle name="_Costs not in AURORA 2006GRC 6.15.06_3.01 Income Statement" xfId="6404"/>
    <cellStyle name="_Costs not in AURORA 2006GRC 6.15.06_4 31 Regulatory Assets and Liabilities  7 06- Exhibit D" xfId="6405"/>
    <cellStyle name="_Costs not in AURORA 2006GRC 6.15.06_4 32 Regulatory Assets and Liabilities  7 06- Exhibit D" xfId="6406"/>
    <cellStyle name="_Costs not in AURORA 2006GRC 6.15.06_Book9" xfId="6407"/>
    <cellStyle name="_Costs not in AURORA 2006GRC w gas price updated" xfId="6408"/>
    <cellStyle name="_Costs not in AURORA 2007 Rate Case" xfId="9"/>
    <cellStyle name="_Costs not in AURORA 2007 Rate Case_3.01 Income Statement" xfId="6409"/>
    <cellStyle name="_Costs not in AURORA 2007 Rate Case_4 31 Regulatory Assets and Liabilities  7 06- Exhibit D" xfId="6410"/>
    <cellStyle name="_Costs not in AURORA 2007 Rate Case_4 32 Regulatory Assets and Liabilities  7 06- Exhibit D" xfId="6411"/>
    <cellStyle name="_Costs not in AURORA 2007 Rate Case_Book9" xfId="6412"/>
    <cellStyle name="_Costs not in KWI3000 '06Budget" xfId="10"/>
    <cellStyle name="_Costs not in KWI3000 '06Budget_3.01 Income Statement" xfId="6413"/>
    <cellStyle name="_Costs not in KWI3000 '06Budget_4 31 Regulatory Assets and Liabilities  7 06- Exhibit D" xfId="6414"/>
    <cellStyle name="_Costs not in KWI3000 '06Budget_4 32 Regulatory Assets and Liabilities  7 06- Exhibit D" xfId="6415"/>
    <cellStyle name="_Costs not in KWI3000 '06Budget_Book9" xfId="6416"/>
    <cellStyle name="_DEM-WP (C) Power Cost 2006GRC Order" xfId="11"/>
    <cellStyle name="_DEM-WP (C) Power Cost 2006GRC Order_04 07E Wild Horse Wind Expansion (C) (2)" xfId="6417"/>
    <cellStyle name="_DEM-WP (C) Power Cost 2006GRC Order_3.01 Income Statement" xfId="6418"/>
    <cellStyle name="_DEM-WP (C) Power Cost 2006GRC Order_4 31 Regulatory Assets and Liabilities  7 06- Exhibit D" xfId="6419"/>
    <cellStyle name="_DEM-WP (C) Power Cost 2006GRC Order_4 32 Regulatory Assets and Liabilities  7 06- Exhibit D" xfId="6420"/>
    <cellStyle name="_DEM-WP (C) Power Cost 2006GRC Order_Book9" xfId="6421"/>
    <cellStyle name="_DEM-WP Revised (HC) Wild Horse 2006GRC" xfId="12"/>
    <cellStyle name="_DEM-WP(C) Colstrip FOR" xfId="6422"/>
    <cellStyle name="_DEM-WP(C) Costs not in AURORA 2006GRC" xfId="13"/>
    <cellStyle name="_DEM-WP(C) Costs not in AURORA 2006GRC_3.01 Income Statement" xfId="6423"/>
    <cellStyle name="_DEM-WP(C) Costs not in AURORA 2006GRC_4 31 Regulatory Assets and Liabilities  7 06- Exhibit D" xfId="6424"/>
    <cellStyle name="_DEM-WP(C) Costs not in AURORA 2006GRC_4 32 Regulatory Assets and Liabilities  7 06- Exhibit D" xfId="6425"/>
    <cellStyle name="_DEM-WP(C) Costs not in AURORA 2006GRC_Book9" xfId="6426"/>
    <cellStyle name="_DEM-WP(C) Costs not in AURORA 2007GRC" xfId="14"/>
    <cellStyle name="_DEM-WP(C) Costs not in AURORA 2007PCORC-5.07Update" xfId="15"/>
    <cellStyle name="_DEM-WP(C) Costs not in AURORA 2007PCORC-5.07Update_DEM-WP(C) Production O&amp;M 2009GRC Rebuttal" xfId="6427"/>
    <cellStyle name="_DEM-WP(C) Prod O&amp;M 2007GRC" xfId="6428"/>
    <cellStyle name="_DEM-WP(C) Rate Year Sumas by Month Update Corrected" xfId="6429"/>
    <cellStyle name="_DEM-WP(C) Sumas Proforma 11.5.07" xfId="16"/>
    <cellStyle name="_DEM-WP(C) Westside Hydro Data_051007" xfId="17"/>
    <cellStyle name="_Fixed Gas Transport 1 19 09" xfId="6430"/>
    <cellStyle name="_Fuel Prices 4-14" xfId="18"/>
    <cellStyle name="_Fuel Prices 4-14_04 07E Wild Horse Wind Expansion (C) (2)" xfId="6431"/>
    <cellStyle name="_Fuel Prices 4-14_3.01 Income Statement" xfId="6432"/>
    <cellStyle name="_Fuel Prices 4-14_4 31 Regulatory Assets and Liabilities  7 06- Exhibit D" xfId="6433"/>
    <cellStyle name="_Fuel Prices 4-14_4 32 Regulatory Assets and Liabilities  7 06- Exhibit D" xfId="6434"/>
    <cellStyle name="_Fuel Prices 4-14_Book9" xfId="6435"/>
    <cellStyle name="_Gas Transportation Charges_2009GRC_120308" xfId="6436"/>
    <cellStyle name="_NIM 06 Base Case Current Trends" xfId="6437"/>
    <cellStyle name="_Portfolio SPlan Base Case.xls Chart 1" xfId="6438"/>
    <cellStyle name="_Portfolio SPlan Base Case.xls Chart 2" xfId="6439"/>
    <cellStyle name="_Portfolio SPlan Base Case.xls Chart 3" xfId="6440"/>
    <cellStyle name="_Power Cost Value Copy 11.30.05 gas 1.09.06 AURORA at 1.10.06" xfId="19"/>
    <cellStyle name="_Power Cost Value Copy 11.30.05 gas 1.09.06 AURORA at 1.10.06_04 07E Wild Horse Wind Expansion (C) (2)" xfId="6441"/>
    <cellStyle name="_Power Cost Value Copy 11.30.05 gas 1.09.06 AURORA at 1.10.06_3.01 Income Statement" xfId="6442"/>
    <cellStyle name="_Power Cost Value Copy 11.30.05 gas 1.09.06 AURORA at 1.10.06_4 31 Regulatory Assets and Liabilities  7 06- Exhibit D" xfId="6443"/>
    <cellStyle name="_Power Cost Value Copy 11.30.05 gas 1.09.06 AURORA at 1.10.06_4 32 Regulatory Assets and Liabilities  7 06- Exhibit D" xfId="6444"/>
    <cellStyle name="_Power Cost Value Copy 11.30.05 gas 1.09.06 AURORA at 1.10.06_Book9" xfId="6445"/>
    <cellStyle name="_Pro Forma Rev 07 GRC" xfId="1071"/>
    <cellStyle name="_Recon to Darrin's 5.11.05 proforma" xfId="20"/>
    <cellStyle name="_Recon to Darrin's 5.11.05 proforma_3.01 Income Statement" xfId="6446"/>
    <cellStyle name="_Recon to Darrin's 5.11.05 proforma_4 31 Regulatory Assets and Liabilities  7 06- Exhibit D" xfId="6447"/>
    <cellStyle name="_Recon to Darrin's 5.11.05 proforma_4 32 Regulatory Assets and Liabilities  7 06- Exhibit D" xfId="6448"/>
    <cellStyle name="_Recon to Darrin's 5.11.05 proforma_Book9" xfId="6449"/>
    <cellStyle name="_Revenue" xfId="1072"/>
    <cellStyle name="_Revenue_Data" xfId="1073"/>
    <cellStyle name="_Revenue_Data_1" xfId="1074"/>
    <cellStyle name="_Revenue_Data_Pro Forma Rev 09 GRC" xfId="1075"/>
    <cellStyle name="_Revenue_Data_Pro Forma Rev 2010 GRC" xfId="1076"/>
    <cellStyle name="_Revenue_Data_Pro Forma Rev 2010 GRC_Preliminary" xfId="1077"/>
    <cellStyle name="_Revenue_Data_Revenue (Feb 09 - Jan 10)" xfId="1078"/>
    <cellStyle name="_Revenue_Data_Revenue (Jan 09 - Dec 09)" xfId="1079"/>
    <cellStyle name="_Revenue_Data_Revenue (Mar 09 - Feb 10)" xfId="1080"/>
    <cellStyle name="_Revenue_Data_Volume Exhibit (Jan09 - Dec09)" xfId="1081"/>
    <cellStyle name="_Revenue_Mins" xfId="1082"/>
    <cellStyle name="_Revenue_Pro Forma Rev 07 GRC" xfId="1083"/>
    <cellStyle name="_Revenue_Pro Forma Rev 08 GRC" xfId="1084"/>
    <cellStyle name="_Revenue_Pro Forma Rev 09 GRC" xfId="1085"/>
    <cellStyle name="_Revenue_Pro Forma Rev 2010 GRC" xfId="1086"/>
    <cellStyle name="_Revenue_Pro Forma Rev 2010 GRC_Preliminary" xfId="1087"/>
    <cellStyle name="_Revenue_Revenue (Feb 09 - Jan 10)" xfId="1088"/>
    <cellStyle name="_Revenue_Revenue (Jan 09 - Dec 09)" xfId="1089"/>
    <cellStyle name="_Revenue_Revenue (Mar 09 - Feb 10)" xfId="1090"/>
    <cellStyle name="_Revenue_Sheet2" xfId="1091"/>
    <cellStyle name="_Revenue_Therms Data" xfId="1092"/>
    <cellStyle name="_Revenue_Therms Data Rerun" xfId="1093"/>
    <cellStyle name="_Revenue_Volume Exhibit (Jan09 - Dec09)" xfId="1094"/>
    <cellStyle name="_Sumas Proforma - 11-09-07" xfId="6450"/>
    <cellStyle name="_Sumas Property Taxes v1" xfId="6451"/>
    <cellStyle name="_Tenaska Comparison" xfId="21"/>
    <cellStyle name="_Tenaska Comparison_3.01 Income Statement" xfId="6452"/>
    <cellStyle name="_Tenaska Comparison_4 31 Regulatory Assets and Liabilities  7 06- Exhibit D" xfId="6453"/>
    <cellStyle name="_Tenaska Comparison_4 32 Regulatory Assets and Liabilities  7 06- Exhibit D" xfId="6454"/>
    <cellStyle name="_Tenaska Comparison_Book9" xfId="6455"/>
    <cellStyle name="_Therms Data" xfId="1095"/>
    <cellStyle name="_Therms Data_Pro Forma Rev 09 GRC" xfId="1096"/>
    <cellStyle name="_Therms Data_Pro Forma Rev 2010 GRC" xfId="1097"/>
    <cellStyle name="_Therms Data_Pro Forma Rev 2010 GRC_Preliminary" xfId="1098"/>
    <cellStyle name="_Therms Data_Revenue (Feb 09 - Jan 10)" xfId="1099"/>
    <cellStyle name="_Therms Data_Revenue (Jan 09 - Dec 09)" xfId="1100"/>
    <cellStyle name="_Therms Data_Revenue (Mar 09 - Feb 10)" xfId="1101"/>
    <cellStyle name="_Therms Data_Volume Exhibit (Jan09 - Dec09)" xfId="1102"/>
    <cellStyle name="_Value Copy 11 30 05 gas 12 09 05 AURORA at 12 14 05" xfId="22"/>
    <cellStyle name="_Value Copy 11 30 05 gas 12 09 05 AURORA at 12 14 05_04 07E Wild Horse Wind Expansion (C) (2)" xfId="6456"/>
    <cellStyle name="_Value Copy 11 30 05 gas 12 09 05 AURORA at 12 14 05_3.01 Income Statement" xfId="6457"/>
    <cellStyle name="_Value Copy 11 30 05 gas 12 09 05 AURORA at 12 14 05_4 31 Regulatory Assets and Liabilities  7 06- Exhibit D" xfId="6458"/>
    <cellStyle name="_Value Copy 11 30 05 gas 12 09 05 AURORA at 12 14 05_4 32 Regulatory Assets and Liabilities  7 06- Exhibit D" xfId="6459"/>
    <cellStyle name="_Value Copy 11 30 05 gas 12 09 05 AURORA at 12 14 05_Book9" xfId="6460"/>
    <cellStyle name="_VC 6.15.06 update on 06GRC power costs.xls Chart 1" xfId="23"/>
    <cellStyle name="_VC 6.15.06 update on 06GRC power costs.xls Chart 1_04 07E Wild Horse Wind Expansion (C) (2)" xfId="6461"/>
    <cellStyle name="_VC 6.15.06 update on 06GRC power costs.xls Chart 1_3.01 Income Statement" xfId="6462"/>
    <cellStyle name="_VC 6.15.06 update on 06GRC power costs.xls Chart 1_4 31 Regulatory Assets and Liabilities  7 06- Exhibit D" xfId="6463"/>
    <cellStyle name="_VC 6.15.06 update on 06GRC power costs.xls Chart 1_4 32 Regulatory Assets and Liabilities  7 06- Exhibit D" xfId="6464"/>
    <cellStyle name="_VC 6.15.06 update on 06GRC power costs.xls Chart 1_Book9" xfId="6465"/>
    <cellStyle name="_VC 6.15.06 update on 06GRC power costs.xls Chart 2" xfId="24"/>
    <cellStyle name="_VC 6.15.06 update on 06GRC power costs.xls Chart 2_04 07E Wild Horse Wind Expansion (C) (2)" xfId="6466"/>
    <cellStyle name="_VC 6.15.06 update on 06GRC power costs.xls Chart 2_3.01 Income Statement" xfId="6467"/>
    <cellStyle name="_VC 6.15.06 update on 06GRC power costs.xls Chart 2_4 31 Regulatory Assets and Liabilities  7 06- Exhibit D" xfId="6468"/>
    <cellStyle name="_VC 6.15.06 update on 06GRC power costs.xls Chart 2_4 32 Regulatory Assets and Liabilities  7 06- Exhibit D" xfId="6469"/>
    <cellStyle name="_VC 6.15.06 update on 06GRC power costs.xls Chart 2_Book9" xfId="6470"/>
    <cellStyle name="_VC 6.15.06 update on 06GRC power costs.xls Chart 3" xfId="25"/>
    <cellStyle name="_VC 6.15.06 update on 06GRC power costs.xls Chart 3_04 07E Wild Horse Wind Expansion (C) (2)" xfId="6471"/>
    <cellStyle name="_VC 6.15.06 update on 06GRC power costs.xls Chart 3_3.01 Income Statement" xfId="6472"/>
    <cellStyle name="_VC 6.15.06 update on 06GRC power costs.xls Chart 3_4 31 Regulatory Assets and Liabilities  7 06- Exhibit D" xfId="6473"/>
    <cellStyle name="_VC 6.15.06 update on 06GRC power costs.xls Chart 3_4 32 Regulatory Assets and Liabilities  7 06- Exhibit D" xfId="6474"/>
    <cellStyle name="_VC 6.15.06 update on 06GRC power costs.xls Chart 3_Book9" xfId="6475"/>
    <cellStyle name="0,0_x000d__x000a_NA_x000d__x000a_" xfId="26"/>
    <cellStyle name="0000" xfId="27"/>
    <cellStyle name="000000" xfId="28"/>
    <cellStyle name="20% - Accent1" xfId="29" builtinId="30" customBuiltin="1"/>
    <cellStyle name="20% - Accent1 10" xfId="773"/>
    <cellStyle name="20% - Accent1 10 2" xfId="1485"/>
    <cellStyle name="20% - Accent1 10 2 2" xfId="2183"/>
    <cellStyle name="20% - Accent1 10 2 2 2" xfId="5789"/>
    <cellStyle name="20% - Accent1 10 2 2 2 2" xfId="11254"/>
    <cellStyle name="20% - Accent1 10 2 2 2 2 2" xfId="22079"/>
    <cellStyle name="20% - Accent1 10 2 2 2 3" xfId="16786"/>
    <cellStyle name="20% - Accent1 10 2 2 3" xfId="4035"/>
    <cellStyle name="20% - Accent1 10 2 2 3 2" xfId="9504"/>
    <cellStyle name="20% - Accent1 10 2 2 3 2 2" xfId="20329"/>
    <cellStyle name="20% - Accent1 10 2 2 3 3" xfId="15036"/>
    <cellStyle name="20% - Accent1 10 2 2 4" xfId="7756"/>
    <cellStyle name="20% - Accent1 10 2 2 4 2" xfId="18581"/>
    <cellStyle name="20% - Accent1 10 2 2 5" xfId="13288"/>
    <cellStyle name="20% - Accent1 10 2 3" xfId="5093"/>
    <cellStyle name="20% - Accent1 10 2 3 2" xfId="10558"/>
    <cellStyle name="20% - Accent1 10 2 3 2 2" xfId="21383"/>
    <cellStyle name="20% - Accent1 10 2 3 3" xfId="16090"/>
    <cellStyle name="20% - Accent1 10 2 4" xfId="3339"/>
    <cellStyle name="20% - Accent1 10 2 4 2" xfId="8808"/>
    <cellStyle name="20% - Accent1 10 2 4 2 2" xfId="19633"/>
    <cellStyle name="20% - Accent1 10 2 4 3" xfId="14340"/>
    <cellStyle name="20% - Accent1 10 2 5" xfId="7060"/>
    <cellStyle name="20% - Accent1 10 2 5 2" xfId="17885"/>
    <cellStyle name="20% - Accent1 10 2 6" xfId="12592"/>
    <cellStyle name="20% - Accent1 10 3" xfId="1834"/>
    <cellStyle name="20% - Accent1 10 3 2" xfId="5440"/>
    <cellStyle name="20% - Accent1 10 3 2 2" xfId="10905"/>
    <cellStyle name="20% - Accent1 10 3 2 2 2" xfId="21730"/>
    <cellStyle name="20% - Accent1 10 3 2 3" xfId="16437"/>
    <cellStyle name="20% - Accent1 10 3 3" xfId="3686"/>
    <cellStyle name="20% - Accent1 10 3 3 2" xfId="9155"/>
    <cellStyle name="20% - Accent1 10 3 3 2 2" xfId="19980"/>
    <cellStyle name="20% - Accent1 10 3 3 3" xfId="14687"/>
    <cellStyle name="20% - Accent1 10 3 4" xfId="7407"/>
    <cellStyle name="20% - Accent1 10 3 4 2" xfId="18232"/>
    <cellStyle name="20% - Accent1 10 3 5" xfId="12939"/>
    <cellStyle name="20% - Accent1 10 4" xfId="2564"/>
    <cellStyle name="20% - Accent1 10 4 2" xfId="6138"/>
    <cellStyle name="20% - Accent1 10 4 2 2" xfId="11603"/>
    <cellStyle name="20% - Accent1 10 4 2 2 2" xfId="22428"/>
    <cellStyle name="20% - Accent1 10 4 2 3" xfId="17135"/>
    <cellStyle name="20% - Accent1 10 4 3" xfId="4384"/>
    <cellStyle name="20% - Accent1 10 4 3 2" xfId="9853"/>
    <cellStyle name="20% - Accent1 10 4 3 2 2" xfId="20678"/>
    <cellStyle name="20% - Accent1 10 4 3 3" xfId="15385"/>
    <cellStyle name="20% - Accent1 10 4 4" xfId="8105"/>
    <cellStyle name="20% - Accent1 10 4 4 2" xfId="18930"/>
    <cellStyle name="20% - Accent1 10 4 5" xfId="13637"/>
    <cellStyle name="20% - Accent1 10 5" xfId="4744"/>
    <cellStyle name="20% - Accent1 10 5 2" xfId="10209"/>
    <cellStyle name="20% - Accent1 10 5 2 2" xfId="21034"/>
    <cellStyle name="20% - Accent1 10 5 3" xfId="15741"/>
    <cellStyle name="20% - Accent1 10 6" xfId="2990"/>
    <cellStyle name="20% - Accent1 10 6 2" xfId="8459"/>
    <cellStyle name="20% - Accent1 10 6 2 2" xfId="19284"/>
    <cellStyle name="20% - Accent1 10 6 3" xfId="13991"/>
    <cellStyle name="20% - Accent1 10 7" xfId="6711"/>
    <cellStyle name="20% - Accent1 10 7 2" xfId="17536"/>
    <cellStyle name="20% - Accent1 10 8" xfId="12242"/>
    <cellStyle name="20% - Accent1 11" xfId="818"/>
    <cellStyle name="20% - Accent1 11 2" xfId="1502"/>
    <cellStyle name="20% - Accent1 11 2 2" xfId="2200"/>
    <cellStyle name="20% - Accent1 11 2 2 2" xfId="5806"/>
    <cellStyle name="20% - Accent1 11 2 2 2 2" xfId="11271"/>
    <cellStyle name="20% - Accent1 11 2 2 2 2 2" xfId="22096"/>
    <cellStyle name="20% - Accent1 11 2 2 2 3" xfId="16803"/>
    <cellStyle name="20% - Accent1 11 2 2 3" xfId="4052"/>
    <cellStyle name="20% - Accent1 11 2 2 3 2" xfId="9521"/>
    <cellStyle name="20% - Accent1 11 2 2 3 2 2" xfId="20346"/>
    <cellStyle name="20% - Accent1 11 2 2 3 3" xfId="15053"/>
    <cellStyle name="20% - Accent1 11 2 2 4" xfId="7773"/>
    <cellStyle name="20% - Accent1 11 2 2 4 2" xfId="18598"/>
    <cellStyle name="20% - Accent1 11 2 2 5" xfId="13305"/>
    <cellStyle name="20% - Accent1 11 2 3" xfId="5110"/>
    <cellStyle name="20% - Accent1 11 2 3 2" xfId="10575"/>
    <cellStyle name="20% - Accent1 11 2 3 2 2" xfId="21400"/>
    <cellStyle name="20% - Accent1 11 2 3 3" xfId="16107"/>
    <cellStyle name="20% - Accent1 11 2 4" xfId="3356"/>
    <cellStyle name="20% - Accent1 11 2 4 2" xfId="8825"/>
    <cellStyle name="20% - Accent1 11 2 4 2 2" xfId="19650"/>
    <cellStyle name="20% - Accent1 11 2 4 3" xfId="14357"/>
    <cellStyle name="20% - Accent1 11 2 5" xfId="7077"/>
    <cellStyle name="20% - Accent1 11 2 5 2" xfId="17902"/>
    <cellStyle name="20% - Accent1 11 2 6" xfId="12609"/>
    <cellStyle name="20% - Accent1 11 3" xfId="1851"/>
    <cellStyle name="20% - Accent1 11 3 2" xfId="5457"/>
    <cellStyle name="20% - Accent1 11 3 2 2" xfId="10922"/>
    <cellStyle name="20% - Accent1 11 3 2 2 2" xfId="21747"/>
    <cellStyle name="20% - Accent1 11 3 2 3" xfId="16454"/>
    <cellStyle name="20% - Accent1 11 3 3" xfId="3703"/>
    <cellStyle name="20% - Accent1 11 3 3 2" xfId="9172"/>
    <cellStyle name="20% - Accent1 11 3 3 2 2" xfId="19997"/>
    <cellStyle name="20% - Accent1 11 3 3 3" xfId="14704"/>
    <cellStyle name="20% - Accent1 11 3 4" xfId="7424"/>
    <cellStyle name="20% - Accent1 11 3 4 2" xfId="18249"/>
    <cellStyle name="20% - Accent1 11 3 5" xfId="12956"/>
    <cellStyle name="20% - Accent1 11 4" xfId="2581"/>
    <cellStyle name="20% - Accent1 11 4 2" xfId="6155"/>
    <cellStyle name="20% - Accent1 11 4 2 2" xfId="11620"/>
    <cellStyle name="20% - Accent1 11 4 2 2 2" xfId="22445"/>
    <cellStyle name="20% - Accent1 11 4 2 3" xfId="17152"/>
    <cellStyle name="20% - Accent1 11 4 3" xfId="4401"/>
    <cellStyle name="20% - Accent1 11 4 3 2" xfId="9870"/>
    <cellStyle name="20% - Accent1 11 4 3 2 2" xfId="20695"/>
    <cellStyle name="20% - Accent1 11 4 3 3" xfId="15402"/>
    <cellStyle name="20% - Accent1 11 4 4" xfId="8122"/>
    <cellStyle name="20% - Accent1 11 4 4 2" xfId="18947"/>
    <cellStyle name="20% - Accent1 11 4 5" xfId="13654"/>
    <cellStyle name="20% - Accent1 11 5" xfId="4761"/>
    <cellStyle name="20% - Accent1 11 5 2" xfId="10226"/>
    <cellStyle name="20% - Accent1 11 5 2 2" xfId="21051"/>
    <cellStyle name="20% - Accent1 11 5 3" xfId="15758"/>
    <cellStyle name="20% - Accent1 11 6" xfId="3007"/>
    <cellStyle name="20% - Accent1 11 6 2" xfId="8476"/>
    <cellStyle name="20% - Accent1 11 6 2 2" xfId="19301"/>
    <cellStyle name="20% - Accent1 11 6 3" xfId="14008"/>
    <cellStyle name="20% - Accent1 11 7" xfId="6728"/>
    <cellStyle name="20% - Accent1 11 7 2" xfId="17553"/>
    <cellStyle name="20% - Accent1 11 8" xfId="12259"/>
    <cellStyle name="20% - Accent1 12" xfId="857"/>
    <cellStyle name="20% - Accent1 12 2" xfId="1520"/>
    <cellStyle name="20% - Accent1 12 2 2" xfId="2218"/>
    <cellStyle name="20% - Accent1 12 2 2 2" xfId="5824"/>
    <cellStyle name="20% - Accent1 12 2 2 2 2" xfId="11289"/>
    <cellStyle name="20% - Accent1 12 2 2 2 2 2" xfId="22114"/>
    <cellStyle name="20% - Accent1 12 2 2 2 3" xfId="16821"/>
    <cellStyle name="20% - Accent1 12 2 2 3" xfId="4070"/>
    <cellStyle name="20% - Accent1 12 2 2 3 2" xfId="9539"/>
    <cellStyle name="20% - Accent1 12 2 2 3 2 2" xfId="20364"/>
    <cellStyle name="20% - Accent1 12 2 2 3 3" xfId="15071"/>
    <cellStyle name="20% - Accent1 12 2 2 4" xfId="7791"/>
    <cellStyle name="20% - Accent1 12 2 2 4 2" xfId="18616"/>
    <cellStyle name="20% - Accent1 12 2 2 5" xfId="13323"/>
    <cellStyle name="20% - Accent1 12 2 3" xfId="5128"/>
    <cellStyle name="20% - Accent1 12 2 3 2" xfId="10593"/>
    <cellStyle name="20% - Accent1 12 2 3 2 2" xfId="21418"/>
    <cellStyle name="20% - Accent1 12 2 3 3" xfId="16125"/>
    <cellStyle name="20% - Accent1 12 2 4" xfId="3374"/>
    <cellStyle name="20% - Accent1 12 2 4 2" xfId="8843"/>
    <cellStyle name="20% - Accent1 12 2 4 2 2" xfId="19668"/>
    <cellStyle name="20% - Accent1 12 2 4 3" xfId="14375"/>
    <cellStyle name="20% - Accent1 12 2 5" xfId="7095"/>
    <cellStyle name="20% - Accent1 12 2 5 2" xfId="17920"/>
    <cellStyle name="20% - Accent1 12 2 6" xfId="12627"/>
    <cellStyle name="20% - Accent1 12 3" xfId="1869"/>
    <cellStyle name="20% - Accent1 12 3 2" xfId="5475"/>
    <cellStyle name="20% - Accent1 12 3 2 2" xfId="10940"/>
    <cellStyle name="20% - Accent1 12 3 2 2 2" xfId="21765"/>
    <cellStyle name="20% - Accent1 12 3 2 3" xfId="16472"/>
    <cellStyle name="20% - Accent1 12 3 3" xfId="3721"/>
    <cellStyle name="20% - Accent1 12 3 3 2" xfId="9190"/>
    <cellStyle name="20% - Accent1 12 3 3 2 2" xfId="20015"/>
    <cellStyle name="20% - Accent1 12 3 3 3" xfId="14722"/>
    <cellStyle name="20% - Accent1 12 3 4" xfId="7442"/>
    <cellStyle name="20% - Accent1 12 3 4 2" xfId="18267"/>
    <cellStyle name="20% - Accent1 12 3 5" xfId="12974"/>
    <cellStyle name="20% - Accent1 12 4" xfId="2599"/>
    <cellStyle name="20% - Accent1 12 4 2" xfId="6173"/>
    <cellStyle name="20% - Accent1 12 4 2 2" xfId="11638"/>
    <cellStyle name="20% - Accent1 12 4 2 2 2" xfId="22463"/>
    <cellStyle name="20% - Accent1 12 4 2 3" xfId="17170"/>
    <cellStyle name="20% - Accent1 12 4 3" xfId="4419"/>
    <cellStyle name="20% - Accent1 12 4 3 2" xfId="9888"/>
    <cellStyle name="20% - Accent1 12 4 3 2 2" xfId="20713"/>
    <cellStyle name="20% - Accent1 12 4 3 3" xfId="15420"/>
    <cellStyle name="20% - Accent1 12 4 4" xfId="8140"/>
    <cellStyle name="20% - Accent1 12 4 4 2" xfId="18965"/>
    <cellStyle name="20% - Accent1 12 4 5" xfId="13672"/>
    <cellStyle name="20% - Accent1 12 5" xfId="4779"/>
    <cellStyle name="20% - Accent1 12 5 2" xfId="10244"/>
    <cellStyle name="20% - Accent1 12 5 2 2" xfId="21069"/>
    <cellStyle name="20% - Accent1 12 5 3" xfId="15776"/>
    <cellStyle name="20% - Accent1 12 6" xfId="3025"/>
    <cellStyle name="20% - Accent1 12 6 2" xfId="8494"/>
    <cellStyle name="20% - Accent1 12 6 2 2" xfId="19319"/>
    <cellStyle name="20% - Accent1 12 6 3" xfId="14026"/>
    <cellStyle name="20% - Accent1 12 7" xfId="6746"/>
    <cellStyle name="20% - Accent1 12 7 2" xfId="17571"/>
    <cellStyle name="20% - Accent1 12 8" xfId="12277"/>
    <cellStyle name="20% - Accent1 13" xfId="987"/>
    <cellStyle name="20% - Accent1 13 2" xfId="1538"/>
    <cellStyle name="20% - Accent1 13 2 2" xfId="2236"/>
    <cellStyle name="20% - Accent1 13 2 2 2" xfId="5842"/>
    <cellStyle name="20% - Accent1 13 2 2 2 2" xfId="11307"/>
    <cellStyle name="20% - Accent1 13 2 2 2 2 2" xfId="22132"/>
    <cellStyle name="20% - Accent1 13 2 2 2 3" xfId="16839"/>
    <cellStyle name="20% - Accent1 13 2 2 3" xfId="4088"/>
    <cellStyle name="20% - Accent1 13 2 2 3 2" xfId="9557"/>
    <cellStyle name="20% - Accent1 13 2 2 3 2 2" xfId="20382"/>
    <cellStyle name="20% - Accent1 13 2 2 3 3" xfId="15089"/>
    <cellStyle name="20% - Accent1 13 2 2 4" xfId="7809"/>
    <cellStyle name="20% - Accent1 13 2 2 4 2" xfId="18634"/>
    <cellStyle name="20% - Accent1 13 2 2 5" xfId="13341"/>
    <cellStyle name="20% - Accent1 13 2 3" xfId="5146"/>
    <cellStyle name="20% - Accent1 13 2 3 2" xfId="10611"/>
    <cellStyle name="20% - Accent1 13 2 3 2 2" xfId="21436"/>
    <cellStyle name="20% - Accent1 13 2 3 3" xfId="16143"/>
    <cellStyle name="20% - Accent1 13 2 4" xfId="3392"/>
    <cellStyle name="20% - Accent1 13 2 4 2" xfId="8861"/>
    <cellStyle name="20% - Accent1 13 2 4 2 2" xfId="19686"/>
    <cellStyle name="20% - Accent1 13 2 4 3" xfId="14393"/>
    <cellStyle name="20% - Accent1 13 2 5" xfId="7113"/>
    <cellStyle name="20% - Accent1 13 2 5 2" xfId="17938"/>
    <cellStyle name="20% - Accent1 13 2 6" xfId="12645"/>
    <cellStyle name="20% - Accent1 13 3" xfId="1887"/>
    <cellStyle name="20% - Accent1 13 3 2" xfId="5493"/>
    <cellStyle name="20% - Accent1 13 3 2 2" xfId="10958"/>
    <cellStyle name="20% - Accent1 13 3 2 2 2" xfId="21783"/>
    <cellStyle name="20% - Accent1 13 3 2 3" xfId="16490"/>
    <cellStyle name="20% - Accent1 13 3 3" xfId="3739"/>
    <cellStyle name="20% - Accent1 13 3 3 2" xfId="9208"/>
    <cellStyle name="20% - Accent1 13 3 3 2 2" xfId="20033"/>
    <cellStyle name="20% - Accent1 13 3 3 3" xfId="14740"/>
    <cellStyle name="20% - Accent1 13 3 4" xfId="7460"/>
    <cellStyle name="20% - Accent1 13 3 4 2" xfId="18285"/>
    <cellStyle name="20% - Accent1 13 3 5" xfId="12992"/>
    <cellStyle name="20% - Accent1 13 4" xfId="2617"/>
    <cellStyle name="20% - Accent1 13 4 2" xfId="6191"/>
    <cellStyle name="20% - Accent1 13 4 2 2" xfId="11656"/>
    <cellStyle name="20% - Accent1 13 4 2 2 2" xfId="22481"/>
    <cellStyle name="20% - Accent1 13 4 2 3" xfId="17188"/>
    <cellStyle name="20% - Accent1 13 4 3" xfId="4437"/>
    <cellStyle name="20% - Accent1 13 4 3 2" xfId="9906"/>
    <cellStyle name="20% - Accent1 13 4 3 2 2" xfId="20731"/>
    <cellStyle name="20% - Accent1 13 4 3 3" xfId="15438"/>
    <cellStyle name="20% - Accent1 13 4 4" xfId="8158"/>
    <cellStyle name="20% - Accent1 13 4 4 2" xfId="18983"/>
    <cellStyle name="20% - Accent1 13 4 5" xfId="13690"/>
    <cellStyle name="20% - Accent1 13 5" xfId="4797"/>
    <cellStyle name="20% - Accent1 13 5 2" xfId="10262"/>
    <cellStyle name="20% - Accent1 13 5 2 2" xfId="21087"/>
    <cellStyle name="20% - Accent1 13 5 3" xfId="15794"/>
    <cellStyle name="20% - Accent1 13 6" xfId="3043"/>
    <cellStyle name="20% - Accent1 13 6 2" xfId="8512"/>
    <cellStyle name="20% - Accent1 13 6 2 2" xfId="19337"/>
    <cellStyle name="20% - Accent1 13 6 3" xfId="14044"/>
    <cellStyle name="20% - Accent1 13 7" xfId="6764"/>
    <cellStyle name="20% - Accent1 13 7 2" xfId="17589"/>
    <cellStyle name="20% - Accent1 13 8" xfId="12296"/>
    <cellStyle name="20% - Accent1 14" xfId="1028"/>
    <cellStyle name="20% - Accent1 14 2" xfId="1556"/>
    <cellStyle name="20% - Accent1 14 2 2" xfId="2254"/>
    <cellStyle name="20% - Accent1 14 2 2 2" xfId="5860"/>
    <cellStyle name="20% - Accent1 14 2 2 2 2" xfId="11325"/>
    <cellStyle name="20% - Accent1 14 2 2 2 2 2" xfId="22150"/>
    <cellStyle name="20% - Accent1 14 2 2 2 3" xfId="16857"/>
    <cellStyle name="20% - Accent1 14 2 2 3" xfId="4106"/>
    <cellStyle name="20% - Accent1 14 2 2 3 2" xfId="9575"/>
    <cellStyle name="20% - Accent1 14 2 2 3 2 2" xfId="20400"/>
    <cellStyle name="20% - Accent1 14 2 2 3 3" xfId="15107"/>
    <cellStyle name="20% - Accent1 14 2 2 4" xfId="7827"/>
    <cellStyle name="20% - Accent1 14 2 2 4 2" xfId="18652"/>
    <cellStyle name="20% - Accent1 14 2 2 5" xfId="13359"/>
    <cellStyle name="20% - Accent1 14 2 3" xfId="5164"/>
    <cellStyle name="20% - Accent1 14 2 3 2" xfId="10629"/>
    <cellStyle name="20% - Accent1 14 2 3 2 2" xfId="21454"/>
    <cellStyle name="20% - Accent1 14 2 3 3" xfId="16161"/>
    <cellStyle name="20% - Accent1 14 2 4" xfId="3410"/>
    <cellStyle name="20% - Accent1 14 2 4 2" xfId="8879"/>
    <cellStyle name="20% - Accent1 14 2 4 2 2" xfId="19704"/>
    <cellStyle name="20% - Accent1 14 2 4 3" xfId="14411"/>
    <cellStyle name="20% - Accent1 14 2 5" xfId="7131"/>
    <cellStyle name="20% - Accent1 14 2 5 2" xfId="17956"/>
    <cellStyle name="20% - Accent1 14 2 6" xfId="12663"/>
    <cellStyle name="20% - Accent1 14 3" xfId="1905"/>
    <cellStyle name="20% - Accent1 14 3 2" xfId="5511"/>
    <cellStyle name="20% - Accent1 14 3 2 2" xfId="10976"/>
    <cellStyle name="20% - Accent1 14 3 2 2 2" xfId="21801"/>
    <cellStyle name="20% - Accent1 14 3 2 3" xfId="16508"/>
    <cellStyle name="20% - Accent1 14 3 3" xfId="3757"/>
    <cellStyle name="20% - Accent1 14 3 3 2" xfId="9226"/>
    <cellStyle name="20% - Accent1 14 3 3 2 2" xfId="20051"/>
    <cellStyle name="20% - Accent1 14 3 3 3" xfId="14758"/>
    <cellStyle name="20% - Accent1 14 3 4" xfId="7478"/>
    <cellStyle name="20% - Accent1 14 3 4 2" xfId="18303"/>
    <cellStyle name="20% - Accent1 14 3 5" xfId="13010"/>
    <cellStyle name="20% - Accent1 14 4" xfId="2635"/>
    <cellStyle name="20% - Accent1 14 4 2" xfId="6209"/>
    <cellStyle name="20% - Accent1 14 4 2 2" xfId="11674"/>
    <cellStyle name="20% - Accent1 14 4 2 2 2" xfId="22499"/>
    <cellStyle name="20% - Accent1 14 4 2 3" xfId="17206"/>
    <cellStyle name="20% - Accent1 14 4 3" xfId="4455"/>
    <cellStyle name="20% - Accent1 14 4 3 2" xfId="9924"/>
    <cellStyle name="20% - Accent1 14 4 3 2 2" xfId="20749"/>
    <cellStyle name="20% - Accent1 14 4 3 3" xfId="15456"/>
    <cellStyle name="20% - Accent1 14 4 4" xfId="8176"/>
    <cellStyle name="20% - Accent1 14 4 4 2" xfId="19001"/>
    <cellStyle name="20% - Accent1 14 4 5" xfId="13708"/>
    <cellStyle name="20% - Accent1 14 5" xfId="4815"/>
    <cellStyle name="20% - Accent1 14 5 2" xfId="10280"/>
    <cellStyle name="20% - Accent1 14 5 2 2" xfId="21105"/>
    <cellStyle name="20% - Accent1 14 5 3" xfId="15812"/>
    <cellStyle name="20% - Accent1 14 6" xfId="3061"/>
    <cellStyle name="20% - Accent1 14 6 2" xfId="8530"/>
    <cellStyle name="20% - Accent1 14 6 2 2" xfId="19355"/>
    <cellStyle name="20% - Accent1 14 6 3" xfId="14062"/>
    <cellStyle name="20% - Accent1 14 7" xfId="6782"/>
    <cellStyle name="20% - Accent1 14 7 2" xfId="17607"/>
    <cellStyle name="20% - Accent1 14 8" xfId="12314"/>
    <cellStyle name="20% - Accent1 15" xfId="1117"/>
    <cellStyle name="20% - Accent1 15 2" xfId="1577"/>
    <cellStyle name="20% - Accent1 15 2 2" xfId="2275"/>
    <cellStyle name="20% - Accent1 15 2 2 2" xfId="5881"/>
    <cellStyle name="20% - Accent1 15 2 2 2 2" xfId="11346"/>
    <cellStyle name="20% - Accent1 15 2 2 2 2 2" xfId="22171"/>
    <cellStyle name="20% - Accent1 15 2 2 2 3" xfId="16878"/>
    <cellStyle name="20% - Accent1 15 2 2 3" xfId="4127"/>
    <cellStyle name="20% - Accent1 15 2 2 3 2" xfId="9596"/>
    <cellStyle name="20% - Accent1 15 2 2 3 2 2" xfId="20421"/>
    <cellStyle name="20% - Accent1 15 2 2 3 3" xfId="15128"/>
    <cellStyle name="20% - Accent1 15 2 2 4" xfId="7848"/>
    <cellStyle name="20% - Accent1 15 2 2 4 2" xfId="18673"/>
    <cellStyle name="20% - Accent1 15 2 2 5" xfId="13380"/>
    <cellStyle name="20% - Accent1 15 2 3" xfId="5185"/>
    <cellStyle name="20% - Accent1 15 2 3 2" xfId="10650"/>
    <cellStyle name="20% - Accent1 15 2 3 2 2" xfId="21475"/>
    <cellStyle name="20% - Accent1 15 2 3 3" xfId="16182"/>
    <cellStyle name="20% - Accent1 15 2 4" xfId="3431"/>
    <cellStyle name="20% - Accent1 15 2 4 2" xfId="8900"/>
    <cellStyle name="20% - Accent1 15 2 4 2 2" xfId="19725"/>
    <cellStyle name="20% - Accent1 15 2 4 3" xfId="14432"/>
    <cellStyle name="20% - Accent1 15 2 5" xfId="7152"/>
    <cellStyle name="20% - Accent1 15 2 5 2" xfId="17977"/>
    <cellStyle name="20% - Accent1 15 2 6" xfId="12684"/>
    <cellStyle name="20% - Accent1 15 3" xfId="1926"/>
    <cellStyle name="20% - Accent1 15 3 2" xfId="5532"/>
    <cellStyle name="20% - Accent1 15 3 2 2" xfId="10997"/>
    <cellStyle name="20% - Accent1 15 3 2 2 2" xfId="21822"/>
    <cellStyle name="20% - Accent1 15 3 2 3" xfId="16529"/>
    <cellStyle name="20% - Accent1 15 3 3" xfId="3778"/>
    <cellStyle name="20% - Accent1 15 3 3 2" xfId="9247"/>
    <cellStyle name="20% - Accent1 15 3 3 2 2" xfId="20072"/>
    <cellStyle name="20% - Accent1 15 3 3 3" xfId="14779"/>
    <cellStyle name="20% - Accent1 15 3 4" xfId="7499"/>
    <cellStyle name="20% - Accent1 15 3 4 2" xfId="18324"/>
    <cellStyle name="20% - Accent1 15 3 5" xfId="13031"/>
    <cellStyle name="20% - Accent1 15 4" xfId="2656"/>
    <cellStyle name="20% - Accent1 15 4 2" xfId="6230"/>
    <cellStyle name="20% - Accent1 15 4 2 2" xfId="11695"/>
    <cellStyle name="20% - Accent1 15 4 2 2 2" xfId="22520"/>
    <cellStyle name="20% - Accent1 15 4 2 3" xfId="17227"/>
    <cellStyle name="20% - Accent1 15 4 3" xfId="4476"/>
    <cellStyle name="20% - Accent1 15 4 3 2" xfId="9945"/>
    <cellStyle name="20% - Accent1 15 4 3 2 2" xfId="20770"/>
    <cellStyle name="20% - Accent1 15 4 3 3" xfId="15477"/>
    <cellStyle name="20% - Accent1 15 4 4" xfId="8197"/>
    <cellStyle name="20% - Accent1 15 4 4 2" xfId="19022"/>
    <cellStyle name="20% - Accent1 15 4 5" xfId="13729"/>
    <cellStyle name="20% - Accent1 15 5" xfId="4836"/>
    <cellStyle name="20% - Accent1 15 5 2" xfId="10301"/>
    <cellStyle name="20% - Accent1 15 5 2 2" xfId="21126"/>
    <cellStyle name="20% - Accent1 15 5 3" xfId="15833"/>
    <cellStyle name="20% - Accent1 15 6" xfId="3082"/>
    <cellStyle name="20% - Accent1 15 6 2" xfId="8551"/>
    <cellStyle name="20% - Accent1 15 6 2 2" xfId="19376"/>
    <cellStyle name="20% - Accent1 15 6 3" xfId="14083"/>
    <cellStyle name="20% - Accent1 15 7" xfId="6803"/>
    <cellStyle name="20% - Accent1 15 7 2" xfId="17628"/>
    <cellStyle name="20% - Accent1 15 8" xfId="12335"/>
    <cellStyle name="20% - Accent1 16" xfId="1144"/>
    <cellStyle name="20% - Accent1 16 2" xfId="1595"/>
    <cellStyle name="20% - Accent1 16 2 2" xfId="2293"/>
    <cellStyle name="20% - Accent1 16 2 2 2" xfId="5899"/>
    <cellStyle name="20% - Accent1 16 2 2 2 2" xfId="11364"/>
    <cellStyle name="20% - Accent1 16 2 2 2 2 2" xfId="22189"/>
    <cellStyle name="20% - Accent1 16 2 2 2 3" xfId="16896"/>
    <cellStyle name="20% - Accent1 16 2 2 3" xfId="4145"/>
    <cellStyle name="20% - Accent1 16 2 2 3 2" xfId="9614"/>
    <cellStyle name="20% - Accent1 16 2 2 3 2 2" xfId="20439"/>
    <cellStyle name="20% - Accent1 16 2 2 3 3" xfId="15146"/>
    <cellStyle name="20% - Accent1 16 2 2 4" xfId="7866"/>
    <cellStyle name="20% - Accent1 16 2 2 4 2" xfId="18691"/>
    <cellStyle name="20% - Accent1 16 2 2 5" xfId="13398"/>
    <cellStyle name="20% - Accent1 16 2 3" xfId="5203"/>
    <cellStyle name="20% - Accent1 16 2 3 2" xfId="10668"/>
    <cellStyle name="20% - Accent1 16 2 3 2 2" xfId="21493"/>
    <cellStyle name="20% - Accent1 16 2 3 3" xfId="16200"/>
    <cellStyle name="20% - Accent1 16 2 4" xfId="3449"/>
    <cellStyle name="20% - Accent1 16 2 4 2" xfId="8918"/>
    <cellStyle name="20% - Accent1 16 2 4 2 2" xfId="19743"/>
    <cellStyle name="20% - Accent1 16 2 4 3" xfId="14450"/>
    <cellStyle name="20% - Accent1 16 2 5" xfId="7170"/>
    <cellStyle name="20% - Accent1 16 2 5 2" xfId="17995"/>
    <cellStyle name="20% - Accent1 16 2 6" xfId="12702"/>
    <cellStyle name="20% - Accent1 16 3" xfId="1944"/>
    <cellStyle name="20% - Accent1 16 3 2" xfId="5550"/>
    <cellStyle name="20% - Accent1 16 3 2 2" xfId="11015"/>
    <cellStyle name="20% - Accent1 16 3 2 2 2" xfId="21840"/>
    <cellStyle name="20% - Accent1 16 3 2 3" xfId="16547"/>
    <cellStyle name="20% - Accent1 16 3 3" xfId="3796"/>
    <cellStyle name="20% - Accent1 16 3 3 2" xfId="9265"/>
    <cellStyle name="20% - Accent1 16 3 3 2 2" xfId="20090"/>
    <cellStyle name="20% - Accent1 16 3 3 3" xfId="14797"/>
    <cellStyle name="20% - Accent1 16 3 4" xfId="7517"/>
    <cellStyle name="20% - Accent1 16 3 4 2" xfId="18342"/>
    <cellStyle name="20% - Accent1 16 3 5" xfId="13049"/>
    <cellStyle name="20% - Accent1 16 4" xfId="2674"/>
    <cellStyle name="20% - Accent1 16 4 2" xfId="6248"/>
    <cellStyle name="20% - Accent1 16 4 2 2" xfId="11713"/>
    <cellStyle name="20% - Accent1 16 4 2 2 2" xfId="22538"/>
    <cellStyle name="20% - Accent1 16 4 2 3" xfId="17245"/>
    <cellStyle name="20% - Accent1 16 4 3" xfId="4494"/>
    <cellStyle name="20% - Accent1 16 4 3 2" xfId="9963"/>
    <cellStyle name="20% - Accent1 16 4 3 2 2" xfId="20788"/>
    <cellStyle name="20% - Accent1 16 4 3 3" xfId="15495"/>
    <cellStyle name="20% - Accent1 16 4 4" xfId="8215"/>
    <cellStyle name="20% - Accent1 16 4 4 2" xfId="19040"/>
    <cellStyle name="20% - Accent1 16 4 5" xfId="13747"/>
    <cellStyle name="20% - Accent1 16 5" xfId="4854"/>
    <cellStyle name="20% - Accent1 16 5 2" xfId="10319"/>
    <cellStyle name="20% - Accent1 16 5 2 2" xfId="21144"/>
    <cellStyle name="20% - Accent1 16 5 3" xfId="15851"/>
    <cellStyle name="20% - Accent1 16 6" xfId="3100"/>
    <cellStyle name="20% - Accent1 16 6 2" xfId="8569"/>
    <cellStyle name="20% - Accent1 16 6 2 2" xfId="19394"/>
    <cellStyle name="20% - Accent1 16 6 3" xfId="14101"/>
    <cellStyle name="20% - Accent1 16 7" xfId="6821"/>
    <cellStyle name="20% - Accent1 16 7 2" xfId="17646"/>
    <cellStyle name="20% - Accent1 16 8" xfId="12353"/>
    <cellStyle name="20% - Accent1 17" xfId="1177"/>
    <cellStyle name="20% - Accent1 17 2" xfId="1609"/>
    <cellStyle name="20% - Accent1 17 2 2" xfId="2307"/>
    <cellStyle name="20% - Accent1 17 2 2 2" xfId="5913"/>
    <cellStyle name="20% - Accent1 17 2 2 2 2" xfId="11378"/>
    <cellStyle name="20% - Accent1 17 2 2 2 2 2" xfId="22203"/>
    <cellStyle name="20% - Accent1 17 2 2 2 3" xfId="16910"/>
    <cellStyle name="20% - Accent1 17 2 2 3" xfId="4159"/>
    <cellStyle name="20% - Accent1 17 2 2 3 2" xfId="9628"/>
    <cellStyle name="20% - Accent1 17 2 2 3 2 2" xfId="20453"/>
    <cellStyle name="20% - Accent1 17 2 2 3 3" xfId="15160"/>
    <cellStyle name="20% - Accent1 17 2 2 4" xfId="7880"/>
    <cellStyle name="20% - Accent1 17 2 2 4 2" xfId="18705"/>
    <cellStyle name="20% - Accent1 17 2 2 5" xfId="13412"/>
    <cellStyle name="20% - Accent1 17 2 3" xfId="5217"/>
    <cellStyle name="20% - Accent1 17 2 3 2" xfId="10682"/>
    <cellStyle name="20% - Accent1 17 2 3 2 2" xfId="21507"/>
    <cellStyle name="20% - Accent1 17 2 3 3" xfId="16214"/>
    <cellStyle name="20% - Accent1 17 2 4" xfId="3463"/>
    <cellStyle name="20% - Accent1 17 2 4 2" xfId="8932"/>
    <cellStyle name="20% - Accent1 17 2 4 2 2" xfId="19757"/>
    <cellStyle name="20% - Accent1 17 2 4 3" xfId="14464"/>
    <cellStyle name="20% - Accent1 17 2 5" xfId="7184"/>
    <cellStyle name="20% - Accent1 17 2 5 2" xfId="18009"/>
    <cellStyle name="20% - Accent1 17 2 6" xfId="12716"/>
    <cellStyle name="20% - Accent1 17 3" xfId="1958"/>
    <cellStyle name="20% - Accent1 17 3 2" xfId="5564"/>
    <cellStyle name="20% - Accent1 17 3 2 2" xfId="11029"/>
    <cellStyle name="20% - Accent1 17 3 2 2 2" xfId="21854"/>
    <cellStyle name="20% - Accent1 17 3 2 3" xfId="16561"/>
    <cellStyle name="20% - Accent1 17 3 3" xfId="3810"/>
    <cellStyle name="20% - Accent1 17 3 3 2" xfId="9279"/>
    <cellStyle name="20% - Accent1 17 3 3 2 2" xfId="20104"/>
    <cellStyle name="20% - Accent1 17 3 3 3" xfId="14811"/>
    <cellStyle name="20% - Accent1 17 3 4" xfId="7531"/>
    <cellStyle name="20% - Accent1 17 3 4 2" xfId="18356"/>
    <cellStyle name="20% - Accent1 17 3 5" xfId="13063"/>
    <cellStyle name="20% - Accent1 17 4" xfId="2688"/>
    <cellStyle name="20% - Accent1 17 4 2" xfId="6262"/>
    <cellStyle name="20% - Accent1 17 4 2 2" xfId="11727"/>
    <cellStyle name="20% - Accent1 17 4 2 2 2" xfId="22552"/>
    <cellStyle name="20% - Accent1 17 4 2 3" xfId="17259"/>
    <cellStyle name="20% - Accent1 17 4 3" xfId="4508"/>
    <cellStyle name="20% - Accent1 17 4 3 2" xfId="9977"/>
    <cellStyle name="20% - Accent1 17 4 3 2 2" xfId="20802"/>
    <cellStyle name="20% - Accent1 17 4 3 3" xfId="15509"/>
    <cellStyle name="20% - Accent1 17 4 4" xfId="8229"/>
    <cellStyle name="20% - Accent1 17 4 4 2" xfId="19054"/>
    <cellStyle name="20% - Accent1 17 4 5" xfId="13761"/>
    <cellStyle name="20% - Accent1 17 5" xfId="4868"/>
    <cellStyle name="20% - Accent1 17 5 2" xfId="10333"/>
    <cellStyle name="20% - Accent1 17 5 2 2" xfId="21158"/>
    <cellStyle name="20% - Accent1 17 5 3" xfId="15865"/>
    <cellStyle name="20% - Accent1 17 6" xfId="3114"/>
    <cellStyle name="20% - Accent1 17 6 2" xfId="8583"/>
    <cellStyle name="20% - Accent1 17 6 2 2" xfId="19408"/>
    <cellStyle name="20% - Accent1 17 6 3" xfId="14115"/>
    <cellStyle name="20% - Accent1 17 7" xfId="6835"/>
    <cellStyle name="20% - Accent1 17 7 2" xfId="17660"/>
    <cellStyle name="20% - Accent1 17 8" xfId="12367"/>
    <cellStyle name="20% - Accent1 18" xfId="1198"/>
    <cellStyle name="20% - Accent1 18 2" xfId="1623"/>
    <cellStyle name="20% - Accent1 18 2 2" xfId="2321"/>
    <cellStyle name="20% - Accent1 18 2 2 2" xfId="5927"/>
    <cellStyle name="20% - Accent1 18 2 2 2 2" xfId="11392"/>
    <cellStyle name="20% - Accent1 18 2 2 2 2 2" xfId="22217"/>
    <cellStyle name="20% - Accent1 18 2 2 2 3" xfId="16924"/>
    <cellStyle name="20% - Accent1 18 2 2 3" xfId="4173"/>
    <cellStyle name="20% - Accent1 18 2 2 3 2" xfId="9642"/>
    <cellStyle name="20% - Accent1 18 2 2 3 2 2" xfId="20467"/>
    <cellStyle name="20% - Accent1 18 2 2 3 3" xfId="15174"/>
    <cellStyle name="20% - Accent1 18 2 2 4" xfId="7894"/>
    <cellStyle name="20% - Accent1 18 2 2 4 2" xfId="18719"/>
    <cellStyle name="20% - Accent1 18 2 2 5" xfId="13426"/>
    <cellStyle name="20% - Accent1 18 2 3" xfId="5231"/>
    <cellStyle name="20% - Accent1 18 2 3 2" xfId="10696"/>
    <cellStyle name="20% - Accent1 18 2 3 2 2" xfId="21521"/>
    <cellStyle name="20% - Accent1 18 2 3 3" xfId="16228"/>
    <cellStyle name="20% - Accent1 18 2 4" xfId="3477"/>
    <cellStyle name="20% - Accent1 18 2 4 2" xfId="8946"/>
    <cellStyle name="20% - Accent1 18 2 4 2 2" xfId="19771"/>
    <cellStyle name="20% - Accent1 18 2 4 3" xfId="14478"/>
    <cellStyle name="20% - Accent1 18 2 5" xfId="7198"/>
    <cellStyle name="20% - Accent1 18 2 5 2" xfId="18023"/>
    <cellStyle name="20% - Accent1 18 2 6" xfId="12730"/>
    <cellStyle name="20% - Accent1 18 3" xfId="1972"/>
    <cellStyle name="20% - Accent1 18 3 2" xfId="5578"/>
    <cellStyle name="20% - Accent1 18 3 2 2" xfId="11043"/>
    <cellStyle name="20% - Accent1 18 3 2 2 2" xfId="21868"/>
    <cellStyle name="20% - Accent1 18 3 2 3" xfId="16575"/>
    <cellStyle name="20% - Accent1 18 3 3" xfId="3824"/>
    <cellStyle name="20% - Accent1 18 3 3 2" xfId="9293"/>
    <cellStyle name="20% - Accent1 18 3 3 2 2" xfId="20118"/>
    <cellStyle name="20% - Accent1 18 3 3 3" xfId="14825"/>
    <cellStyle name="20% - Accent1 18 3 4" xfId="7545"/>
    <cellStyle name="20% - Accent1 18 3 4 2" xfId="18370"/>
    <cellStyle name="20% - Accent1 18 3 5" xfId="13077"/>
    <cellStyle name="20% - Accent1 18 4" xfId="2702"/>
    <cellStyle name="20% - Accent1 18 4 2" xfId="6276"/>
    <cellStyle name="20% - Accent1 18 4 2 2" xfId="11741"/>
    <cellStyle name="20% - Accent1 18 4 2 2 2" xfId="22566"/>
    <cellStyle name="20% - Accent1 18 4 2 3" xfId="17273"/>
    <cellStyle name="20% - Accent1 18 4 3" xfId="4522"/>
    <cellStyle name="20% - Accent1 18 4 3 2" xfId="9991"/>
    <cellStyle name="20% - Accent1 18 4 3 2 2" xfId="20816"/>
    <cellStyle name="20% - Accent1 18 4 3 3" xfId="15523"/>
    <cellStyle name="20% - Accent1 18 4 4" xfId="8243"/>
    <cellStyle name="20% - Accent1 18 4 4 2" xfId="19068"/>
    <cellStyle name="20% - Accent1 18 4 5" xfId="13775"/>
    <cellStyle name="20% - Accent1 18 5" xfId="4882"/>
    <cellStyle name="20% - Accent1 18 5 2" xfId="10347"/>
    <cellStyle name="20% - Accent1 18 5 2 2" xfId="21172"/>
    <cellStyle name="20% - Accent1 18 5 3" xfId="15879"/>
    <cellStyle name="20% - Accent1 18 6" xfId="3128"/>
    <cellStyle name="20% - Accent1 18 6 2" xfId="8597"/>
    <cellStyle name="20% - Accent1 18 6 2 2" xfId="19422"/>
    <cellStyle name="20% - Accent1 18 6 3" xfId="14129"/>
    <cellStyle name="20% - Accent1 18 7" xfId="6849"/>
    <cellStyle name="20% - Accent1 18 7 2" xfId="17674"/>
    <cellStyle name="20% - Accent1 18 8" xfId="12381"/>
    <cellStyle name="20% - Accent1 19" xfId="1229"/>
    <cellStyle name="20% - Accent1 19 2" xfId="1642"/>
    <cellStyle name="20% - Accent1 19 2 2" xfId="2340"/>
    <cellStyle name="20% - Accent1 19 2 2 2" xfId="5946"/>
    <cellStyle name="20% - Accent1 19 2 2 2 2" xfId="11411"/>
    <cellStyle name="20% - Accent1 19 2 2 2 2 2" xfId="22236"/>
    <cellStyle name="20% - Accent1 19 2 2 2 3" xfId="16943"/>
    <cellStyle name="20% - Accent1 19 2 2 3" xfId="4192"/>
    <cellStyle name="20% - Accent1 19 2 2 3 2" xfId="9661"/>
    <cellStyle name="20% - Accent1 19 2 2 3 2 2" xfId="20486"/>
    <cellStyle name="20% - Accent1 19 2 2 3 3" xfId="15193"/>
    <cellStyle name="20% - Accent1 19 2 2 4" xfId="7913"/>
    <cellStyle name="20% - Accent1 19 2 2 4 2" xfId="18738"/>
    <cellStyle name="20% - Accent1 19 2 2 5" xfId="13445"/>
    <cellStyle name="20% - Accent1 19 2 3" xfId="5250"/>
    <cellStyle name="20% - Accent1 19 2 3 2" xfId="10715"/>
    <cellStyle name="20% - Accent1 19 2 3 2 2" xfId="21540"/>
    <cellStyle name="20% - Accent1 19 2 3 3" xfId="16247"/>
    <cellStyle name="20% - Accent1 19 2 4" xfId="3496"/>
    <cellStyle name="20% - Accent1 19 2 4 2" xfId="8965"/>
    <cellStyle name="20% - Accent1 19 2 4 2 2" xfId="19790"/>
    <cellStyle name="20% - Accent1 19 2 4 3" xfId="14497"/>
    <cellStyle name="20% - Accent1 19 2 5" xfId="7217"/>
    <cellStyle name="20% - Accent1 19 2 5 2" xfId="18042"/>
    <cellStyle name="20% - Accent1 19 2 6" xfId="12749"/>
    <cellStyle name="20% - Accent1 19 3" xfId="1991"/>
    <cellStyle name="20% - Accent1 19 3 2" xfId="5597"/>
    <cellStyle name="20% - Accent1 19 3 2 2" xfId="11062"/>
    <cellStyle name="20% - Accent1 19 3 2 2 2" xfId="21887"/>
    <cellStyle name="20% - Accent1 19 3 2 3" xfId="16594"/>
    <cellStyle name="20% - Accent1 19 3 3" xfId="3843"/>
    <cellStyle name="20% - Accent1 19 3 3 2" xfId="9312"/>
    <cellStyle name="20% - Accent1 19 3 3 2 2" xfId="20137"/>
    <cellStyle name="20% - Accent1 19 3 3 3" xfId="14844"/>
    <cellStyle name="20% - Accent1 19 3 4" xfId="7564"/>
    <cellStyle name="20% - Accent1 19 3 4 2" xfId="18389"/>
    <cellStyle name="20% - Accent1 19 3 5" xfId="13096"/>
    <cellStyle name="20% - Accent1 19 4" xfId="2721"/>
    <cellStyle name="20% - Accent1 19 4 2" xfId="6295"/>
    <cellStyle name="20% - Accent1 19 4 2 2" xfId="11760"/>
    <cellStyle name="20% - Accent1 19 4 2 2 2" xfId="22585"/>
    <cellStyle name="20% - Accent1 19 4 2 3" xfId="17292"/>
    <cellStyle name="20% - Accent1 19 4 3" xfId="4541"/>
    <cellStyle name="20% - Accent1 19 4 3 2" xfId="10010"/>
    <cellStyle name="20% - Accent1 19 4 3 2 2" xfId="20835"/>
    <cellStyle name="20% - Accent1 19 4 3 3" xfId="15542"/>
    <cellStyle name="20% - Accent1 19 4 4" xfId="8262"/>
    <cellStyle name="20% - Accent1 19 4 4 2" xfId="19087"/>
    <cellStyle name="20% - Accent1 19 4 5" xfId="13794"/>
    <cellStyle name="20% - Accent1 19 5" xfId="4901"/>
    <cellStyle name="20% - Accent1 19 5 2" xfId="10366"/>
    <cellStyle name="20% - Accent1 19 5 2 2" xfId="21191"/>
    <cellStyle name="20% - Accent1 19 5 3" xfId="15898"/>
    <cellStyle name="20% - Accent1 19 6" xfId="3147"/>
    <cellStyle name="20% - Accent1 19 6 2" xfId="8616"/>
    <cellStyle name="20% - Accent1 19 6 2 2" xfId="19441"/>
    <cellStyle name="20% - Accent1 19 6 3" xfId="14148"/>
    <cellStyle name="20% - Accent1 19 7" xfId="6868"/>
    <cellStyle name="20% - Accent1 19 7 2" xfId="17693"/>
    <cellStyle name="20% - Accent1 19 8" xfId="12400"/>
    <cellStyle name="20% - Accent1 2" xfId="30"/>
    <cellStyle name="20% - Accent1 2 2" xfId="889"/>
    <cellStyle name="20% - Accent1 2 3" xfId="449"/>
    <cellStyle name="20% - Accent1 2 3 2" xfId="1372"/>
    <cellStyle name="20% - Accent1 2 3 2 2" xfId="2070"/>
    <cellStyle name="20% - Accent1 2 3 2 2 2" xfId="5676"/>
    <cellStyle name="20% - Accent1 2 3 2 2 2 2" xfId="11141"/>
    <cellStyle name="20% - Accent1 2 3 2 2 2 2 2" xfId="21966"/>
    <cellStyle name="20% - Accent1 2 3 2 2 2 3" xfId="16673"/>
    <cellStyle name="20% - Accent1 2 3 2 2 3" xfId="3922"/>
    <cellStyle name="20% - Accent1 2 3 2 2 3 2" xfId="9391"/>
    <cellStyle name="20% - Accent1 2 3 2 2 3 2 2" xfId="20216"/>
    <cellStyle name="20% - Accent1 2 3 2 2 3 3" xfId="14923"/>
    <cellStyle name="20% - Accent1 2 3 2 2 4" xfId="7643"/>
    <cellStyle name="20% - Accent1 2 3 2 2 4 2" xfId="18468"/>
    <cellStyle name="20% - Accent1 2 3 2 2 5" xfId="13175"/>
    <cellStyle name="20% - Accent1 2 3 2 3" xfId="4980"/>
    <cellStyle name="20% - Accent1 2 3 2 3 2" xfId="10445"/>
    <cellStyle name="20% - Accent1 2 3 2 3 2 2" xfId="21270"/>
    <cellStyle name="20% - Accent1 2 3 2 3 3" xfId="15977"/>
    <cellStyle name="20% - Accent1 2 3 2 4" xfId="3226"/>
    <cellStyle name="20% - Accent1 2 3 2 4 2" xfId="8695"/>
    <cellStyle name="20% - Accent1 2 3 2 4 2 2" xfId="19520"/>
    <cellStyle name="20% - Accent1 2 3 2 4 3" xfId="14227"/>
    <cellStyle name="20% - Accent1 2 3 2 5" xfId="6947"/>
    <cellStyle name="20% - Accent1 2 3 2 5 2" xfId="17772"/>
    <cellStyle name="20% - Accent1 2 3 2 6" xfId="12479"/>
    <cellStyle name="20% - Accent1 2 3 3" xfId="1721"/>
    <cellStyle name="20% - Accent1 2 3 3 2" xfId="5327"/>
    <cellStyle name="20% - Accent1 2 3 3 2 2" xfId="10792"/>
    <cellStyle name="20% - Accent1 2 3 3 2 2 2" xfId="21617"/>
    <cellStyle name="20% - Accent1 2 3 3 2 3" xfId="16324"/>
    <cellStyle name="20% - Accent1 2 3 3 3" xfId="3573"/>
    <cellStyle name="20% - Accent1 2 3 3 3 2" xfId="9042"/>
    <cellStyle name="20% - Accent1 2 3 3 3 2 2" xfId="19867"/>
    <cellStyle name="20% - Accent1 2 3 3 3 3" xfId="14574"/>
    <cellStyle name="20% - Accent1 2 3 3 4" xfId="7294"/>
    <cellStyle name="20% - Accent1 2 3 3 4 2" xfId="18119"/>
    <cellStyle name="20% - Accent1 2 3 3 5" xfId="12826"/>
    <cellStyle name="20% - Accent1 2 3 4" xfId="2451"/>
    <cellStyle name="20% - Accent1 2 3 4 2" xfId="6025"/>
    <cellStyle name="20% - Accent1 2 3 4 2 2" xfId="11490"/>
    <cellStyle name="20% - Accent1 2 3 4 2 2 2" xfId="22315"/>
    <cellStyle name="20% - Accent1 2 3 4 2 3" xfId="17022"/>
    <cellStyle name="20% - Accent1 2 3 4 3" xfId="4271"/>
    <cellStyle name="20% - Accent1 2 3 4 3 2" xfId="9740"/>
    <cellStyle name="20% - Accent1 2 3 4 3 2 2" xfId="20565"/>
    <cellStyle name="20% - Accent1 2 3 4 3 3" xfId="15272"/>
    <cellStyle name="20% - Accent1 2 3 4 4" xfId="7992"/>
    <cellStyle name="20% - Accent1 2 3 4 4 2" xfId="18817"/>
    <cellStyle name="20% - Accent1 2 3 4 5" xfId="13524"/>
    <cellStyle name="20% - Accent1 2 3 5" xfId="4629"/>
    <cellStyle name="20% - Accent1 2 3 5 2" xfId="10094"/>
    <cellStyle name="20% - Accent1 2 3 5 2 2" xfId="20919"/>
    <cellStyle name="20% - Accent1 2 3 5 3" xfId="15626"/>
    <cellStyle name="20% - Accent1 2 3 6" xfId="2877"/>
    <cellStyle name="20% - Accent1 2 3 6 2" xfId="8346"/>
    <cellStyle name="20% - Accent1 2 3 6 2 2" xfId="19171"/>
    <cellStyle name="20% - Accent1 2 3 6 3" xfId="13878"/>
    <cellStyle name="20% - Accent1 2 3 7" xfId="6598"/>
    <cellStyle name="20% - Accent1 2 3 7 2" xfId="17423"/>
    <cellStyle name="20% - Accent1 2 3 8" xfId="12129"/>
    <cellStyle name="20% - Accent1 20" xfId="1290"/>
    <cellStyle name="20% - Accent1 20 2" xfId="1658"/>
    <cellStyle name="20% - Accent1 20 2 2" xfId="2356"/>
    <cellStyle name="20% - Accent1 20 2 2 2" xfId="5962"/>
    <cellStyle name="20% - Accent1 20 2 2 2 2" xfId="11427"/>
    <cellStyle name="20% - Accent1 20 2 2 2 2 2" xfId="22252"/>
    <cellStyle name="20% - Accent1 20 2 2 2 3" xfId="16959"/>
    <cellStyle name="20% - Accent1 20 2 2 3" xfId="4208"/>
    <cellStyle name="20% - Accent1 20 2 2 3 2" xfId="9677"/>
    <cellStyle name="20% - Accent1 20 2 2 3 2 2" xfId="20502"/>
    <cellStyle name="20% - Accent1 20 2 2 3 3" xfId="15209"/>
    <cellStyle name="20% - Accent1 20 2 2 4" xfId="7929"/>
    <cellStyle name="20% - Accent1 20 2 2 4 2" xfId="18754"/>
    <cellStyle name="20% - Accent1 20 2 2 5" xfId="13461"/>
    <cellStyle name="20% - Accent1 20 2 3" xfId="5266"/>
    <cellStyle name="20% - Accent1 20 2 3 2" xfId="10731"/>
    <cellStyle name="20% - Accent1 20 2 3 2 2" xfId="21556"/>
    <cellStyle name="20% - Accent1 20 2 3 3" xfId="16263"/>
    <cellStyle name="20% - Accent1 20 2 4" xfId="3512"/>
    <cellStyle name="20% - Accent1 20 2 4 2" xfId="8981"/>
    <cellStyle name="20% - Accent1 20 2 4 2 2" xfId="19806"/>
    <cellStyle name="20% - Accent1 20 2 4 3" xfId="14513"/>
    <cellStyle name="20% - Accent1 20 2 5" xfId="7233"/>
    <cellStyle name="20% - Accent1 20 2 5 2" xfId="18058"/>
    <cellStyle name="20% - Accent1 20 2 6" xfId="12765"/>
    <cellStyle name="20% - Accent1 20 3" xfId="2007"/>
    <cellStyle name="20% - Accent1 20 3 2" xfId="5613"/>
    <cellStyle name="20% - Accent1 20 3 2 2" xfId="11078"/>
    <cellStyle name="20% - Accent1 20 3 2 2 2" xfId="21903"/>
    <cellStyle name="20% - Accent1 20 3 2 3" xfId="16610"/>
    <cellStyle name="20% - Accent1 20 3 3" xfId="3859"/>
    <cellStyle name="20% - Accent1 20 3 3 2" xfId="9328"/>
    <cellStyle name="20% - Accent1 20 3 3 2 2" xfId="20153"/>
    <cellStyle name="20% - Accent1 20 3 3 3" xfId="14860"/>
    <cellStyle name="20% - Accent1 20 3 4" xfId="7580"/>
    <cellStyle name="20% - Accent1 20 3 4 2" xfId="18405"/>
    <cellStyle name="20% - Accent1 20 3 5" xfId="13112"/>
    <cellStyle name="20% - Accent1 20 4" xfId="2737"/>
    <cellStyle name="20% - Accent1 20 4 2" xfId="6311"/>
    <cellStyle name="20% - Accent1 20 4 2 2" xfId="11776"/>
    <cellStyle name="20% - Accent1 20 4 2 2 2" xfId="22601"/>
    <cellStyle name="20% - Accent1 20 4 2 3" xfId="17308"/>
    <cellStyle name="20% - Accent1 20 4 3" xfId="4557"/>
    <cellStyle name="20% - Accent1 20 4 3 2" xfId="10026"/>
    <cellStyle name="20% - Accent1 20 4 3 2 2" xfId="20851"/>
    <cellStyle name="20% - Accent1 20 4 3 3" xfId="15558"/>
    <cellStyle name="20% - Accent1 20 4 4" xfId="8278"/>
    <cellStyle name="20% - Accent1 20 4 4 2" xfId="19103"/>
    <cellStyle name="20% - Accent1 20 4 5" xfId="13810"/>
    <cellStyle name="20% - Accent1 20 5" xfId="4917"/>
    <cellStyle name="20% - Accent1 20 5 2" xfId="10382"/>
    <cellStyle name="20% - Accent1 20 5 2 2" xfId="21207"/>
    <cellStyle name="20% - Accent1 20 5 3" xfId="15914"/>
    <cellStyle name="20% - Accent1 20 6" xfId="3163"/>
    <cellStyle name="20% - Accent1 20 6 2" xfId="8632"/>
    <cellStyle name="20% - Accent1 20 6 2 2" xfId="19457"/>
    <cellStyle name="20% - Accent1 20 6 3" xfId="14164"/>
    <cellStyle name="20% - Accent1 20 7" xfId="6884"/>
    <cellStyle name="20% - Accent1 20 7 2" xfId="17709"/>
    <cellStyle name="20% - Accent1 20 8" xfId="12416"/>
    <cellStyle name="20% - Accent1 21" xfId="359"/>
    <cellStyle name="20% - Accent1 22" xfId="330"/>
    <cellStyle name="20% - Accent1 22 2" xfId="1358"/>
    <cellStyle name="20% - Accent1 22 2 2" xfId="2056"/>
    <cellStyle name="20% - Accent1 22 2 2 2" xfId="5662"/>
    <cellStyle name="20% - Accent1 22 2 2 2 2" xfId="11127"/>
    <cellStyle name="20% - Accent1 22 2 2 2 2 2" xfId="21952"/>
    <cellStyle name="20% - Accent1 22 2 2 2 3" xfId="16659"/>
    <cellStyle name="20% - Accent1 22 2 2 3" xfId="3908"/>
    <cellStyle name="20% - Accent1 22 2 2 3 2" xfId="9377"/>
    <cellStyle name="20% - Accent1 22 2 2 3 2 2" xfId="20202"/>
    <cellStyle name="20% - Accent1 22 2 2 3 3" xfId="14909"/>
    <cellStyle name="20% - Accent1 22 2 2 4" xfId="7629"/>
    <cellStyle name="20% - Accent1 22 2 2 4 2" xfId="18454"/>
    <cellStyle name="20% - Accent1 22 2 2 5" xfId="13161"/>
    <cellStyle name="20% - Accent1 22 2 3" xfId="4966"/>
    <cellStyle name="20% - Accent1 22 2 3 2" xfId="10431"/>
    <cellStyle name="20% - Accent1 22 2 3 2 2" xfId="21256"/>
    <cellStyle name="20% - Accent1 22 2 3 3" xfId="15963"/>
    <cellStyle name="20% - Accent1 22 2 4" xfId="3212"/>
    <cellStyle name="20% - Accent1 22 2 4 2" xfId="8681"/>
    <cellStyle name="20% - Accent1 22 2 4 2 2" xfId="19506"/>
    <cellStyle name="20% - Accent1 22 2 4 3" xfId="14213"/>
    <cellStyle name="20% - Accent1 22 2 5" xfId="6933"/>
    <cellStyle name="20% - Accent1 22 2 5 2" xfId="17758"/>
    <cellStyle name="20% - Accent1 22 2 6" xfId="12465"/>
    <cellStyle name="20% - Accent1 22 3" xfId="1707"/>
    <cellStyle name="20% - Accent1 22 3 2" xfId="5313"/>
    <cellStyle name="20% - Accent1 22 3 2 2" xfId="10778"/>
    <cellStyle name="20% - Accent1 22 3 2 2 2" xfId="21603"/>
    <cellStyle name="20% - Accent1 22 3 2 3" xfId="16310"/>
    <cellStyle name="20% - Accent1 22 3 3" xfId="3559"/>
    <cellStyle name="20% - Accent1 22 3 3 2" xfId="9028"/>
    <cellStyle name="20% - Accent1 22 3 3 2 2" xfId="19853"/>
    <cellStyle name="20% - Accent1 22 3 3 3" xfId="14560"/>
    <cellStyle name="20% - Accent1 22 3 4" xfId="7280"/>
    <cellStyle name="20% - Accent1 22 3 4 2" xfId="18105"/>
    <cellStyle name="20% - Accent1 22 3 5" xfId="12812"/>
    <cellStyle name="20% - Accent1 22 4" xfId="2437"/>
    <cellStyle name="20% - Accent1 22 4 2" xfId="6011"/>
    <cellStyle name="20% - Accent1 22 4 2 2" xfId="11476"/>
    <cellStyle name="20% - Accent1 22 4 2 2 2" xfId="22301"/>
    <cellStyle name="20% - Accent1 22 4 2 3" xfId="17008"/>
    <cellStyle name="20% - Accent1 22 4 3" xfId="4257"/>
    <cellStyle name="20% - Accent1 22 4 3 2" xfId="9726"/>
    <cellStyle name="20% - Accent1 22 4 3 2 2" xfId="20551"/>
    <cellStyle name="20% - Accent1 22 4 3 3" xfId="15258"/>
    <cellStyle name="20% - Accent1 22 4 4" xfId="7978"/>
    <cellStyle name="20% - Accent1 22 4 4 2" xfId="18803"/>
    <cellStyle name="20% - Accent1 22 4 5" xfId="13510"/>
    <cellStyle name="20% - Accent1 22 5" xfId="4615"/>
    <cellStyle name="20% - Accent1 22 5 2" xfId="10080"/>
    <cellStyle name="20% - Accent1 22 5 2 2" xfId="20905"/>
    <cellStyle name="20% - Accent1 22 5 3" xfId="15612"/>
    <cellStyle name="20% - Accent1 22 6" xfId="2863"/>
    <cellStyle name="20% - Accent1 22 6 2" xfId="8332"/>
    <cellStyle name="20% - Accent1 22 6 2 2" xfId="19157"/>
    <cellStyle name="20% - Accent1 22 6 3" xfId="13864"/>
    <cellStyle name="20% - Accent1 22 7" xfId="6584"/>
    <cellStyle name="20% - Accent1 22 7 2" xfId="17409"/>
    <cellStyle name="20% - Accent1 22 8" xfId="12115"/>
    <cellStyle name="20% - Accent1 23" xfId="1319"/>
    <cellStyle name="20% - Accent1 23 2" xfId="2023"/>
    <cellStyle name="20% - Accent1 23 2 2" xfId="5629"/>
    <cellStyle name="20% - Accent1 23 2 2 2" xfId="11094"/>
    <cellStyle name="20% - Accent1 23 2 2 2 2" xfId="21919"/>
    <cellStyle name="20% - Accent1 23 2 2 3" xfId="16626"/>
    <cellStyle name="20% - Accent1 23 2 3" xfId="3875"/>
    <cellStyle name="20% - Accent1 23 2 3 2" xfId="9344"/>
    <cellStyle name="20% - Accent1 23 2 3 2 2" xfId="20169"/>
    <cellStyle name="20% - Accent1 23 2 3 3" xfId="14876"/>
    <cellStyle name="20% - Accent1 23 2 4" xfId="7596"/>
    <cellStyle name="20% - Accent1 23 2 4 2" xfId="18421"/>
    <cellStyle name="20% - Accent1 23 2 5" xfId="13128"/>
    <cellStyle name="20% - Accent1 23 3" xfId="4933"/>
    <cellStyle name="20% - Accent1 23 3 2" xfId="10398"/>
    <cellStyle name="20% - Accent1 23 3 2 2" xfId="21223"/>
    <cellStyle name="20% - Accent1 23 3 3" xfId="15930"/>
    <cellStyle name="20% - Accent1 23 4" xfId="3179"/>
    <cellStyle name="20% - Accent1 23 4 2" xfId="8648"/>
    <cellStyle name="20% - Accent1 23 4 2 2" xfId="19473"/>
    <cellStyle name="20% - Accent1 23 4 3" xfId="14180"/>
    <cellStyle name="20% - Accent1 23 5" xfId="6900"/>
    <cellStyle name="20% - Accent1 23 5 2" xfId="17725"/>
    <cellStyle name="20% - Accent1 23 6" xfId="12432"/>
    <cellStyle name="20% - Accent1 24" xfId="1674"/>
    <cellStyle name="20% - Accent1 24 2" xfId="5280"/>
    <cellStyle name="20% - Accent1 24 2 2" xfId="10745"/>
    <cellStyle name="20% - Accent1 24 2 2 2" xfId="21570"/>
    <cellStyle name="20% - Accent1 24 2 3" xfId="16277"/>
    <cellStyle name="20% - Accent1 24 3" xfId="3526"/>
    <cellStyle name="20% - Accent1 24 3 2" xfId="8995"/>
    <cellStyle name="20% - Accent1 24 3 2 2" xfId="19820"/>
    <cellStyle name="20% - Accent1 24 3 3" xfId="14527"/>
    <cellStyle name="20% - Accent1 24 4" xfId="7247"/>
    <cellStyle name="20% - Accent1 24 4 2" xfId="18072"/>
    <cellStyle name="20% - Accent1 24 5" xfId="12779"/>
    <cellStyle name="20% - Accent1 25" xfId="2404"/>
    <cellStyle name="20% - Accent1 25 2" xfId="5978"/>
    <cellStyle name="20% - Accent1 25 2 2" xfId="11443"/>
    <cellStyle name="20% - Accent1 25 2 2 2" xfId="22268"/>
    <cellStyle name="20% - Accent1 25 2 3" xfId="16975"/>
    <cellStyle name="20% - Accent1 25 3" xfId="4224"/>
    <cellStyle name="20% - Accent1 25 3 2" xfId="9693"/>
    <cellStyle name="20% - Accent1 25 3 2 2" xfId="20518"/>
    <cellStyle name="20% - Accent1 25 3 3" xfId="15225"/>
    <cellStyle name="20% - Accent1 25 4" xfId="7945"/>
    <cellStyle name="20% - Accent1 25 4 2" xfId="18770"/>
    <cellStyle name="20% - Accent1 25 5" xfId="13477"/>
    <cellStyle name="20% - Accent1 26" xfId="2762"/>
    <cellStyle name="20% - Accent1 27" xfId="4582"/>
    <cellStyle name="20% - Accent1 27 2" xfId="10047"/>
    <cellStyle name="20% - Accent1 27 2 2" xfId="20872"/>
    <cellStyle name="20% - Accent1 27 3" xfId="15579"/>
    <cellStyle name="20% - Accent1 28" xfId="2830"/>
    <cellStyle name="20% - Accent1 28 2" xfId="8299"/>
    <cellStyle name="20% - Accent1 28 2 2" xfId="19124"/>
    <cellStyle name="20% - Accent1 28 3" xfId="13831"/>
    <cellStyle name="20% - Accent1 29" xfId="6334"/>
    <cellStyle name="20% - Accent1 29 2" xfId="11797"/>
    <cellStyle name="20% - Accent1 29 2 2" xfId="22622"/>
    <cellStyle name="20% - Accent1 29 3" xfId="17329"/>
    <cellStyle name="20% - Accent1 3" xfId="31"/>
    <cellStyle name="20% - Accent1 3 2" xfId="890"/>
    <cellStyle name="20% - Accent1 3 3" xfId="491"/>
    <cellStyle name="20% - Accent1 3 3 2" xfId="1386"/>
    <cellStyle name="20% - Accent1 3 3 2 2" xfId="2084"/>
    <cellStyle name="20% - Accent1 3 3 2 2 2" xfId="5690"/>
    <cellStyle name="20% - Accent1 3 3 2 2 2 2" xfId="11155"/>
    <cellStyle name="20% - Accent1 3 3 2 2 2 2 2" xfId="21980"/>
    <cellStyle name="20% - Accent1 3 3 2 2 2 3" xfId="16687"/>
    <cellStyle name="20% - Accent1 3 3 2 2 3" xfId="3936"/>
    <cellStyle name="20% - Accent1 3 3 2 2 3 2" xfId="9405"/>
    <cellStyle name="20% - Accent1 3 3 2 2 3 2 2" xfId="20230"/>
    <cellStyle name="20% - Accent1 3 3 2 2 3 3" xfId="14937"/>
    <cellStyle name="20% - Accent1 3 3 2 2 4" xfId="7657"/>
    <cellStyle name="20% - Accent1 3 3 2 2 4 2" xfId="18482"/>
    <cellStyle name="20% - Accent1 3 3 2 2 5" xfId="13189"/>
    <cellStyle name="20% - Accent1 3 3 2 3" xfId="4994"/>
    <cellStyle name="20% - Accent1 3 3 2 3 2" xfId="10459"/>
    <cellStyle name="20% - Accent1 3 3 2 3 2 2" xfId="21284"/>
    <cellStyle name="20% - Accent1 3 3 2 3 3" xfId="15991"/>
    <cellStyle name="20% - Accent1 3 3 2 4" xfId="3240"/>
    <cellStyle name="20% - Accent1 3 3 2 4 2" xfId="8709"/>
    <cellStyle name="20% - Accent1 3 3 2 4 2 2" xfId="19534"/>
    <cellStyle name="20% - Accent1 3 3 2 4 3" xfId="14241"/>
    <cellStyle name="20% - Accent1 3 3 2 5" xfId="6961"/>
    <cellStyle name="20% - Accent1 3 3 2 5 2" xfId="17786"/>
    <cellStyle name="20% - Accent1 3 3 2 6" xfId="12493"/>
    <cellStyle name="20% - Accent1 3 3 3" xfId="1735"/>
    <cellStyle name="20% - Accent1 3 3 3 2" xfId="5341"/>
    <cellStyle name="20% - Accent1 3 3 3 2 2" xfId="10806"/>
    <cellStyle name="20% - Accent1 3 3 3 2 2 2" xfId="21631"/>
    <cellStyle name="20% - Accent1 3 3 3 2 3" xfId="16338"/>
    <cellStyle name="20% - Accent1 3 3 3 3" xfId="3587"/>
    <cellStyle name="20% - Accent1 3 3 3 3 2" xfId="9056"/>
    <cellStyle name="20% - Accent1 3 3 3 3 2 2" xfId="19881"/>
    <cellStyle name="20% - Accent1 3 3 3 3 3" xfId="14588"/>
    <cellStyle name="20% - Accent1 3 3 3 4" xfId="7308"/>
    <cellStyle name="20% - Accent1 3 3 3 4 2" xfId="18133"/>
    <cellStyle name="20% - Accent1 3 3 3 5" xfId="12840"/>
    <cellStyle name="20% - Accent1 3 3 4" xfId="2465"/>
    <cellStyle name="20% - Accent1 3 3 4 2" xfId="6039"/>
    <cellStyle name="20% - Accent1 3 3 4 2 2" xfId="11504"/>
    <cellStyle name="20% - Accent1 3 3 4 2 2 2" xfId="22329"/>
    <cellStyle name="20% - Accent1 3 3 4 2 3" xfId="17036"/>
    <cellStyle name="20% - Accent1 3 3 4 3" xfId="4285"/>
    <cellStyle name="20% - Accent1 3 3 4 3 2" xfId="9754"/>
    <cellStyle name="20% - Accent1 3 3 4 3 2 2" xfId="20579"/>
    <cellStyle name="20% - Accent1 3 3 4 3 3" xfId="15286"/>
    <cellStyle name="20% - Accent1 3 3 4 4" xfId="8006"/>
    <cellStyle name="20% - Accent1 3 3 4 4 2" xfId="18831"/>
    <cellStyle name="20% - Accent1 3 3 4 5" xfId="13538"/>
    <cellStyle name="20% - Accent1 3 3 5" xfId="4643"/>
    <cellStyle name="20% - Accent1 3 3 5 2" xfId="10108"/>
    <cellStyle name="20% - Accent1 3 3 5 2 2" xfId="20933"/>
    <cellStyle name="20% - Accent1 3 3 5 3" xfId="15640"/>
    <cellStyle name="20% - Accent1 3 3 6" xfId="2891"/>
    <cellStyle name="20% - Accent1 3 3 6 2" xfId="8360"/>
    <cellStyle name="20% - Accent1 3 3 6 2 2" xfId="19185"/>
    <cellStyle name="20% - Accent1 3 3 6 3" xfId="13892"/>
    <cellStyle name="20% - Accent1 3 3 7" xfId="6612"/>
    <cellStyle name="20% - Accent1 3 3 7 2" xfId="17437"/>
    <cellStyle name="20% - Accent1 3 3 8" xfId="12143"/>
    <cellStyle name="20% - Accent1 30" xfId="6549"/>
    <cellStyle name="20% - Accent1 30 2" xfId="17376"/>
    <cellStyle name="20% - Accent1 31" xfId="11903"/>
    <cellStyle name="20% - Accent1 31 2" xfId="22700"/>
    <cellStyle name="20% - Accent1 32" xfId="12081"/>
    <cellStyle name="20% - Accent1 4" xfId="314"/>
    <cellStyle name="20% - Accent1 4 2" xfId="533"/>
    <cellStyle name="20% - Accent1 4 2 2" xfId="1400"/>
    <cellStyle name="20% - Accent1 4 2 2 2" xfId="2098"/>
    <cellStyle name="20% - Accent1 4 2 2 2 2" xfId="5704"/>
    <cellStyle name="20% - Accent1 4 2 2 2 2 2" xfId="11169"/>
    <cellStyle name="20% - Accent1 4 2 2 2 2 2 2" xfId="21994"/>
    <cellStyle name="20% - Accent1 4 2 2 2 2 3" xfId="16701"/>
    <cellStyle name="20% - Accent1 4 2 2 2 3" xfId="3950"/>
    <cellStyle name="20% - Accent1 4 2 2 2 3 2" xfId="9419"/>
    <cellStyle name="20% - Accent1 4 2 2 2 3 2 2" xfId="20244"/>
    <cellStyle name="20% - Accent1 4 2 2 2 3 3" xfId="14951"/>
    <cellStyle name="20% - Accent1 4 2 2 2 4" xfId="7671"/>
    <cellStyle name="20% - Accent1 4 2 2 2 4 2" xfId="18496"/>
    <cellStyle name="20% - Accent1 4 2 2 2 5" xfId="13203"/>
    <cellStyle name="20% - Accent1 4 2 2 3" xfId="5008"/>
    <cellStyle name="20% - Accent1 4 2 2 3 2" xfId="10473"/>
    <cellStyle name="20% - Accent1 4 2 2 3 2 2" xfId="21298"/>
    <cellStyle name="20% - Accent1 4 2 2 3 3" xfId="16005"/>
    <cellStyle name="20% - Accent1 4 2 2 4" xfId="3254"/>
    <cellStyle name="20% - Accent1 4 2 2 4 2" xfId="8723"/>
    <cellStyle name="20% - Accent1 4 2 2 4 2 2" xfId="19548"/>
    <cellStyle name="20% - Accent1 4 2 2 4 3" xfId="14255"/>
    <cellStyle name="20% - Accent1 4 2 2 5" xfId="6975"/>
    <cellStyle name="20% - Accent1 4 2 2 5 2" xfId="17800"/>
    <cellStyle name="20% - Accent1 4 2 2 6" xfId="12507"/>
    <cellStyle name="20% - Accent1 4 2 3" xfId="1749"/>
    <cellStyle name="20% - Accent1 4 2 3 2" xfId="5355"/>
    <cellStyle name="20% - Accent1 4 2 3 2 2" xfId="10820"/>
    <cellStyle name="20% - Accent1 4 2 3 2 2 2" xfId="21645"/>
    <cellStyle name="20% - Accent1 4 2 3 2 3" xfId="16352"/>
    <cellStyle name="20% - Accent1 4 2 3 3" xfId="3601"/>
    <cellStyle name="20% - Accent1 4 2 3 3 2" xfId="9070"/>
    <cellStyle name="20% - Accent1 4 2 3 3 2 2" xfId="19895"/>
    <cellStyle name="20% - Accent1 4 2 3 3 3" xfId="14602"/>
    <cellStyle name="20% - Accent1 4 2 3 4" xfId="7322"/>
    <cellStyle name="20% - Accent1 4 2 3 4 2" xfId="18147"/>
    <cellStyle name="20% - Accent1 4 2 3 5" xfId="12854"/>
    <cellStyle name="20% - Accent1 4 2 4" xfId="2479"/>
    <cellStyle name="20% - Accent1 4 2 4 2" xfId="6053"/>
    <cellStyle name="20% - Accent1 4 2 4 2 2" xfId="11518"/>
    <cellStyle name="20% - Accent1 4 2 4 2 2 2" xfId="22343"/>
    <cellStyle name="20% - Accent1 4 2 4 2 3" xfId="17050"/>
    <cellStyle name="20% - Accent1 4 2 4 3" xfId="4299"/>
    <cellStyle name="20% - Accent1 4 2 4 3 2" xfId="9768"/>
    <cellStyle name="20% - Accent1 4 2 4 3 2 2" xfId="20593"/>
    <cellStyle name="20% - Accent1 4 2 4 3 3" xfId="15300"/>
    <cellStyle name="20% - Accent1 4 2 4 4" xfId="8020"/>
    <cellStyle name="20% - Accent1 4 2 4 4 2" xfId="18845"/>
    <cellStyle name="20% - Accent1 4 2 4 5" xfId="13552"/>
    <cellStyle name="20% - Accent1 4 2 5" xfId="4657"/>
    <cellStyle name="20% - Accent1 4 2 5 2" xfId="10122"/>
    <cellStyle name="20% - Accent1 4 2 5 2 2" xfId="20947"/>
    <cellStyle name="20% - Accent1 4 2 5 3" xfId="15654"/>
    <cellStyle name="20% - Accent1 4 2 6" xfId="2905"/>
    <cellStyle name="20% - Accent1 4 2 6 2" xfId="8374"/>
    <cellStyle name="20% - Accent1 4 2 6 2 2" xfId="19199"/>
    <cellStyle name="20% - Accent1 4 2 6 3" xfId="13906"/>
    <cellStyle name="20% - Accent1 4 2 7" xfId="6626"/>
    <cellStyle name="20% - Accent1 4 2 7 2" xfId="17451"/>
    <cellStyle name="20% - Accent1 4 2 8" xfId="12157"/>
    <cellStyle name="20% - Accent1 4 3" xfId="1342"/>
    <cellStyle name="20% - Accent1 4 3 2" xfId="2040"/>
    <cellStyle name="20% - Accent1 4 3 2 2" xfId="5646"/>
    <cellStyle name="20% - Accent1 4 3 2 2 2" xfId="11111"/>
    <cellStyle name="20% - Accent1 4 3 2 2 2 2" xfId="21936"/>
    <cellStyle name="20% - Accent1 4 3 2 2 3" xfId="16643"/>
    <cellStyle name="20% - Accent1 4 3 2 3" xfId="3892"/>
    <cellStyle name="20% - Accent1 4 3 2 3 2" xfId="9361"/>
    <cellStyle name="20% - Accent1 4 3 2 3 2 2" xfId="20186"/>
    <cellStyle name="20% - Accent1 4 3 2 3 3" xfId="14893"/>
    <cellStyle name="20% - Accent1 4 3 2 4" xfId="7613"/>
    <cellStyle name="20% - Accent1 4 3 2 4 2" xfId="18438"/>
    <cellStyle name="20% - Accent1 4 3 2 5" xfId="13145"/>
    <cellStyle name="20% - Accent1 4 3 3" xfId="4950"/>
    <cellStyle name="20% - Accent1 4 3 3 2" xfId="10415"/>
    <cellStyle name="20% - Accent1 4 3 3 2 2" xfId="21240"/>
    <cellStyle name="20% - Accent1 4 3 3 3" xfId="15947"/>
    <cellStyle name="20% - Accent1 4 3 4" xfId="3196"/>
    <cellStyle name="20% - Accent1 4 3 4 2" xfId="8665"/>
    <cellStyle name="20% - Accent1 4 3 4 2 2" xfId="19490"/>
    <cellStyle name="20% - Accent1 4 3 4 3" xfId="14197"/>
    <cellStyle name="20% - Accent1 4 3 5" xfId="6917"/>
    <cellStyle name="20% - Accent1 4 3 5 2" xfId="17742"/>
    <cellStyle name="20% - Accent1 4 3 6" xfId="12449"/>
    <cellStyle name="20% - Accent1 4 4" xfId="1691"/>
    <cellStyle name="20% - Accent1 4 4 2" xfId="5297"/>
    <cellStyle name="20% - Accent1 4 4 2 2" xfId="10762"/>
    <cellStyle name="20% - Accent1 4 4 2 2 2" xfId="21587"/>
    <cellStyle name="20% - Accent1 4 4 2 3" xfId="16294"/>
    <cellStyle name="20% - Accent1 4 4 3" xfId="3543"/>
    <cellStyle name="20% - Accent1 4 4 3 2" xfId="9012"/>
    <cellStyle name="20% - Accent1 4 4 3 2 2" xfId="19837"/>
    <cellStyle name="20% - Accent1 4 4 3 3" xfId="14544"/>
    <cellStyle name="20% - Accent1 4 4 4" xfId="7264"/>
    <cellStyle name="20% - Accent1 4 4 4 2" xfId="18089"/>
    <cellStyle name="20% - Accent1 4 4 5" xfId="12796"/>
    <cellStyle name="20% - Accent1 4 5" xfId="2421"/>
    <cellStyle name="20% - Accent1 4 5 2" xfId="5995"/>
    <cellStyle name="20% - Accent1 4 5 2 2" xfId="11460"/>
    <cellStyle name="20% - Accent1 4 5 2 2 2" xfId="22285"/>
    <cellStyle name="20% - Accent1 4 5 2 3" xfId="16992"/>
    <cellStyle name="20% - Accent1 4 5 3" xfId="4241"/>
    <cellStyle name="20% - Accent1 4 5 3 2" xfId="9710"/>
    <cellStyle name="20% - Accent1 4 5 3 2 2" xfId="20535"/>
    <cellStyle name="20% - Accent1 4 5 3 3" xfId="15242"/>
    <cellStyle name="20% - Accent1 4 5 4" xfId="7962"/>
    <cellStyle name="20% - Accent1 4 5 4 2" xfId="18787"/>
    <cellStyle name="20% - Accent1 4 5 5" xfId="13494"/>
    <cellStyle name="20% - Accent1 4 6" xfId="4599"/>
    <cellStyle name="20% - Accent1 4 6 2" xfId="10064"/>
    <cellStyle name="20% - Accent1 4 6 2 2" xfId="20889"/>
    <cellStyle name="20% - Accent1 4 6 3" xfId="15596"/>
    <cellStyle name="20% - Accent1 4 7" xfId="2847"/>
    <cellStyle name="20% - Accent1 4 7 2" xfId="8316"/>
    <cellStyle name="20% - Accent1 4 7 2 2" xfId="19141"/>
    <cellStyle name="20% - Accent1 4 7 3" xfId="13848"/>
    <cellStyle name="20% - Accent1 4 8" xfId="6568"/>
    <cellStyle name="20% - Accent1 4 8 2" xfId="17393"/>
    <cellStyle name="20% - Accent1 4 9" xfId="12099"/>
    <cellStyle name="20% - Accent1 5" xfId="575"/>
    <cellStyle name="20% - Accent1 5 2" xfId="1414"/>
    <cellStyle name="20% - Accent1 5 2 2" xfId="2112"/>
    <cellStyle name="20% - Accent1 5 2 2 2" xfId="5718"/>
    <cellStyle name="20% - Accent1 5 2 2 2 2" xfId="11183"/>
    <cellStyle name="20% - Accent1 5 2 2 2 2 2" xfId="22008"/>
    <cellStyle name="20% - Accent1 5 2 2 2 3" xfId="16715"/>
    <cellStyle name="20% - Accent1 5 2 2 3" xfId="3964"/>
    <cellStyle name="20% - Accent1 5 2 2 3 2" xfId="9433"/>
    <cellStyle name="20% - Accent1 5 2 2 3 2 2" xfId="20258"/>
    <cellStyle name="20% - Accent1 5 2 2 3 3" xfId="14965"/>
    <cellStyle name="20% - Accent1 5 2 2 4" xfId="7685"/>
    <cellStyle name="20% - Accent1 5 2 2 4 2" xfId="18510"/>
    <cellStyle name="20% - Accent1 5 2 2 5" xfId="13217"/>
    <cellStyle name="20% - Accent1 5 2 3" xfId="5022"/>
    <cellStyle name="20% - Accent1 5 2 3 2" xfId="10487"/>
    <cellStyle name="20% - Accent1 5 2 3 2 2" xfId="21312"/>
    <cellStyle name="20% - Accent1 5 2 3 3" xfId="16019"/>
    <cellStyle name="20% - Accent1 5 2 4" xfId="3268"/>
    <cellStyle name="20% - Accent1 5 2 4 2" xfId="8737"/>
    <cellStyle name="20% - Accent1 5 2 4 2 2" xfId="19562"/>
    <cellStyle name="20% - Accent1 5 2 4 3" xfId="14269"/>
    <cellStyle name="20% - Accent1 5 2 5" xfId="6989"/>
    <cellStyle name="20% - Accent1 5 2 5 2" xfId="17814"/>
    <cellStyle name="20% - Accent1 5 2 6" xfId="12521"/>
    <cellStyle name="20% - Accent1 5 3" xfId="1763"/>
    <cellStyle name="20% - Accent1 5 3 2" xfId="5369"/>
    <cellStyle name="20% - Accent1 5 3 2 2" xfId="10834"/>
    <cellStyle name="20% - Accent1 5 3 2 2 2" xfId="21659"/>
    <cellStyle name="20% - Accent1 5 3 2 3" xfId="16366"/>
    <cellStyle name="20% - Accent1 5 3 3" xfId="3615"/>
    <cellStyle name="20% - Accent1 5 3 3 2" xfId="9084"/>
    <cellStyle name="20% - Accent1 5 3 3 2 2" xfId="19909"/>
    <cellStyle name="20% - Accent1 5 3 3 3" xfId="14616"/>
    <cellStyle name="20% - Accent1 5 3 4" xfId="7336"/>
    <cellStyle name="20% - Accent1 5 3 4 2" xfId="18161"/>
    <cellStyle name="20% - Accent1 5 3 5" xfId="12868"/>
    <cellStyle name="20% - Accent1 5 4" xfId="2493"/>
    <cellStyle name="20% - Accent1 5 4 2" xfId="6067"/>
    <cellStyle name="20% - Accent1 5 4 2 2" xfId="11532"/>
    <cellStyle name="20% - Accent1 5 4 2 2 2" xfId="22357"/>
    <cellStyle name="20% - Accent1 5 4 2 3" xfId="17064"/>
    <cellStyle name="20% - Accent1 5 4 3" xfId="4313"/>
    <cellStyle name="20% - Accent1 5 4 3 2" xfId="9782"/>
    <cellStyle name="20% - Accent1 5 4 3 2 2" xfId="20607"/>
    <cellStyle name="20% - Accent1 5 4 3 3" xfId="15314"/>
    <cellStyle name="20% - Accent1 5 4 4" xfId="8034"/>
    <cellStyle name="20% - Accent1 5 4 4 2" xfId="18859"/>
    <cellStyle name="20% - Accent1 5 4 5" xfId="13566"/>
    <cellStyle name="20% - Accent1 5 5" xfId="4671"/>
    <cellStyle name="20% - Accent1 5 5 2" xfId="10136"/>
    <cellStyle name="20% - Accent1 5 5 2 2" xfId="20961"/>
    <cellStyle name="20% - Accent1 5 5 3" xfId="15668"/>
    <cellStyle name="20% - Accent1 5 6" xfId="2919"/>
    <cellStyle name="20% - Accent1 5 6 2" xfId="8388"/>
    <cellStyle name="20% - Accent1 5 6 2 2" xfId="19213"/>
    <cellStyle name="20% - Accent1 5 6 3" xfId="13920"/>
    <cellStyle name="20% - Accent1 5 7" xfId="6640"/>
    <cellStyle name="20% - Accent1 5 7 2" xfId="17465"/>
    <cellStyle name="20% - Accent1 5 8" xfId="12171"/>
    <cellStyle name="20% - Accent1 6" xfId="617"/>
    <cellStyle name="20% - Accent1 6 2" xfId="1428"/>
    <cellStyle name="20% - Accent1 6 2 2" xfId="2126"/>
    <cellStyle name="20% - Accent1 6 2 2 2" xfId="5732"/>
    <cellStyle name="20% - Accent1 6 2 2 2 2" xfId="11197"/>
    <cellStyle name="20% - Accent1 6 2 2 2 2 2" xfId="22022"/>
    <cellStyle name="20% - Accent1 6 2 2 2 3" xfId="16729"/>
    <cellStyle name="20% - Accent1 6 2 2 3" xfId="3978"/>
    <cellStyle name="20% - Accent1 6 2 2 3 2" xfId="9447"/>
    <cellStyle name="20% - Accent1 6 2 2 3 2 2" xfId="20272"/>
    <cellStyle name="20% - Accent1 6 2 2 3 3" xfId="14979"/>
    <cellStyle name="20% - Accent1 6 2 2 4" xfId="7699"/>
    <cellStyle name="20% - Accent1 6 2 2 4 2" xfId="18524"/>
    <cellStyle name="20% - Accent1 6 2 2 5" xfId="13231"/>
    <cellStyle name="20% - Accent1 6 2 3" xfId="5036"/>
    <cellStyle name="20% - Accent1 6 2 3 2" xfId="10501"/>
    <cellStyle name="20% - Accent1 6 2 3 2 2" xfId="21326"/>
    <cellStyle name="20% - Accent1 6 2 3 3" xfId="16033"/>
    <cellStyle name="20% - Accent1 6 2 4" xfId="3282"/>
    <cellStyle name="20% - Accent1 6 2 4 2" xfId="8751"/>
    <cellStyle name="20% - Accent1 6 2 4 2 2" xfId="19576"/>
    <cellStyle name="20% - Accent1 6 2 4 3" xfId="14283"/>
    <cellStyle name="20% - Accent1 6 2 5" xfId="7003"/>
    <cellStyle name="20% - Accent1 6 2 5 2" xfId="17828"/>
    <cellStyle name="20% - Accent1 6 2 6" xfId="12535"/>
    <cellStyle name="20% - Accent1 6 3" xfId="1777"/>
    <cellStyle name="20% - Accent1 6 3 2" xfId="5383"/>
    <cellStyle name="20% - Accent1 6 3 2 2" xfId="10848"/>
    <cellStyle name="20% - Accent1 6 3 2 2 2" xfId="21673"/>
    <cellStyle name="20% - Accent1 6 3 2 3" xfId="16380"/>
    <cellStyle name="20% - Accent1 6 3 3" xfId="3629"/>
    <cellStyle name="20% - Accent1 6 3 3 2" xfId="9098"/>
    <cellStyle name="20% - Accent1 6 3 3 2 2" xfId="19923"/>
    <cellStyle name="20% - Accent1 6 3 3 3" xfId="14630"/>
    <cellStyle name="20% - Accent1 6 3 4" xfId="7350"/>
    <cellStyle name="20% - Accent1 6 3 4 2" xfId="18175"/>
    <cellStyle name="20% - Accent1 6 3 5" xfId="12882"/>
    <cellStyle name="20% - Accent1 6 4" xfId="2507"/>
    <cellStyle name="20% - Accent1 6 4 2" xfId="6081"/>
    <cellStyle name="20% - Accent1 6 4 2 2" xfId="11546"/>
    <cellStyle name="20% - Accent1 6 4 2 2 2" xfId="22371"/>
    <cellStyle name="20% - Accent1 6 4 2 3" xfId="17078"/>
    <cellStyle name="20% - Accent1 6 4 3" xfId="4327"/>
    <cellStyle name="20% - Accent1 6 4 3 2" xfId="9796"/>
    <cellStyle name="20% - Accent1 6 4 3 2 2" xfId="20621"/>
    <cellStyle name="20% - Accent1 6 4 3 3" xfId="15328"/>
    <cellStyle name="20% - Accent1 6 4 4" xfId="8048"/>
    <cellStyle name="20% - Accent1 6 4 4 2" xfId="18873"/>
    <cellStyle name="20% - Accent1 6 4 5" xfId="13580"/>
    <cellStyle name="20% - Accent1 6 5" xfId="4686"/>
    <cellStyle name="20% - Accent1 6 5 2" xfId="10151"/>
    <cellStyle name="20% - Accent1 6 5 2 2" xfId="20976"/>
    <cellStyle name="20% - Accent1 6 5 3" xfId="15683"/>
    <cellStyle name="20% - Accent1 6 6" xfId="2933"/>
    <cellStyle name="20% - Accent1 6 6 2" xfId="8402"/>
    <cellStyle name="20% - Accent1 6 6 2 2" xfId="19227"/>
    <cellStyle name="20% - Accent1 6 6 3" xfId="13934"/>
    <cellStyle name="20% - Accent1 6 7" xfId="6654"/>
    <cellStyle name="20% - Accent1 6 7 2" xfId="17479"/>
    <cellStyle name="20% - Accent1 6 8" xfId="12185"/>
    <cellStyle name="20% - Accent1 7" xfId="659"/>
    <cellStyle name="20% - Accent1 7 2" xfId="1442"/>
    <cellStyle name="20% - Accent1 7 2 2" xfId="2140"/>
    <cellStyle name="20% - Accent1 7 2 2 2" xfId="5746"/>
    <cellStyle name="20% - Accent1 7 2 2 2 2" xfId="11211"/>
    <cellStyle name="20% - Accent1 7 2 2 2 2 2" xfId="22036"/>
    <cellStyle name="20% - Accent1 7 2 2 2 3" xfId="16743"/>
    <cellStyle name="20% - Accent1 7 2 2 3" xfId="3992"/>
    <cellStyle name="20% - Accent1 7 2 2 3 2" xfId="9461"/>
    <cellStyle name="20% - Accent1 7 2 2 3 2 2" xfId="20286"/>
    <cellStyle name="20% - Accent1 7 2 2 3 3" xfId="14993"/>
    <cellStyle name="20% - Accent1 7 2 2 4" xfId="7713"/>
    <cellStyle name="20% - Accent1 7 2 2 4 2" xfId="18538"/>
    <cellStyle name="20% - Accent1 7 2 2 5" xfId="13245"/>
    <cellStyle name="20% - Accent1 7 2 3" xfId="5050"/>
    <cellStyle name="20% - Accent1 7 2 3 2" xfId="10515"/>
    <cellStyle name="20% - Accent1 7 2 3 2 2" xfId="21340"/>
    <cellStyle name="20% - Accent1 7 2 3 3" xfId="16047"/>
    <cellStyle name="20% - Accent1 7 2 4" xfId="3296"/>
    <cellStyle name="20% - Accent1 7 2 4 2" xfId="8765"/>
    <cellStyle name="20% - Accent1 7 2 4 2 2" xfId="19590"/>
    <cellStyle name="20% - Accent1 7 2 4 3" xfId="14297"/>
    <cellStyle name="20% - Accent1 7 2 5" xfId="7017"/>
    <cellStyle name="20% - Accent1 7 2 5 2" xfId="17842"/>
    <cellStyle name="20% - Accent1 7 2 6" xfId="12549"/>
    <cellStyle name="20% - Accent1 7 3" xfId="1791"/>
    <cellStyle name="20% - Accent1 7 3 2" xfId="5397"/>
    <cellStyle name="20% - Accent1 7 3 2 2" xfId="10862"/>
    <cellStyle name="20% - Accent1 7 3 2 2 2" xfId="21687"/>
    <cellStyle name="20% - Accent1 7 3 2 3" xfId="16394"/>
    <cellStyle name="20% - Accent1 7 3 3" xfId="3643"/>
    <cellStyle name="20% - Accent1 7 3 3 2" xfId="9112"/>
    <cellStyle name="20% - Accent1 7 3 3 2 2" xfId="19937"/>
    <cellStyle name="20% - Accent1 7 3 3 3" xfId="14644"/>
    <cellStyle name="20% - Accent1 7 3 4" xfId="7364"/>
    <cellStyle name="20% - Accent1 7 3 4 2" xfId="18189"/>
    <cellStyle name="20% - Accent1 7 3 5" xfId="12896"/>
    <cellStyle name="20% - Accent1 7 4" xfId="2521"/>
    <cellStyle name="20% - Accent1 7 4 2" xfId="6095"/>
    <cellStyle name="20% - Accent1 7 4 2 2" xfId="11560"/>
    <cellStyle name="20% - Accent1 7 4 2 2 2" xfId="22385"/>
    <cellStyle name="20% - Accent1 7 4 2 3" xfId="17092"/>
    <cellStyle name="20% - Accent1 7 4 3" xfId="4341"/>
    <cellStyle name="20% - Accent1 7 4 3 2" xfId="9810"/>
    <cellStyle name="20% - Accent1 7 4 3 2 2" xfId="20635"/>
    <cellStyle name="20% - Accent1 7 4 3 3" xfId="15342"/>
    <cellStyle name="20% - Accent1 7 4 4" xfId="8062"/>
    <cellStyle name="20% - Accent1 7 4 4 2" xfId="18887"/>
    <cellStyle name="20% - Accent1 7 4 5" xfId="13594"/>
    <cellStyle name="20% - Accent1 7 5" xfId="4701"/>
    <cellStyle name="20% - Accent1 7 5 2" xfId="10166"/>
    <cellStyle name="20% - Accent1 7 5 2 2" xfId="20991"/>
    <cellStyle name="20% - Accent1 7 5 3" xfId="15698"/>
    <cellStyle name="20% - Accent1 7 6" xfId="2947"/>
    <cellStyle name="20% - Accent1 7 6 2" xfId="8416"/>
    <cellStyle name="20% - Accent1 7 6 2 2" xfId="19241"/>
    <cellStyle name="20% - Accent1 7 6 3" xfId="13948"/>
    <cellStyle name="20% - Accent1 7 7" xfId="6668"/>
    <cellStyle name="20% - Accent1 7 7 2" xfId="17493"/>
    <cellStyle name="20% - Accent1 7 8" xfId="12199"/>
    <cellStyle name="20% - Accent1 8" xfId="700"/>
    <cellStyle name="20% - Accent1 8 2" xfId="1455"/>
    <cellStyle name="20% - Accent1 8 2 2" xfId="2153"/>
    <cellStyle name="20% - Accent1 8 2 2 2" xfId="5759"/>
    <cellStyle name="20% - Accent1 8 2 2 2 2" xfId="11224"/>
    <cellStyle name="20% - Accent1 8 2 2 2 2 2" xfId="22049"/>
    <cellStyle name="20% - Accent1 8 2 2 2 3" xfId="16756"/>
    <cellStyle name="20% - Accent1 8 2 2 3" xfId="4005"/>
    <cellStyle name="20% - Accent1 8 2 2 3 2" xfId="9474"/>
    <cellStyle name="20% - Accent1 8 2 2 3 2 2" xfId="20299"/>
    <cellStyle name="20% - Accent1 8 2 2 3 3" xfId="15006"/>
    <cellStyle name="20% - Accent1 8 2 2 4" xfId="7726"/>
    <cellStyle name="20% - Accent1 8 2 2 4 2" xfId="18551"/>
    <cellStyle name="20% - Accent1 8 2 2 5" xfId="13258"/>
    <cellStyle name="20% - Accent1 8 2 3" xfId="5063"/>
    <cellStyle name="20% - Accent1 8 2 3 2" xfId="10528"/>
    <cellStyle name="20% - Accent1 8 2 3 2 2" xfId="21353"/>
    <cellStyle name="20% - Accent1 8 2 3 3" xfId="16060"/>
    <cellStyle name="20% - Accent1 8 2 4" xfId="3309"/>
    <cellStyle name="20% - Accent1 8 2 4 2" xfId="8778"/>
    <cellStyle name="20% - Accent1 8 2 4 2 2" xfId="19603"/>
    <cellStyle name="20% - Accent1 8 2 4 3" xfId="14310"/>
    <cellStyle name="20% - Accent1 8 2 5" xfId="7030"/>
    <cellStyle name="20% - Accent1 8 2 5 2" xfId="17855"/>
    <cellStyle name="20% - Accent1 8 2 6" xfId="12562"/>
    <cellStyle name="20% - Accent1 8 3" xfId="1804"/>
    <cellStyle name="20% - Accent1 8 3 2" xfId="5410"/>
    <cellStyle name="20% - Accent1 8 3 2 2" xfId="10875"/>
    <cellStyle name="20% - Accent1 8 3 2 2 2" xfId="21700"/>
    <cellStyle name="20% - Accent1 8 3 2 3" xfId="16407"/>
    <cellStyle name="20% - Accent1 8 3 3" xfId="3656"/>
    <cellStyle name="20% - Accent1 8 3 3 2" xfId="9125"/>
    <cellStyle name="20% - Accent1 8 3 3 2 2" xfId="19950"/>
    <cellStyle name="20% - Accent1 8 3 3 3" xfId="14657"/>
    <cellStyle name="20% - Accent1 8 3 4" xfId="7377"/>
    <cellStyle name="20% - Accent1 8 3 4 2" xfId="18202"/>
    <cellStyle name="20% - Accent1 8 3 5" xfId="12909"/>
    <cellStyle name="20% - Accent1 8 4" xfId="2534"/>
    <cellStyle name="20% - Accent1 8 4 2" xfId="6108"/>
    <cellStyle name="20% - Accent1 8 4 2 2" xfId="11573"/>
    <cellStyle name="20% - Accent1 8 4 2 2 2" xfId="22398"/>
    <cellStyle name="20% - Accent1 8 4 2 3" xfId="17105"/>
    <cellStyle name="20% - Accent1 8 4 3" xfId="4354"/>
    <cellStyle name="20% - Accent1 8 4 3 2" xfId="9823"/>
    <cellStyle name="20% - Accent1 8 4 3 2 2" xfId="20648"/>
    <cellStyle name="20% - Accent1 8 4 3 3" xfId="15355"/>
    <cellStyle name="20% - Accent1 8 4 4" xfId="8075"/>
    <cellStyle name="20% - Accent1 8 4 4 2" xfId="18900"/>
    <cellStyle name="20% - Accent1 8 4 5" xfId="13607"/>
    <cellStyle name="20% - Accent1 8 5" xfId="4714"/>
    <cellStyle name="20% - Accent1 8 5 2" xfId="10179"/>
    <cellStyle name="20% - Accent1 8 5 2 2" xfId="21004"/>
    <cellStyle name="20% - Accent1 8 5 3" xfId="15711"/>
    <cellStyle name="20% - Accent1 8 6" xfId="2960"/>
    <cellStyle name="20% - Accent1 8 6 2" xfId="8429"/>
    <cellStyle name="20% - Accent1 8 6 2 2" xfId="19254"/>
    <cellStyle name="20% - Accent1 8 6 3" xfId="13961"/>
    <cellStyle name="20% - Accent1 8 7" xfId="6681"/>
    <cellStyle name="20% - Accent1 8 7 2" xfId="17506"/>
    <cellStyle name="20% - Accent1 8 8" xfId="12212"/>
    <cellStyle name="20% - Accent1 9" xfId="741"/>
    <cellStyle name="20% - Accent1 9 2" xfId="1468"/>
    <cellStyle name="20% - Accent1 9 2 2" xfId="2166"/>
    <cellStyle name="20% - Accent1 9 2 2 2" xfId="5772"/>
    <cellStyle name="20% - Accent1 9 2 2 2 2" xfId="11237"/>
    <cellStyle name="20% - Accent1 9 2 2 2 2 2" xfId="22062"/>
    <cellStyle name="20% - Accent1 9 2 2 2 3" xfId="16769"/>
    <cellStyle name="20% - Accent1 9 2 2 3" xfId="4018"/>
    <cellStyle name="20% - Accent1 9 2 2 3 2" xfId="9487"/>
    <cellStyle name="20% - Accent1 9 2 2 3 2 2" xfId="20312"/>
    <cellStyle name="20% - Accent1 9 2 2 3 3" xfId="15019"/>
    <cellStyle name="20% - Accent1 9 2 2 4" xfId="7739"/>
    <cellStyle name="20% - Accent1 9 2 2 4 2" xfId="18564"/>
    <cellStyle name="20% - Accent1 9 2 2 5" xfId="13271"/>
    <cellStyle name="20% - Accent1 9 2 3" xfId="5076"/>
    <cellStyle name="20% - Accent1 9 2 3 2" xfId="10541"/>
    <cellStyle name="20% - Accent1 9 2 3 2 2" xfId="21366"/>
    <cellStyle name="20% - Accent1 9 2 3 3" xfId="16073"/>
    <cellStyle name="20% - Accent1 9 2 4" xfId="3322"/>
    <cellStyle name="20% - Accent1 9 2 4 2" xfId="8791"/>
    <cellStyle name="20% - Accent1 9 2 4 2 2" xfId="19616"/>
    <cellStyle name="20% - Accent1 9 2 4 3" xfId="14323"/>
    <cellStyle name="20% - Accent1 9 2 5" xfId="7043"/>
    <cellStyle name="20% - Accent1 9 2 5 2" xfId="17868"/>
    <cellStyle name="20% - Accent1 9 2 6" xfId="12575"/>
    <cellStyle name="20% - Accent1 9 3" xfId="1817"/>
    <cellStyle name="20% - Accent1 9 3 2" xfId="5423"/>
    <cellStyle name="20% - Accent1 9 3 2 2" xfId="10888"/>
    <cellStyle name="20% - Accent1 9 3 2 2 2" xfId="21713"/>
    <cellStyle name="20% - Accent1 9 3 2 3" xfId="16420"/>
    <cellStyle name="20% - Accent1 9 3 3" xfId="3669"/>
    <cellStyle name="20% - Accent1 9 3 3 2" xfId="9138"/>
    <cellStyle name="20% - Accent1 9 3 3 2 2" xfId="19963"/>
    <cellStyle name="20% - Accent1 9 3 3 3" xfId="14670"/>
    <cellStyle name="20% - Accent1 9 3 4" xfId="7390"/>
    <cellStyle name="20% - Accent1 9 3 4 2" xfId="18215"/>
    <cellStyle name="20% - Accent1 9 3 5" xfId="12922"/>
    <cellStyle name="20% - Accent1 9 4" xfId="2547"/>
    <cellStyle name="20% - Accent1 9 4 2" xfId="6121"/>
    <cellStyle name="20% - Accent1 9 4 2 2" xfId="11586"/>
    <cellStyle name="20% - Accent1 9 4 2 2 2" xfId="22411"/>
    <cellStyle name="20% - Accent1 9 4 2 3" xfId="17118"/>
    <cellStyle name="20% - Accent1 9 4 3" xfId="4367"/>
    <cellStyle name="20% - Accent1 9 4 3 2" xfId="9836"/>
    <cellStyle name="20% - Accent1 9 4 3 2 2" xfId="20661"/>
    <cellStyle name="20% - Accent1 9 4 3 3" xfId="15368"/>
    <cellStyle name="20% - Accent1 9 4 4" xfId="8088"/>
    <cellStyle name="20% - Accent1 9 4 4 2" xfId="18913"/>
    <cellStyle name="20% - Accent1 9 4 5" xfId="13620"/>
    <cellStyle name="20% - Accent1 9 5" xfId="4727"/>
    <cellStyle name="20% - Accent1 9 5 2" xfId="10192"/>
    <cellStyle name="20% - Accent1 9 5 2 2" xfId="21017"/>
    <cellStyle name="20% - Accent1 9 5 3" xfId="15724"/>
    <cellStyle name="20% - Accent1 9 6" xfId="2973"/>
    <cellStyle name="20% - Accent1 9 6 2" xfId="8442"/>
    <cellStyle name="20% - Accent1 9 6 2 2" xfId="19267"/>
    <cellStyle name="20% - Accent1 9 6 3" xfId="13974"/>
    <cellStyle name="20% - Accent1 9 7" xfId="6694"/>
    <cellStyle name="20% - Accent1 9 7 2" xfId="17519"/>
    <cellStyle name="20% - Accent1 9 8" xfId="12225"/>
    <cellStyle name="20% - Accent2" xfId="32" builtinId="34" customBuiltin="1"/>
    <cellStyle name="20% - Accent2 10" xfId="777"/>
    <cellStyle name="20% - Accent2 10 2" xfId="1487"/>
    <cellStyle name="20% - Accent2 10 2 2" xfId="2185"/>
    <cellStyle name="20% - Accent2 10 2 2 2" xfId="5791"/>
    <cellStyle name="20% - Accent2 10 2 2 2 2" xfId="11256"/>
    <cellStyle name="20% - Accent2 10 2 2 2 2 2" xfId="22081"/>
    <cellStyle name="20% - Accent2 10 2 2 2 3" xfId="16788"/>
    <cellStyle name="20% - Accent2 10 2 2 3" xfId="4037"/>
    <cellStyle name="20% - Accent2 10 2 2 3 2" xfId="9506"/>
    <cellStyle name="20% - Accent2 10 2 2 3 2 2" xfId="20331"/>
    <cellStyle name="20% - Accent2 10 2 2 3 3" xfId="15038"/>
    <cellStyle name="20% - Accent2 10 2 2 4" xfId="7758"/>
    <cellStyle name="20% - Accent2 10 2 2 4 2" xfId="18583"/>
    <cellStyle name="20% - Accent2 10 2 2 5" xfId="13290"/>
    <cellStyle name="20% - Accent2 10 2 3" xfId="5095"/>
    <cellStyle name="20% - Accent2 10 2 3 2" xfId="10560"/>
    <cellStyle name="20% - Accent2 10 2 3 2 2" xfId="21385"/>
    <cellStyle name="20% - Accent2 10 2 3 3" xfId="16092"/>
    <cellStyle name="20% - Accent2 10 2 4" xfId="3341"/>
    <cellStyle name="20% - Accent2 10 2 4 2" xfId="8810"/>
    <cellStyle name="20% - Accent2 10 2 4 2 2" xfId="19635"/>
    <cellStyle name="20% - Accent2 10 2 4 3" xfId="14342"/>
    <cellStyle name="20% - Accent2 10 2 5" xfId="7062"/>
    <cellStyle name="20% - Accent2 10 2 5 2" xfId="17887"/>
    <cellStyle name="20% - Accent2 10 2 6" xfId="12594"/>
    <cellStyle name="20% - Accent2 10 3" xfId="1836"/>
    <cellStyle name="20% - Accent2 10 3 2" xfId="5442"/>
    <cellStyle name="20% - Accent2 10 3 2 2" xfId="10907"/>
    <cellStyle name="20% - Accent2 10 3 2 2 2" xfId="21732"/>
    <cellStyle name="20% - Accent2 10 3 2 3" xfId="16439"/>
    <cellStyle name="20% - Accent2 10 3 3" xfId="3688"/>
    <cellStyle name="20% - Accent2 10 3 3 2" xfId="9157"/>
    <cellStyle name="20% - Accent2 10 3 3 2 2" xfId="19982"/>
    <cellStyle name="20% - Accent2 10 3 3 3" xfId="14689"/>
    <cellStyle name="20% - Accent2 10 3 4" xfId="7409"/>
    <cellStyle name="20% - Accent2 10 3 4 2" xfId="18234"/>
    <cellStyle name="20% - Accent2 10 3 5" xfId="12941"/>
    <cellStyle name="20% - Accent2 10 4" xfId="2566"/>
    <cellStyle name="20% - Accent2 10 4 2" xfId="6140"/>
    <cellStyle name="20% - Accent2 10 4 2 2" xfId="11605"/>
    <cellStyle name="20% - Accent2 10 4 2 2 2" xfId="22430"/>
    <cellStyle name="20% - Accent2 10 4 2 3" xfId="17137"/>
    <cellStyle name="20% - Accent2 10 4 3" xfId="4386"/>
    <cellStyle name="20% - Accent2 10 4 3 2" xfId="9855"/>
    <cellStyle name="20% - Accent2 10 4 3 2 2" xfId="20680"/>
    <cellStyle name="20% - Accent2 10 4 3 3" xfId="15387"/>
    <cellStyle name="20% - Accent2 10 4 4" xfId="8107"/>
    <cellStyle name="20% - Accent2 10 4 4 2" xfId="18932"/>
    <cellStyle name="20% - Accent2 10 4 5" xfId="13639"/>
    <cellStyle name="20% - Accent2 10 5" xfId="4746"/>
    <cellStyle name="20% - Accent2 10 5 2" xfId="10211"/>
    <cellStyle name="20% - Accent2 10 5 2 2" xfId="21036"/>
    <cellStyle name="20% - Accent2 10 5 3" xfId="15743"/>
    <cellStyle name="20% - Accent2 10 6" xfId="2992"/>
    <cellStyle name="20% - Accent2 10 6 2" xfId="8461"/>
    <cellStyle name="20% - Accent2 10 6 2 2" xfId="19286"/>
    <cellStyle name="20% - Accent2 10 6 3" xfId="13993"/>
    <cellStyle name="20% - Accent2 10 7" xfId="6713"/>
    <cellStyle name="20% - Accent2 10 7 2" xfId="17538"/>
    <cellStyle name="20% - Accent2 10 8" xfId="12244"/>
    <cellStyle name="20% - Accent2 11" xfId="821"/>
    <cellStyle name="20% - Accent2 11 2" xfId="1504"/>
    <cellStyle name="20% - Accent2 11 2 2" xfId="2202"/>
    <cellStyle name="20% - Accent2 11 2 2 2" xfId="5808"/>
    <cellStyle name="20% - Accent2 11 2 2 2 2" xfId="11273"/>
    <cellStyle name="20% - Accent2 11 2 2 2 2 2" xfId="22098"/>
    <cellStyle name="20% - Accent2 11 2 2 2 3" xfId="16805"/>
    <cellStyle name="20% - Accent2 11 2 2 3" xfId="4054"/>
    <cellStyle name="20% - Accent2 11 2 2 3 2" xfId="9523"/>
    <cellStyle name="20% - Accent2 11 2 2 3 2 2" xfId="20348"/>
    <cellStyle name="20% - Accent2 11 2 2 3 3" xfId="15055"/>
    <cellStyle name="20% - Accent2 11 2 2 4" xfId="7775"/>
    <cellStyle name="20% - Accent2 11 2 2 4 2" xfId="18600"/>
    <cellStyle name="20% - Accent2 11 2 2 5" xfId="13307"/>
    <cellStyle name="20% - Accent2 11 2 3" xfId="5112"/>
    <cellStyle name="20% - Accent2 11 2 3 2" xfId="10577"/>
    <cellStyle name="20% - Accent2 11 2 3 2 2" xfId="21402"/>
    <cellStyle name="20% - Accent2 11 2 3 3" xfId="16109"/>
    <cellStyle name="20% - Accent2 11 2 4" xfId="3358"/>
    <cellStyle name="20% - Accent2 11 2 4 2" xfId="8827"/>
    <cellStyle name="20% - Accent2 11 2 4 2 2" xfId="19652"/>
    <cellStyle name="20% - Accent2 11 2 4 3" xfId="14359"/>
    <cellStyle name="20% - Accent2 11 2 5" xfId="7079"/>
    <cellStyle name="20% - Accent2 11 2 5 2" xfId="17904"/>
    <cellStyle name="20% - Accent2 11 2 6" xfId="12611"/>
    <cellStyle name="20% - Accent2 11 3" xfId="1853"/>
    <cellStyle name="20% - Accent2 11 3 2" xfId="5459"/>
    <cellStyle name="20% - Accent2 11 3 2 2" xfId="10924"/>
    <cellStyle name="20% - Accent2 11 3 2 2 2" xfId="21749"/>
    <cellStyle name="20% - Accent2 11 3 2 3" xfId="16456"/>
    <cellStyle name="20% - Accent2 11 3 3" xfId="3705"/>
    <cellStyle name="20% - Accent2 11 3 3 2" xfId="9174"/>
    <cellStyle name="20% - Accent2 11 3 3 2 2" xfId="19999"/>
    <cellStyle name="20% - Accent2 11 3 3 3" xfId="14706"/>
    <cellStyle name="20% - Accent2 11 3 4" xfId="7426"/>
    <cellStyle name="20% - Accent2 11 3 4 2" xfId="18251"/>
    <cellStyle name="20% - Accent2 11 3 5" xfId="12958"/>
    <cellStyle name="20% - Accent2 11 4" xfId="2583"/>
    <cellStyle name="20% - Accent2 11 4 2" xfId="6157"/>
    <cellStyle name="20% - Accent2 11 4 2 2" xfId="11622"/>
    <cellStyle name="20% - Accent2 11 4 2 2 2" xfId="22447"/>
    <cellStyle name="20% - Accent2 11 4 2 3" xfId="17154"/>
    <cellStyle name="20% - Accent2 11 4 3" xfId="4403"/>
    <cellStyle name="20% - Accent2 11 4 3 2" xfId="9872"/>
    <cellStyle name="20% - Accent2 11 4 3 2 2" xfId="20697"/>
    <cellStyle name="20% - Accent2 11 4 3 3" xfId="15404"/>
    <cellStyle name="20% - Accent2 11 4 4" xfId="8124"/>
    <cellStyle name="20% - Accent2 11 4 4 2" xfId="18949"/>
    <cellStyle name="20% - Accent2 11 4 5" xfId="13656"/>
    <cellStyle name="20% - Accent2 11 5" xfId="4763"/>
    <cellStyle name="20% - Accent2 11 5 2" xfId="10228"/>
    <cellStyle name="20% - Accent2 11 5 2 2" xfId="21053"/>
    <cellStyle name="20% - Accent2 11 5 3" xfId="15760"/>
    <cellStyle name="20% - Accent2 11 6" xfId="3009"/>
    <cellStyle name="20% - Accent2 11 6 2" xfId="8478"/>
    <cellStyle name="20% - Accent2 11 6 2 2" xfId="19303"/>
    <cellStyle name="20% - Accent2 11 6 3" xfId="14010"/>
    <cellStyle name="20% - Accent2 11 7" xfId="6730"/>
    <cellStyle name="20% - Accent2 11 7 2" xfId="17555"/>
    <cellStyle name="20% - Accent2 11 8" xfId="12261"/>
    <cellStyle name="20% - Accent2 12" xfId="860"/>
    <cellStyle name="20% - Accent2 12 2" xfId="1522"/>
    <cellStyle name="20% - Accent2 12 2 2" xfId="2220"/>
    <cellStyle name="20% - Accent2 12 2 2 2" xfId="5826"/>
    <cellStyle name="20% - Accent2 12 2 2 2 2" xfId="11291"/>
    <cellStyle name="20% - Accent2 12 2 2 2 2 2" xfId="22116"/>
    <cellStyle name="20% - Accent2 12 2 2 2 3" xfId="16823"/>
    <cellStyle name="20% - Accent2 12 2 2 3" xfId="4072"/>
    <cellStyle name="20% - Accent2 12 2 2 3 2" xfId="9541"/>
    <cellStyle name="20% - Accent2 12 2 2 3 2 2" xfId="20366"/>
    <cellStyle name="20% - Accent2 12 2 2 3 3" xfId="15073"/>
    <cellStyle name="20% - Accent2 12 2 2 4" xfId="7793"/>
    <cellStyle name="20% - Accent2 12 2 2 4 2" xfId="18618"/>
    <cellStyle name="20% - Accent2 12 2 2 5" xfId="13325"/>
    <cellStyle name="20% - Accent2 12 2 3" xfId="5130"/>
    <cellStyle name="20% - Accent2 12 2 3 2" xfId="10595"/>
    <cellStyle name="20% - Accent2 12 2 3 2 2" xfId="21420"/>
    <cellStyle name="20% - Accent2 12 2 3 3" xfId="16127"/>
    <cellStyle name="20% - Accent2 12 2 4" xfId="3376"/>
    <cellStyle name="20% - Accent2 12 2 4 2" xfId="8845"/>
    <cellStyle name="20% - Accent2 12 2 4 2 2" xfId="19670"/>
    <cellStyle name="20% - Accent2 12 2 4 3" xfId="14377"/>
    <cellStyle name="20% - Accent2 12 2 5" xfId="7097"/>
    <cellStyle name="20% - Accent2 12 2 5 2" xfId="17922"/>
    <cellStyle name="20% - Accent2 12 2 6" xfId="12629"/>
    <cellStyle name="20% - Accent2 12 3" xfId="1871"/>
    <cellStyle name="20% - Accent2 12 3 2" xfId="5477"/>
    <cellStyle name="20% - Accent2 12 3 2 2" xfId="10942"/>
    <cellStyle name="20% - Accent2 12 3 2 2 2" xfId="21767"/>
    <cellStyle name="20% - Accent2 12 3 2 3" xfId="16474"/>
    <cellStyle name="20% - Accent2 12 3 3" xfId="3723"/>
    <cellStyle name="20% - Accent2 12 3 3 2" xfId="9192"/>
    <cellStyle name="20% - Accent2 12 3 3 2 2" xfId="20017"/>
    <cellStyle name="20% - Accent2 12 3 3 3" xfId="14724"/>
    <cellStyle name="20% - Accent2 12 3 4" xfId="7444"/>
    <cellStyle name="20% - Accent2 12 3 4 2" xfId="18269"/>
    <cellStyle name="20% - Accent2 12 3 5" xfId="12976"/>
    <cellStyle name="20% - Accent2 12 4" xfId="2601"/>
    <cellStyle name="20% - Accent2 12 4 2" xfId="6175"/>
    <cellStyle name="20% - Accent2 12 4 2 2" xfId="11640"/>
    <cellStyle name="20% - Accent2 12 4 2 2 2" xfId="22465"/>
    <cellStyle name="20% - Accent2 12 4 2 3" xfId="17172"/>
    <cellStyle name="20% - Accent2 12 4 3" xfId="4421"/>
    <cellStyle name="20% - Accent2 12 4 3 2" xfId="9890"/>
    <cellStyle name="20% - Accent2 12 4 3 2 2" xfId="20715"/>
    <cellStyle name="20% - Accent2 12 4 3 3" xfId="15422"/>
    <cellStyle name="20% - Accent2 12 4 4" xfId="8142"/>
    <cellStyle name="20% - Accent2 12 4 4 2" xfId="18967"/>
    <cellStyle name="20% - Accent2 12 4 5" xfId="13674"/>
    <cellStyle name="20% - Accent2 12 5" xfId="4781"/>
    <cellStyle name="20% - Accent2 12 5 2" xfId="10246"/>
    <cellStyle name="20% - Accent2 12 5 2 2" xfId="21071"/>
    <cellStyle name="20% - Accent2 12 5 3" xfId="15778"/>
    <cellStyle name="20% - Accent2 12 6" xfId="3027"/>
    <cellStyle name="20% - Accent2 12 6 2" xfId="8496"/>
    <cellStyle name="20% - Accent2 12 6 2 2" xfId="19321"/>
    <cellStyle name="20% - Accent2 12 6 3" xfId="14028"/>
    <cellStyle name="20% - Accent2 12 7" xfId="6748"/>
    <cellStyle name="20% - Accent2 12 7 2" xfId="17573"/>
    <cellStyle name="20% - Accent2 12 8" xfId="12279"/>
    <cellStyle name="20% - Accent2 13" xfId="991"/>
    <cellStyle name="20% - Accent2 13 2" xfId="1540"/>
    <cellStyle name="20% - Accent2 13 2 2" xfId="2238"/>
    <cellStyle name="20% - Accent2 13 2 2 2" xfId="5844"/>
    <cellStyle name="20% - Accent2 13 2 2 2 2" xfId="11309"/>
    <cellStyle name="20% - Accent2 13 2 2 2 2 2" xfId="22134"/>
    <cellStyle name="20% - Accent2 13 2 2 2 3" xfId="16841"/>
    <cellStyle name="20% - Accent2 13 2 2 3" xfId="4090"/>
    <cellStyle name="20% - Accent2 13 2 2 3 2" xfId="9559"/>
    <cellStyle name="20% - Accent2 13 2 2 3 2 2" xfId="20384"/>
    <cellStyle name="20% - Accent2 13 2 2 3 3" xfId="15091"/>
    <cellStyle name="20% - Accent2 13 2 2 4" xfId="7811"/>
    <cellStyle name="20% - Accent2 13 2 2 4 2" xfId="18636"/>
    <cellStyle name="20% - Accent2 13 2 2 5" xfId="13343"/>
    <cellStyle name="20% - Accent2 13 2 3" xfId="5148"/>
    <cellStyle name="20% - Accent2 13 2 3 2" xfId="10613"/>
    <cellStyle name="20% - Accent2 13 2 3 2 2" xfId="21438"/>
    <cellStyle name="20% - Accent2 13 2 3 3" xfId="16145"/>
    <cellStyle name="20% - Accent2 13 2 4" xfId="3394"/>
    <cellStyle name="20% - Accent2 13 2 4 2" xfId="8863"/>
    <cellStyle name="20% - Accent2 13 2 4 2 2" xfId="19688"/>
    <cellStyle name="20% - Accent2 13 2 4 3" xfId="14395"/>
    <cellStyle name="20% - Accent2 13 2 5" xfId="7115"/>
    <cellStyle name="20% - Accent2 13 2 5 2" xfId="17940"/>
    <cellStyle name="20% - Accent2 13 2 6" xfId="12647"/>
    <cellStyle name="20% - Accent2 13 3" xfId="1889"/>
    <cellStyle name="20% - Accent2 13 3 2" xfId="5495"/>
    <cellStyle name="20% - Accent2 13 3 2 2" xfId="10960"/>
    <cellStyle name="20% - Accent2 13 3 2 2 2" xfId="21785"/>
    <cellStyle name="20% - Accent2 13 3 2 3" xfId="16492"/>
    <cellStyle name="20% - Accent2 13 3 3" xfId="3741"/>
    <cellStyle name="20% - Accent2 13 3 3 2" xfId="9210"/>
    <cellStyle name="20% - Accent2 13 3 3 2 2" xfId="20035"/>
    <cellStyle name="20% - Accent2 13 3 3 3" xfId="14742"/>
    <cellStyle name="20% - Accent2 13 3 4" xfId="7462"/>
    <cellStyle name="20% - Accent2 13 3 4 2" xfId="18287"/>
    <cellStyle name="20% - Accent2 13 3 5" xfId="12994"/>
    <cellStyle name="20% - Accent2 13 4" xfId="2619"/>
    <cellStyle name="20% - Accent2 13 4 2" xfId="6193"/>
    <cellStyle name="20% - Accent2 13 4 2 2" xfId="11658"/>
    <cellStyle name="20% - Accent2 13 4 2 2 2" xfId="22483"/>
    <cellStyle name="20% - Accent2 13 4 2 3" xfId="17190"/>
    <cellStyle name="20% - Accent2 13 4 3" xfId="4439"/>
    <cellStyle name="20% - Accent2 13 4 3 2" xfId="9908"/>
    <cellStyle name="20% - Accent2 13 4 3 2 2" xfId="20733"/>
    <cellStyle name="20% - Accent2 13 4 3 3" xfId="15440"/>
    <cellStyle name="20% - Accent2 13 4 4" xfId="8160"/>
    <cellStyle name="20% - Accent2 13 4 4 2" xfId="18985"/>
    <cellStyle name="20% - Accent2 13 4 5" xfId="13692"/>
    <cellStyle name="20% - Accent2 13 5" xfId="4799"/>
    <cellStyle name="20% - Accent2 13 5 2" xfId="10264"/>
    <cellStyle name="20% - Accent2 13 5 2 2" xfId="21089"/>
    <cellStyle name="20% - Accent2 13 5 3" xfId="15796"/>
    <cellStyle name="20% - Accent2 13 6" xfId="3045"/>
    <cellStyle name="20% - Accent2 13 6 2" xfId="8514"/>
    <cellStyle name="20% - Accent2 13 6 2 2" xfId="19339"/>
    <cellStyle name="20% - Accent2 13 6 3" xfId="14046"/>
    <cellStyle name="20% - Accent2 13 7" xfId="6766"/>
    <cellStyle name="20% - Accent2 13 7 2" xfId="17591"/>
    <cellStyle name="20% - Accent2 13 8" xfId="12298"/>
    <cellStyle name="20% - Accent2 14" xfId="1032"/>
    <cellStyle name="20% - Accent2 14 2" xfId="1558"/>
    <cellStyle name="20% - Accent2 14 2 2" xfId="2256"/>
    <cellStyle name="20% - Accent2 14 2 2 2" xfId="5862"/>
    <cellStyle name="20% - Accent2 14 2 2 2 2" xfId="11327"/>
    <cellStyle name="20% - Accent2 14 2 2 2 2 2" xfId="22152"/>
    <cellStyle name="20% - Accent2 14 2 2 2 3" xfId="16859"/>
    <cellStyle name="20% - Accent2 14 2 2 3" xfId="4108"/>
    <cellStyle name="20% - Accent2 14 2 2 3 2" xfId="9577"/>
    <cellStyle name="20% - Accent2 14 2 2 3 2 2" xfId="20402"/>
    <cellStyle name="20% - Accent2 14 2 2 3 3" xfId="15109"/>
    <cellStyle name="20% - Accent2 14 2 2 4" xfId="7829"/>
    <cellStyle name="20% - Accent2 14 2 2 4 2" xfId="18654"/>
    <cellStyle name="20% - Accent2 14 2 2 5" xfId="13361"/>
    <cellStyle name="20% - Accent2 14 2 3" xfId="5166"/>
    <cellStyle name="20% - Accent2 14 2 3 2" xfId="10631"/>
    <cellStyle name="20% - Accent2 14 2 3 2 2" xfId="21456"/>
    <cellStyle name="20% - Accent2 14 2 3 3" xfId="16163"/>
    <cellStyle name="20% - Accent2 14 2 4" xfId="3412"/>
    <cellStyle name="20% - Accent2 14 2 4 2" xfId="8881"/>
    <cellStyle name="20% - Accent2 14 2 4 2 2" xfId="19706"/>
    <cellStyle name="20% - Accent2 14 2 4 3" xfId="14413"/>
    <cellStyle name="20% - Accent2 14 2 5" xfId="7133"/>
    <cellStyle name="20% - Accent2 14 2 5 2" xfId="17958"/>
    <cellStyle name="20% - Accent2 14 2 6" xfId="12665"/>
    <cellStyle name="20% - Accent2 14 3" xfId="1907"/>
    <cellStyle name="20% - Accent2 14 3 2" xfId="5513"/>
    <cellStyle name="20% - Accent2 14 3 2 2" xfId="10978"/>
    <cellStyle name="20% - Accent2 14 3 2 2 2" xfId="21803"/>
    <cellStyle name="20% - Accent2 14 3 2 3" xfId="16510"/>
    <cellStyle name="20% - Accent2 14 3 3" xfId="3759"/>
    <cellStyle name="20% - Accent2 14 3 3 2" xfId="9228"/>
    <cellStyle name="20% - Accent2 14 3 3 2 2" xfId="20053"/>
    <cellStyle name="20% - Accent2 14 3 3 3" xfId="14760"/>
    <cellStyle name="20% - Accent2 14 3 4" xfId="7480"/>
    <cellStyle name="20% - Accent2 14 3 4 2" xfId="18305"/>
    <cellStyle name="20% - Accent2 14 3 5" xfId="13012"/>
    <cellStyle name="20% - Accent2 14 4" xfId="2637"/>
    <cellStyle name="20% - Accent2 14 4 2" xfId="6211"/>
    <cellStyle name="20% - Accent2 14 4 2 2" xfId="11676"/>
    <cellStyle name="20% - Accent2 14 4 2 2 2" xfId="22501"/>
    <cellStyle name="20% - Accent2 14 4 2 3" xfId="17208"/>
    <cellStyle name="20% - Accent2 14 4 3" xfId="4457"/>
    <cellStyle name="20% - Accent2 14 4 3 2" xfId="9926"/>
    <cellStyle name="20% - Accent2 14 4 3 2 2" xfId="20751"/>
    <cellStyle name="20% - Accent2 14 4 3 3" xfId="15458"/>
    <cellStyle name="20% - Accent2 14 4 4" xfId="8178"/>
    <cellStyle name="20% - Accent2 14 4 4 2" xfId="19003"/>
    <cellStyle name="20% - Accent2 14 4 5" xfId="13710"/>
    <cellStyle name="20% - Accent2 14 5" xfId="4817"/>
    <cellStyle name="20% - Accent2 14 5 2" xfId="10282"/>
    <cellStyle name="20% - Accent2 14 5 2 2" xfId="21107"/>
    <cellStyle name="20% - Accent2 14 5 3" xfId="15814"/>
    <cellStyle name="20% - Accent2 14 6" xfId="3063"/>
    <cellStyle name="20% - Accent2 14 6 2" xfId="8532"/>
    <cellStyle name="20% - Accent2 14 6 2 2" xfId="19357"/>
    <cellStyle name="20% - Accent2 14 6 3" xfId="14064"/>
    <cellStyle name="20% - Accent2 14 7" xfId="6784"/>
    <cellStyle name="20% - Accent2 14 7 2" xfId="17609"/>
    <cellStyle name="20% - Accent2 14 8" xfId="12316"/>
    <cellStyle name="20% - Accent2 15" xfId="1120"/>
    <cellStyle name="20% - Accent2 15 2" xfId="1579"/>
    <cellStyle name="20% - Accent2 15 2 2" xfId="2277"/>
    <cellStyle name="20% - Accent2 15 2 2 2" xfId="5883"/>
    <cellStyle name="20% - Accent2 15 2 2 2 2" xfId="11348"/>
    <cellStyle name="20% - Accent2 15 2 2 2 2 2" xfId="22173"/>
    <cellStyle name="20% - Accent2 15 2 2 2 3" xfId="16880"/>
    <cellStyle name="20% - Accent2 15 2 2 3" xfId="4129"/>
    <cellStyle name="20% - Accent2 15 2 2 3 2" xfId="9598"/>
    <cellStyle name="20% - Accent2 15 2 2 3 2 2" xfId="20423"/>
    <cellStyle name="20% - Accent2 15 2 2 3 3" xfId="15130"/>
    <cellStyle name="20% - Accent2 15 2 2 4" xfId="7850"/>
    <cellStyle name="20% - Accent2 15 2 2 4 2" xfId="18675"/>
    <cellStyle name="20% - Accent2 15 2 2 5" xfId="13382"/>
    <cellStyle name="20% - Accent2 15 2 3" xfId="5187"/>
    <cellStyle name="20% - Accent2 15 2 3 2" xfId="10652"/>
    <cellStyle name="20% - Accent2 15 2 3 2 2" xfId="21477"/>
    <cellStyle name="20% - Accent2 15 2 3 3" xfId="16184"/>
    <cellStyle name="20% - Accent2 15 2 4" xfId="3433"/>
    <cellStyle name="20% - Accent2 15 2 4 2" xfId="8902"/>
    <cellStyle name="20% - Accent2 15 2 4 2 2" xfId="19727"/>
    <cellStyle name="20% - Accent2 15 2 4 3" xfId="14434"/>
    <cellStyle name="20% - Accent2 15 2 5" xfId="7154"/>
    <cellStyle name="20% - Accent2 15 2 5 2" xfId="17979"/>
    <cellStyle name="20% - Accent2 15 2 6" xfId="12686"/>
    <cellStyle name="20% - Accent2 15 3" xfId="1928"/>
    <cellStyle name="20% - Accent2 15 3 2" xfId="5534"/>
    <cellStyle name="20% - Accent2 15 3 2 2" xfId="10999"/>
    <cellStyle name="20% - Accent2 15 3 2 2 2" xfId="21824"/>
    <cellStyle name="20% - Accent2 15 3 2 3" xfId="16531"/>
    <cellStyle name="20% - Accent2 15 3 3" xfId="3780"/>
    <cellStyle name="20% - Accent2 15 3 3 2" xfId="9249"/>
    <cellStyle name="20% - Accent2 15 3 3 2 2" xfId="20074"/>
    <cellStyle name="20% - Accent2 15 3 3 3" xfId="14781"/>
    <cellStyle name="20% - Accent2 15 3 4" xfId="7501"/>
    <cellStyle name="20% - Accent2 15 3 4 2" xfId="18326"/>
    <cellStyle name="20% - Accent2 15 3 5" xfId="13033"/>
    <cellStyle name="20% - Accent2 15 4" xfId="2658"/>
    <cellStyle name="20% - Accent2 15 4 2" xfId="6232"/>
    <cellStyle name="20% - Accent2 15 4 2 2" xfId="11697"/>
    <cellStyle name="20% - Accent2 15 4 2 2 2" xfId="22522"/>
    <cellStyle name="20% - Accent2 15 4 2 3" xfId="17229"/>
    <cellStyle name="20% - Accent2 15 4 3" xfId="4478"/>
    <cellStyle name="20% - Accent2 15 4 3 2" xfId="9947"/>
    <cellStyle name="20% - Accent2 15 4 3 2 2" xfId="20772"/>
    <cellStyle name="20% - Accent2 15 4 3 3" xfId="15479"/>
    <cellStyle name="20% - Accent2 15 4 4" xfId="8199"/>
    <cellStyle name="20% - Accent2 15 4 4 2" xfId="19024"/>
    <cellStyle name="20% - Accent2 15 4 5" xfId="13731"/>
    <cellStyle name="20% - Accent2 15 5" xfId="4838"/>
    <cellStyle name="20% - Accent2 15 5 2" xfId="10303"/>
    <cellStyle name="20% - Accent2 15 5 2 2" xfId="21128"/>
    <cellStyle name="20% - Accent2 15 5 3" xfId="15835"/>
    <cellStyle name="20% - Accent2 15 6" xfId="3084"/>
    <cellStyle name="20% - Accent2 15 6 2" xfId="8553"/>
    <cellStyle name="20% - Accent2 15 6 2 2" xfId="19378"/>
    <cellStyle name="20% - Accent2 15 6 3" xfId="14085"/>
    <cellStyle name="20% - Accent2 15 7" xfId="6805"/>
    <cellStyle name="20% - Accent2 15 7 2" xfId="17630"/>
    <cellStyle name="20% - Accent2 15 8" xfId="12337"/>
    <cellStyle name="20% - Accent2 16" xfId="1147"/>
    <cellStyle name="20% - Accent2 16 2" xfId="1597"/>
    <cellStyle name="20% - Accent2 16 2 2" xfId="2295"/>
    <cellStyle name="20% - Accent2 16 2 2 2" xfId="5901"/>
    <cellStyle name="20% - Accent2 16 2 2 2 2" xfId="11366"/>
    <cellStyle name="20% - Accent2 16 2 2 2 2 2" xfId="22191"/>
    <cellStyle name="20% - Accent2 16 2 2 2 3" xfId="16898"/>
    <cellStyle name="20% - Accent2 16 2 2 3" xfId="4147"/>
    <cellStyle name="20% - Accent2 16 2 2 3 2" xfId="9616"/>
    <cellStyle name="20% - Accent2 16 2 2 3 2 2" xfId="20441"/>
    <cellStyle name="20% - Accent2 16 2 2 3 3" xfId="15148"/>
    <cellStyle name="20% - Accent2 16 2 2 4" xfId="7868"/>
    <cellStyle name="20% - Accent2 16 2 2 4 2" xfId="18693"/>
    <cellStyle name="20% - Accent2 16 2 2 5" xfId="13400"/>
    <cellStyle name="20% - Accent2 16 2 3" xfId="5205"/>
    <cellStyle name="20% - Accent2 16 2 3 2" xfId="10670"/>
    <cellStyle name="20% - Accent2 16 2 3 2 2" xfId="21495"/>
    <cellStyle name="20% - Accent2 16 2 3 3" xfId="16202"/>
    <cellStyle name="20% - Accent2 16 2 4" xfId="3451"/>
    <cellStyle name="20% - Accent2 16 2 4 2" xfId="8920"/>
    <cellStyle name="20% - Accent2 16 2 4 2 2" xfId="19745"/>
    <cellStyle name="20% - Accent2 16 2 4 3" xfId="14452"/>
    <cellStyle name="20% - Accent2 16 2 5" xfId="7172"/>
    <cellStyle name="20% - Accent2 16 2 5 2" xfId="17997"/>
    <cellStyle name="20% - Accent2 16 2 6" xfId="12704"/>
    <cellStyle name="20% - Accent2 16 3" xfId="1946"/>
    <cellStyle name="20% - Accent2 16 3 2" xfId="5552"/>
    <cellStyle name="20% - Accent2 16 3 2 2" xfId="11017"/>
    <cellStyle name="20% - Accent2 16 3 2 2 2" xfId="21842"/>
    <cellStyle name="20% - Accent2 16 3 2 3" xfId="16549"/>
    <cellStyle name="20% - Accent2 16 3 3" xfId="3798"/>
    <cellStyle name="20% - Accent2 16 3 3 2" xfId="9267"/>
    <cellStyle name="20% - Accent2 16 3 3 2 2" xfId="20092"/>
    <cellStyle name="20% - Accent2 16 3 3 3" xfId="14799"/>
    <cellStyle name="20% - Accent2 16 3 4" xfId="7519"/>
    <cellStyle name="20% - Accent2 16 3 4 2" xfId="18344"/>
    <cellStyle name="20% - Accent2 16 3 5" xfId="13051"/>
    <cellStyle name="20% - Accent2 16 4" xfId="2676"/>
    <cellStyle name="20% - Accent2 16 4 2" xfId="6250"/>
    <cellStyle name="20% - Accent2 16 4 2 2" xfId="11715"/>
    <cellStyle name="20% - Accent2 16 4 2 2 2" xfId="22540"/>
    <cellStyle name="20% - Accent2 16 4 2 3" xfId="17247"/>
    <cellStyle name="20% - Accent2 16 4 3" xfId="4496"/>
    <cellStyle name="20% - Accent2 16 4 3 2" xfId="9965"/>
    <cellStyle name="20% - Accent2 16 4 3 2 2" xfId="20790"/>
    <cellStyle name="20% - Accent2 16 4 3 3" xfId="15497"/>
    <cellStyle name="20% - Accent2 16 4 4" xfId="8217"/>
    <cellStyle name="20% - Accent2 16 4 4 2" xfId="19042"/>
    <cellStyle name="20% - Accent2 16 4 5" xfId="13749"/>
    <cellStyle name="20% - Accent2 16 5" xfId="4856"/>
    <cellStyle name="20% - Accent2 16 5 2" xfId="10321"/>
    <cellStyle name="20% - Accent2 16 5 2 2" xfId="21146"/>
    <cellStyle name="20% - Accent2 16 5 3" xfId="15853"/>
    <cellStyle name="20% - Accent2 16 6" xfId="3102"/>
    <cellStyle name="20% - Accent2 16 6 2" xfId="8571"/>
    <cellStyle name="20% - Accent2 16 6 2 2" xfId="19396"/>
    <cellStyle name="20% - Accent2 16 6 3" xfId="14103"/>
    <cellStyle name="20% - Accent2 16 7" xfId="6823"/>
    <cellStyle name="20% - Accent2 16 7 2" xfId="17648"/>
    <cellStyle name="20% - Accent2 16 8" xfId="12355"/>
    <cellStyle name="20% - Accent2 17" xfId="1180"/>
    <cellStyle name="20% - Accent2 17 2" xfId="1611"/>
    <cellStyle name="20% - Accent2 17 2 2" xfId="2309"/>
    <cellStyle name="20% - Accent2 17 2 2 2" xfId="5915"/>
    <cellStyle name="20% - Accent2 17 2 2 2 2" xfId="11380"/>
    <cellStyle name="20% - Accent2 17 2 2 2 2 2" xfId="22205"/>
    <cellStyle name="20% - Accent2 17 2 2 2 3" xfId="16912"/>
    <cellStyle name="20% - Accent2 17 2 2 3" xfId="4161"/>
    <cellStyle name="20% - Accent2 17 2 2 3 2" xfId="9630"/>
    <cellStyle name="20% - Accent2 17 2 2 3 2 2" xfId="20455"/>
    <cellStyle name="20% - Accent2 17 2 2 3 3" xfId="15162"/>
    <cellStyle name="20% - Accent2 17 2 2 4" xfId="7882"/>
    <cellStyle name="20% - Accent2 17 2 2 4 2" xfId="18707"/>
    <cellStyle name="20% - Accent2 17 2 2 5" xfId="13414"/>
    <cellStyle name="20% - Accent2 17 2 3" xfId="5219"/>
    <cellStyle name="20% - Accent2 17 2 3 2" xfId="10684"/>
    <cellStyle name="20% - Accent2 17 2 3 2 2" xfId="21509"/>
    <cellStyle name="20% - Accent2 17 2 3 3" xfId="16216"/>
    <cellStyle name="20% - Accent2 17 2 4" xfId="3465"/>
    <cellStyle name="20% - Accent2 17 2 4 2" xfId="8934"/>
    <cellStyle name="20% - Accent2 17 2 4 2 2" xfId="19759"/>
    <cellStyle name="20% - Accent2 17 2 4 3" xfId="14466"/>
    <cellStyle name="20% - Accent2 17 2 5" xfId="7186"/>
    <cellStyle name="20% - Accent2 17 2 5 2" xfId="18011"/>
    <cellStyle name="20% - Accent2 17 2 6" xfId="12718"/>
    <cellStyle name="20% - Accent2 17 3" xfId="1960"/>
    <cellStyle name="20% - Accent2 17 3 2" xfId="5566"/>
    <cellStyle name="20% - Accent2 17 3 2 2" xfId="11031"/>
    <cellStyle name="20% - Accent2 17 3 2 2 2" xfId="21856"/>
    <cellStyle name="20% - Accent2 17 3 2 3" xfId="16563"/>
    <cellStyle name="20% - Accent2 17 3 3" xfId="3812"/>
    <cellStyle name="20% - Accent2 17 3 3 2" xfId="9281"/>
    <cellStyle name="20% - Accent2 17 3 3 2 2" xfId="20106"/>
    <cellStyle name="20% - Accent2 17 3 3 3" xfId="14813"/>
    <cellStyle name="20% - Accent2 17 3 4" xfId="7533"/>
    <cellStyle name="20% - Accent2 17 3 4 2" xfId="18358"/>
    <cellStyle name="20% - Accent2 17 3 5" xfId="13065"/>
    <cellStyle name="20% - Accent2 17 4" xfId="2690"/>
    <cellStyle name="20% - Accent2 17 4 2" xfId="6264"/>
    <cellStyle name="20% - Accent2 17 4 2 2" xfId="11729"/>
    <cellStyle name="20% - Accent2 17 4 2 2 2" xfId="22554"/>
    <cellStyle name="20% - Accent2 17 4 2 3" xfId="17261"/>
    <cellStyle name="20% - Accent2 17 4 3" xfId="4510"/>
    <cellStyle name="20% - Accent2 17 4 3 2" xfId="9979"/>
    <cellStyle name="20% - Accent2 17 4 3 2 2" xfId="20804"/>
    <cellStyle name="20% - Accent2 17 4 3 3" xfId="15511"/>
    <cellStyle name="20% - Accent2 17 4 4" xfId="8231"/>
    <cellStyle name="20% - Accent2 17 4 4 2" xfId="19056"/>
    <cellStyle name="20% - Accent2 17 4 5" xfId="13763"/>
    <cellStyle name="20% - Accent2 17 5" xfId="4870"/>
    <cellStyle name="20% - Accent2 17 5 2" xfId="10335"/>
    <cellStyle name="20% - Accent2 17 5 2 2" xfId="21160"/>
    <cellStyle name="20% - Accent2 17 5 3" xfId="15867"/>
    <cellStyle name="20% - Accent2 17 6" xfId="3116"/>
    <cellStyle name="20% - Accent2 17 6 2" xfId="8585"/>
    <cellStyle name="20% - Accent2 17 6 2 2" xfId="19410"/>
    <cellStyle name="20% - Accent2 17 6 3" xfId="14117"/>
    <cellStyle name="20% - Accent2 17 7" xfId="6837"/>
    <cellStyle name="20% - Accent2 17 7 2" xfId="17662"/>
    <cellStyle name="20% - Accent2 17 8" xfId="12369"/>
    <cellStyle name="20% - Accent2 18" xfId="1201"/>
    <cellStyle name="20% - Accent2 18 2" xfId="1625"/>
    <cellStyle name="20% - Accent2 18 2 2" xfId="2323"/>
    <cellStyle name="20% - Accent2 18 2 2 2" xfId="5929"/>
    <cellStyle name="20% - Accent2 18 2 2 2 2" xfId="11394"/>
    <cellStyle name="20% - Accent2 18 2 2 2 2 2" xfId="22219"/>
    <cellStyle name="20% - Accent2 18 2 2 2 3" xfId="16926"/>
    <cellStyle name="20% - Accent2 18 2 2 3" xfId="4175"/>
    <cellStyle name="20% - Accent2 18 2 2 3 2" xfId="9644"/>
    <cellStyle name="20% - Accent2 18 2 2 3 2 2" xfId="20469"/>
    <cellStyle name="20% - Accent2 18 2 2 3 3" xfId="15176"/>
    <cellStyle name="20% - Accent2 18 2 2 4" xfId="7896"/>
    <cellStyle name="20% - Accent2 18 2 2 4 2" xfId="18721"/>
    <cellStyle name="20% - Accent2 18 2 2 5" xfId="13428"/>
    <cellStyle name="20% - Accent2 18 2 3" xfId="5233"/>
    <cellStyle name="20% - Accent2 18 2 3 2" xfId="10698"/>
    <cellStyle name="20% - Accent2 18 2 3 2 2" xfId="21523"/>
    <cellStyle name="20% - Accent2 18 2 3 3" xfId="16230"/>
    <cellStyle name="20% - Accent2 18 2 4" xfId="3479"/>
    <cellStyle name="20% - Accent2 18 2 4 2" xfId="8948"/>
    <cellStyle name="20% - Accent2 18 2 4 2 2" xfId="19773"/>
    <cellStyle name="20% - Accent2 18 2 4 3" xfId="14480"/>
    <cellStyle name="20% - Accent2 18 2 5" xfId="7200"/>
    <cellStyle name="20% - Accent2 18 2 5 2" xfId="18025"/>
    <cellStyle name="20% - Accent2 18 2 6" xfId="12732"/>
    <cellStyle name="20% - Accent2 18 3" xfId="1974"/>
    <cellStyle name="20% - Accent2 18 3 2" xfId="5580"/>
    <cellStyle name="20% - Accent2 18 3 2 2" xfId="11045"/>
    <cellStyle name="20% - Accent2 18 3 2 2 2" xfId="21870"/>
    <cellStyle name="20% - Accent2 18 3 2 3" xfId="16577"/>
    <cellStyle name="20% - Accent2 18 3 3" xfId="3826"/>
    <cellStyle name="20% - Accent2 18 3 3 2" xfId="9295"/>
    <cellStyle name="20% - Accent2 18 3 3 2 2" xfId="20120"/>
    <cellStyle name="20% - Accent2 18 3 3 3" xfId="14827"/>
    <cellStyle name="20% - Accent2 18 3 4" xfId="7547"/>
    <cellStyle name="20% - Accent2 18 3 4 2" xfId="18372"/>
    <cellStyle name="20% - Accent2 18 3 5" xfId="13079"/>
    <cellStyle name="20% - Accent2 18 4" xfId="2704"/>
    <cellStyle name="20% - Accent2 18 4 2" xfId="6278"/>
    <cellStyle name="20% - Accent2 18 4 2 2" xfId="11743"/>
    <cellStyle name="20% - Accent2 18 4 2 2 2" xfId="22568"/>
    <cellStyle name="20% - Accent2 18 4 2 3" xfId="17275"/>
    <cellStyle name="20% - Accent2 18 4 3" xfId="4524"/>
    <cellStyle name="20% - Accent2 18 4 3 2" xfId="9993"/>
    <cellStyle name="20% - Accent2 18 4 3 2 2" xfId="20818"/>
    <cellStyle name="20% - Accent2 18 4 3 3" xfId="15525"/>
    <cellStyle name="20% - Accent2 18 4 4" xfId="8245"/>
    <cellStyle name="20% - Accent2 18 4 4 2" xfId="19070"/>
    <cellStyle name="20% - Accent2 18 4 5" xfId="13777"/>
    <cellStyle name="20% - Accent2 18 5" xfId="4884"/>
    <cellStyle name="20% - Accent2 18 5 2" xfId="10349"/>
    <cellStyle name="20% - Accent2 18 5 2 2" xfId="21174"/>
    <cellStyle name="20% - Accent2 18 5 3" xfId="15881"/>
    <cellStyle name="20% - Accent2 18 6" xfId="3130"/>
    <cellStyle name="20% - Accent2 18 6 2" xfId="8599"/>
    <cellStyle name="20% - Accent2 18 6 2 2" xfId="19424"/>
    <cellStyle name="20% - Accent2 18 6 3" xfId="14131"/>
    <cellStyle name="20% - Accent2 18 7" xfId="6851"/>
    <cellStyle name="20% - Accent2 18 7 2" xfId="17676"/>
    <cellStyle name="20% - Accent2 18 8" xfId="12383"/>
    <cellStyle name="20% - Accent2 19" xfId="1233"/>
    <cellStyle name="20% - Accent2 19 2" xfId="1644"/>
    <cellStyle name="20% - Accent2 19 2 2" xfId="2342"/>
    <cellStyle name="20% - Accent2 19 2 2 2" xfId="5948"/>
    <cellStyle name="20% - Accent2 19 2 2 2 2" xfId="11413"/>
    <cellStyle name="20% - Accent2 19 2 2 2 2 2" xfId="22238"/>
    <cellStyle name="20% - Accent2 19 2 2 2 3" xfId="16945"/>
    <cellStyle name="20% - Accent2 19 2 2 3" xfId="4194"/>
    <cellStyle name="20% - Accent2 19 2 2 3 2" xfId="9663"/>
    <cellStyle name="20% - Accent2 19 2 2 3 2 2" xfId="20488"/>
    <cellStyle name="20% - Accent2 19 2 2 3 3" xfId="15195"/>
    <cellStyle name="20% - Accent2 19 2 2 4" xfId="7915"/>
    <cellStyle name="20% - Accent2 19 2 2 4 2" xfId="18740"/>
    <cellStyle name="20% - Accent2 19 2 2 5" xfId="13447"/>
    <cellStyle name="20% - Accent2 19 2 3" xfId="5252"/>
    <cellStyle name="20% - Accent2 19 2 3 2" xfId="10717"/>
    <cellStyle name="20% - Accent2 19 2 3 2 2" xfId="21542"/>
    <cellStyle name="20% - Accent2 19 2 3 3" xfId="16249"/>
    <cellStyle name="20% - Accent2 19 2 4" xfId="3498"/>
    <cellStyle name="20% - Accent2 19 2 4 2" xfId="8967"/>
    <cellStyle name="20% - Accent2 19 2 4 2 2" xfId="19792"/>
    <cellStyle name="20% - Accent2 19 2 4 3" xfId="14499"/>
    <cellStyle name="20% - Accent2 19 2 5" xfId="7219"/>
    <cellStyle name="20% - Accent2 19 2 5 2" xfId="18044"/>
    <cellStyle name="20% - Accent2 19 2 6" xfId="12751"/>
    <cellStyle name="20% - Accent2 19 3" xfId="1993"/>
    <cellStyle name="20% - Accent2 19 3 2" xfId="5599"/>
    <cellStyle name="20% - Accent2 19 3 2 2" xfId="11064"/>
    <cellStyle name="20% - Accent2 19 3 2 2 2" xfId="21889"/>
    <cellStyle name="20% - Accent2 19 3 2 3" xfId="16596"/>
    <cellStyle name="20% - Accent2 19 3 3" xfId="3845"/>
    <cellStyle name="20% - Accent2 19 3 3 2" xfId="9314"/>
    <cellStyle name="20% - Accent2 19 3 3 2 2" xfId="20139"/>
    <cellStyle name="20% - Accent2 19 3 3 3" xfId="14846"/>
    <cellStyle name="20% - Accent2 19 3 4" xfId="7566"/>
    <cellStyle name="20% - Accent2 19 3 4 2" xfId="18391"/>
    <cellStyle name="20% - Accent2 19 3 5" xfId="13098"/>
    <cellStyle name="20% - Accent2 19 4" xfId="2723"/>
    <cellStyle name="20% - Accent2 19 4 2" xfId="6297"/>
    <cellStyle name="20% - Accent2 19 4 2 2" xfId="11762"/>
    <cellStyle name="20% - Accent2 19 4 2 2 2" xfId="22587"/>
    <cellStyle name="20% - Accent2 19 4 2 3" xfId="17294"/>
    <cellStyle name="20% - Accent2 19 4 3" xfId="4543"/>
    <cellStyle name="20% - Accent2 19 4 3 2" xfId="10012"/>
    <cellStyle name="20% - Accent2 19 4 3 2 2" xfId="20837"/>
    <cellStyle name="20% - Accent2 19 4 3 3" xfId="15544"/>
    <cellStyle name="20% - Accent2 19 4 4" xfId="8264"/>
    <cellStyle name="20% - Accent2 19 4 4 2" xfId="19089"/>
    <cellStyle name="20% - Accent2 19 4 5" xfId="13796"/>
    <cellStyle name="20% - Accent2 19 5" xfId="4903"/>
    <cellStyle name="20% - Accent2 19 5 2" xfId="10368"/>
    <cellStyle name="20% - Accent2 19 5 2 2" xfId="21193"/>
    <cellStyle name="20% - Accent2 19 5 3" xfId="15900"/>
    <cellStyle name="20% - Accent2 19 6" xfId="3149"/>
    <cellStyle name="20% - Accent2 19 6 2" xfId="8618"/>
    <cellStyle name="20% - Accent2 19 6 2 2" xfId="19443"/>
    <cellStyle name="20% - Accent2 19 6 3" xfId="14150"/>
    <cellStyle name="20% - Accent2 19 7" xfId="6870"/>
    <cellStyle name="20% - Accent2 19 7 2" xfId="17695"/>
    <cellStyle name="20% - Accent2 19 8" xfId="12402"/>
    <cellStyle name="20% - Accent2 2" xfId="33"/>
    <cellStyle name="20% - Accent2 2 2" xfId="891"/>
    <cellStyle name="20% - Accent2 2 3" xfId="453"/>
    <cellStyle name="20% - Accent2 2 3 2" xfId="1374"/>
    <cellStyle name="20% - Accent2 2 3 2 2" xfId="2072"/>
    <cellStyle name="20% - Accent2 2 3 2 2 2" xfId="5678"/>
    <cellStyle name="20% - Accent2 2 3 2 2 2 2" xfId="11143"/>
    <cellStyle name="20% - Accent2 2 3 2 2 2 2 2" xfId="21968"/>
    <cellStyle name="20% - Accent2 2 3 2 2 2 3" xfId="16675"/>
    <cellStyle name="20% - Accent2 2 3 2 2 3" xfId="3924"/>
    <cellStyle name="20% - Accent2 2 3 2 2 3 2" xfId="9393"/>
    <cellStyle name="20% - Accent2 2 3 2 2 3 2 2" xfId="20218"/>
    <cellStyle name="20% - Accent2 2 3 2 2 3 3" xfId="14925"/>
    <cellStyle name="20% - Accent2 2 3 2 2 4" xfId="7645"/>
    <cellStyle name="20% - Accent2 2 3 2 2 4 2" xfId="18470"/>
    <cellStyle name="20% - Accent2 2 3 2 2 5" xfId="13177"/>
    <cellStyle name="20% - Accent2 2 3 2 3" xfId="4982"/>
    <cellStyle name="20% - Accent2 2 3 2 3 2" xfId="10447"/>
    <cellStyle name="20% - Accent2 2 3 2 3 2 2" xfId="21272"/>
    <cellStyle name="20% - Accent2 2 3 2 3 3" xfId="15979"/>
    <cellStyle name="20% - Accent2 2 3 2 4" xfId="3228"/>
    <cellStyle name="20% - Accent2 2 3 2 4 2" xfId="8697"/>
    <cellStyle name="20% - Accent2 2 3 2 4 2 2" xfId="19522"/>
    <cellStyle name="20% - Accent2 2 3 2 4 3" xfId="14229"/>
    <cellStyle name="20% - Accent2 2 3 2 5" xfId="6949"/>
    <cellStyle name="20% - Accent2 2 3 2 5 2" xfId="17774"/>
    <cellStyle name="20% - Accent2 2 3 2 6" xfId="12481"/>
    <cellStyle name="20% - Accent2 2 3 3" xfId="1723"/>
    <cellStyle name="20% - Accent2 2 3 3 2" xfId="5329"/>
    <cellStyle name="20% - Accent2 2 3 3 2 2" xfId="10794"/>
    <cellStyle name="20% - Accent2 2 3 3 2 2 2" xfId="21619"/>
    <cellStyle name="20% - Accent2 2 3 3 2 3" xfId="16326"/>
    <cellStyle name="20% - Accent2 2 3 3 3" xfId="3575"/>
    <cellStyle name="20% - Accent2 2 3 3 3 2" xfId="9044"/>
    <cellStyle name="20% - Accent2 2 3 3 3 2 2" xfId="19869"/>
    <cellStyle name="20% - Accent2 2 3 3 3 3" xfId="14576"/>
    <cellStyle name="20% - Accent2 2 3 3 4" xfId="7296"/>
    <cellStyle name="20% - Accent2 2 3 3 4 2" xfId="18121"/>
    <cellStyle name="20% - Accent2 2 3 3 5" xfId="12828"/>
    <cellStyle name="20% - Accent2 2 3 4" xfId="2453"/>
    <cellStyle name="20% - Accent2 2 3 4 2" xfId="6027"/>
    <cellStyle name="20% - Accent2 2 3 4 2 2" xfId="11492"/>
    <cellStyle name="20% - Accent2 2 3 4 2 2 2" xfId="22317"/>
    <cellStyle name="20% - Accent2 2 3 4 2 3" xfId="17024"/>
    <cellStyle name="20% - Accent2 2 3 4 3" xfId="4273"/>
    <cellStyle name="20% - Accent2 2 3 4 3 2" xfId="9742"/>
    <cellStyle name="20% - Accent2 2 3 4 3 2 2" xfId="20567"/>
    <cellStyle name="20% - Accent2 2 3 4 3 3" xfId="15274"/>
    <cellStyle name="20% - Accent2 2 3 4 4" xfId="7994"/>
    <cellStyle name="20% - Accent2 2 3 4 4 2" xfId="18819"/>
    <cellStyle name="20% - Accent2 2 3 4 5" xfId="13526"/>
    <cellStyle name="20% - Accent2 2 3 5" xfId="4631"/>
    <cellStyle name="20% - Accent2 2 3 5 2" xfId="10096"/>
    <cellStyle name="20% - Accent2 2 3 5 2 2" xfId="20921"/>
    <cellStyle name="20% - Accent2 2 3 5 3" xfId="15628"/>
    <cellStyle name="20% - Accent2 2 3 6" xfId="2879"/>
    <cellStyle name="20% - Accent2 2 3 6 2" xfId="8348"/>
    <cellStyle name="20% - Accent2 2 3 6 2 2" xfId="19173"/>
    <cellStyle name="20% - Accent2 2 3 6 3" xfId="13880"/>
    <cellStyle name="20% - Accent2 2 3 7" xfId="6600"/>
    <cellStyle name="20% - Accent2 2 3 7 2" xfId="17425"/>
    <cellStyle name="20% - Accent2 2 3 8" xfId="12131"/>
    <cellStyle name="20% - Accent2 20" xfId="1293"/>
    <cellStyle name="20% - Accent2 20 2" xfId="1660"/>
    <cellStyle name="20% - Accent2 20 2 2" xfId="2358"/>
    <cellStyle name="20% - Accent2 20 2 2 2" xfId="5964"/>
    <cellStyle name="20% - Accent2 20 2 2 2 2" xfId="11429"/>
    <cellStyle name="20% - Accent2 20 2 2 2 2 2" xfId="22254"/>
    <cellStyle name="20% - Accent2 20 2 2 2 3" xfId="16961"/>
    <cellStyle name="20% - Accent2 20 2 2 3" xfId="4210"/>
    <cellStyle name="20% - Accent2 20 2 2 3 2" xfId="9679"/>
    <cellStyle name="20% - Accent2 20 2 2 3 2 2" xfId="20504"/>
    <cellStyle name="20% - Accent2 20 2 2 3 3" xfId="15211"/>
    <cellStyle name="20% - Accent2 20 2 2 4" xfId="7931"/>
    <cellStyle name="20% - Accent2 20 2 2 4 2" xfId="18756"/>
    <cellStyle name="20% - Accent2 20 2 2 5" xfId="13463"/>
    <cellStyle name="20% - Accent2 20 2 3" xfId="5268"/>
    <cellStyle name="20% - Accent2 20 2 3 2" xfId="10733"/>
    <cellStyle name="20% - Accent2 20 2 3 2 2" xfId="21558"/>
    <cellStyle name="20% - Accent2 20 2 3 3" xfId="16265"/>
    <cellStyle name="20% - Accent2 20 2 4" xfId="3514"/>
    <cellStyle name="20% - Accent2 20 2 4 2" xfId="8983"/>
    <cellStyle name="20% - Accent2 20 2 4 2 2" xfId="19808"/>
    <cellStyle name="20% - Accent2 20 2 4 3" xfId="14515"/>
    <cellStyle name="20% - Accent2 20 2 5" xfId="7235"/>
    <cellStyle name="20% - Accent2 20 2 5 2" xfId="18060"/>
    <cellStyle name="20% - Accent2 20 2 6" xfId="12767"/>
    <cellStyle name="20% - Accent2 20 3" xfId="2009"/>
    <cellStyle name="20% - Accent2 20 3 2" xfId="5615"/>
    <cellStyle name="20% - Accent2 20 3 2 2" xfId="11080"/>
    <cellStyle name="20% - Accent2 20 3 2 2 2" xfId="21905"/>
    <cellStyle name="20% - Accent2 20 3 2 3" xfId="16612"/>
    <cellStyle name="20% - Accent2 20 3 3" xfId="3861"/>
    <cellStyle name="20% - Accent2 20 3 3 2" xfId="9330"/>
    <cellStyle name="20% - Accent2 20 3 3 2 2" xfId="20155"/>
    <cellStyle name="20% - Accent2 20 3 3 3" xfId="14862"/>
    <cellStyle name="20% - Accent2 20 3 4" xfId="7582"/>
    <cellStyle name="20% - Accent2 20 3 4 2" xfId="18407"/>
    <cellStyle name="20% - Accent2 20 3 5" xfId="13114"/>
    <cellStyle name="20% - Accent2 20 4" xfId="2739"/>
    <cellStyle name="20% - Accent2 20 4 2" xfId="6313"/>
    <cellStyle name="20% - Accent2 20 4 2 2" xfId="11778"/>
    <cellStyle name="20% - Accent2 20 4 2 2 2" xfId="22603"/>
    <cellStyle name="20% - Accent2 20 4 2 3" xfId="17310"/>
    <cellStyle name="20% - Accent2 20 4 3" xfId="4559"/>
    <cellStyle name="20% - Accent2 20 4 3 2" xfId="10028"/>
    <cellStyle name="20% - Accent2 20 4 3 2 2" xfId="20853"/>
    <cellStyle name="20% - Accent2 20 4 3 3" xfId="15560"/>
    <cellStyle name="20% - Accent2 20 4 4" xfId="8280"/>
    <cellStyle name="20% - Accent2 20 4 4 2" xfId="19105"/>
    <cellStyle name="20% - Accent2 20 4 5" xfId="13812"/>
    <cellStyle name="20% - Accent2 20 5" xfId="4919"/>
    <cellStyle name="20% - Accent2 20 5 2" xfId="10384"/>
    <cellStyle name="20% - Accent2 20 5 2 2" xfId="21209"/>
    <cellStyle name="20% - Accent2 20 5 3" xfId="15916"/>
    <cellStyle name="20% - Accent2 20 6" xfId="3165"/>
    <cellStyle name="20% - Accent2 20 6 2" xfId="8634"/>
    <cellStyle name="20% - Accent2 20 6 2 2" xfId="19459"/>
    <cellStyle name="20% - Accent2 20 6 3" xfId="14166"/>
    <cellStyle name="20% - Accent2 20 7" xfId="6886"/>
    <cellStyle name="20% - Accent2 20 7 2" xfId="17711"/>
    <cellStyle name="20% - Accent2 20 8" xfId="12418"/>
    <cellStyle name="20% - Accent2 21" xfId="343"/>
    <cellStyle name="20% - Accent2 22" xfId="332"/>
    <cellStyle name="20% - Accent2 22 2" xfId="1360"/>
    <cellStyle name="20% - Accent2 22 2 2" xfId="2058"/>
    <cellStyle name="20% - Accent2 22 2 2 2" xfId="5664"/>
    <cellStyle name="20% - Accent2 22 2 2 2 2" xfId="11129"/>
    <cellStyle name="20% - Accent2 22 2 2 2 2 2" xfId="21954"/>
    <cellStyle name="20% - Accent2 22 2 2 2 3" xfId="16661"/>
    <cellStyle name="20% - Accent2 22 2 2 3" xfId="3910"/>
    <cellStyle name="20% - Accent2 22 2 2 3 2" xfId="9379"/>
    <cellStyle name="20% - Accent2 22 2 2 3 2 2" xfId="20204"/>
    <cellStyle name="20% - Accent2 22 2 2 3 3" xfId="14911"/>
    <cellStyle name="20% - Accent2 22 2 2 4" xfId="7631"/>
    <cellStyle name="20% - Accent2 22 2 2 4 2" xfId="18456"/>
    <cellStyle name="20% - Accent2 22 2 2 5" xfId="13163"/>
    <cellStyle name="20% - Accent2 22 2 3" xfId="4968"/>
    <cellStyle name="20% - Accent2 22 2 3 2" xfId="10433"/>
    <cellStyle name="20% - Accent2 22 2 3 2 2" xfId="21258"/>
    <cellStyle name="20% - Accent2 22 2 3 3" xfId="15965"/>
    <cellStyle name="20% - Accent2 22 2 4" xfId="3214"/>
    <cellStyle name="20% - Accent2 22 2 4 2" xfId="8683"/>
    <cellStyle name="20% - Accent2 22 2 4 2 2" xfId="19508"/>
    <cellStyle name="20% - Accent2 22 2 4 3" xfId="14215"/>
    <cellStyle name="20% - Accent2 22 2 5" xfId="6935"/>
    <cellStyle name="20% - Accent2 22 2 5 2" xfId="17760"/>
    <cellStyle name="20% - Accent2 22 2 6" xfId="12467"/>
    <cellStyle name="20% - Accent2 22 3" xfId="1709"/>
    <cellStyle name="20% - Accent2 22 3 2" xfId="5315"/>
    <cellStyle name="20% - Accent2 22 3 2 2" xfId="10780"/>
    <cellStyle name="20% - Accent2 22 3 2 2 2" xfId="21605"/>
    <cellStyle name="20% - Accent2 22 3 2 3" xfId="16312"/>
    <cellStyle name="20% - Accent2 22 3 3" xfId="3561"/>
    <cellStyle name="20% - Accent2 22 3 3 2" xfId="9030"/>
    <cellStyle name="20% - Accent2 22 3 3 2 2" xfId="19855"/>
    <cellStyle name="20% - Accent2 22 3 3 3" xfId="14562"/>
    <cellStyle name="20% - Accent2 22 3 4" xfId="7282"/>
    <cellStyle name="20% - Accent2 22 3 4 2" xfId="18107"/>
    <cellStyle name="20% - Accent2 22 3 5" xfId="12814"/>
    <cellStyle name="20% - Accent2 22 4" xfId="2439"/>
    <cellStyle name="20% - Accent2 22 4 2" xfId="6013"/>
    <cellStyle name="20% - Accent2 22 4 2 2" xfId="11478"/>
    <cellStyle name="20% - Accent2 22 4 2 2 2" xfId="22303"/>
    <cellStyle name="20% - Accent2 22 4 2 3" xfId="17010"/>
    <cellStyle name="20% - Accent2 22 4 3" xfId="4259"/>
    <cellStyle name="20% - Accent2 22 4 3 2" xfId="9728"/>
    <cellStyle name="20% - Accent2 22 4 3 2 2" xfId="20553"/>
    <cellStyle name="20% - Accent2 22 4 3 3" xfId="15260"/>
    <cellStyle name="20% - Accent2 22 4 4" xfId="7980"/>
    <cellStyle name="20% - Accent2 22 4 4 2" xfId="18805"/>
    <cellStyle name="20% - Accent2 22 4 5" xfId="13512"/>
    <cellStyle name="20% - Accent2 22 5" xfId="4617"/>
    <cellStyle name="20% - Accent2 22 5 2" xfId="10082"/>
    <cellStyle name="20% - Accent2 22 5 2 2" xfId="20907"/>
    <cellStyle name="20% - Accent2 22 5 3" xfId="15614"/>
    <cellStyle name="20% - Accent2 22 6" xfId="2865"/>
    <cellStyle name="20% - Accent2 22 6 2" xfId="8334"/>
    <cellStyle name="20% - Accent2 22 6 2 2" xfId="19159"/>
    <cellStyle name="20% - Accent2 22 6 3" xfId="13866"/>
    <cellStyle name="20% - Accent2 22 7" xfId="6586"/>
    <cellStyle name="20% - Accent2 22 7 2" xfId="17411"/>
    <cellStyle name="20% - Accent2 22 8" xfId="12117"/>
    <cellStyle name="20% - Accent2 23" xfId="1321"/>
    <cellStyle name="20% - Accent2 23 2" xfId="2025"/>
    <cellStyle name="20% - Accent2 23 2 2" xfId="5631"/>
    <cellStyle name="20% - Accent2 23 2 2 2" xfId="11096"/>
    <cellStyle name="20% - Accent2 23 2 2 2 2" xfId="21921"/>
    <cellStyle name="20% - Accent2 23 2 2 3" xfId="16628"/>
    <cellStyle name="20% - Accent2 23 2 3" xfId="3877"/>
    <cellStyle name="20% - Accent2 23 2 3 2" xfId="9346"/>
    <cellStyle name="20% - Accent2 23 2 3 2 2" xfId="20171"/>
    <cellStyle name="20% - Accent2 23 2 3 3" xfId="14878"/>
    <cellStyle name="20% - Accent2 23 2 4" xfId="7598"/>
    <cellStyle name="20% - Accent2 23 2 4 2" xfId="18423"/>
    <cellStyle name="20% - Accent2 23 2 5" xfId="13130"/>
    <cellStyle name="20% - Accent2 23 3" xfId="4935"/>
    <cellStyle name="20% - Accent2 23 3 2" xfId="10400"/>
    <cellStyle name="20% - Accent2 23 3 2 2" xfId="21225"/>
    <cellStyle name="20% - Accent2 23 3 3" xfId="15932"/>
    <cellStyle name="20% - Accent2 23 4" xfId="3181"/>
    <cellStyle name="20% - Accent2 23 4 2" xfId="8650"/>
    <cellStyle name="20% - Accent2 23 4 2 2" xfId="19475"/>
    <cellStyle name="20% - Accent2 23 4 3" xfId="14182"/>
    <cellStyle name="20% - Accent2 23 5" xfId="6902"/>
    <cellStyle name="20% - Accent2 23 5 2" xfId="17727"/>
    <cellStyle name="20% - Accent2 23 6" xfId="12434"/>
    <cellStyle name="20% - Accent2 24" xfId="1675"/>
    <cellStyle name="20% - Accent2 24 2" xfId="5281"/>
    <cellStyle name="20% - Accent2 24 2 2" xfId="10746"/>
    <cellStyle name="20% - Accent2 24 2 2 2" xfId="21571"/>
    <cellStyle name="20% - Accent2 24 2 3" xfId="16278"/>
    <cellStyle name="20% - Accent2 24 3" xfId="3527"/>
    <cellStyle name="20% - Accent2 24 3 2" xfId="8996"/>
    <cellStyle name="20% - Accent2 24 3 2 2" xfId="19821"/>
    <cellStyle name="20% - Accent2 24 3 3" xfId="14528"/>
    <cellStyle name="20% - Accent2 24 4" xfId="7248"/>
    <cellStyle name="20% - Accent2 24 4 2" xfId="18073"/>
    <cellStyle name="20% - Accent2 24 5" xfId="12780"/>
    <cellStyle name="20% - Accent2 25" xfId="2405"/>
    <cellStyle name="20% - Accent2 25 2" xfId="5979"/>
    <cellStyle name="20% - Accent2 25 2 2" xfId="11444"/>
    <cellStyle name="20% - Accent2 25 2 2 2" xfId="22269"/>
    <cellStyle name="20% - Accent2 25 2 3" xfId="16976"/>
    <cellStyle name="20% - Accent2 25 3" xfId="4225"/>
    <cellStyle name="20% - Accent2 25 3 2" xfId="9694"/>
    <cellStyle name="20% - Accent2 25 3 2 2" xfId="20519"/>
    <cellStyle name="20% - Accent2 25 3 3" xfId="15226"/>
    <cellStyle name="20% - Accent2 25 4" xfId="7946"/>
    <cellStyle name="20% - Accent2 25 4 2" xfId="18771"/>
    <cellStyle name="20% - Accent2 25 5" xfId="13478"/>
    <cellStyle name="20% - Accent2 26" xfId="2763"/>
    <cellStyle name="20% - Accent2 27" xfId="4583"/>
    <cellStyle name="20% - Accent2 27 2" xfId="10048"/>
    <cellStyle name="20% - Accent2 27 2 2" xfId="20873"/>
    <cellStyle name="20% - Accent2 27 3" xfId="15580"/>
    <cellStyle name="20% - Accent2 28" xfId="2831"/>
    <cellStyle name="20% - Accent2 28 2" xfId="8300"/>
    <cellStyle name="20% - Accent2 28 2 2" xfId="19125"/>
    <cellStyle name="20% - Accent2 28 3" xfId="13832"/>
    <cellStyle name="20% - Accent2 29" xfId="6335"/>
    <cellStyle name="20% - Accent2 29 2" xfId="11798"/>
    <cellStyle name="20% - Accent2 29 2 2" xfId="22623"/>
    <cellStyle name="20% - Accent2 29 3" xfId="17330"/>
    <cellStyle name="20% - Accent2 3" xfId="34"/>
    <cellStyle name="20% - Accent2 3 2" xfId="892"/>
    <cellStyle name="20% - Accent2 3 3" xfId="495"/>
    <cellStyle name="20% - Accent2 3 3 2" xfId="1388"/>
    <cellStyle name="20% - Accent2 3 3 2 2" xfId="2086"/>
    <cellStyle name="20% - Accent2 3 3 2 2 2" xfId="5692"/>
    <cellStyle name="20% - Accent2 3 3 2 2 2 2" xfId="11157"/>
    <cellStyle name="20% - Accent2 3 3 2 2 2 2 2" xfId="21982"/>
    <cellStyle name="20% - Accent2 3 3 2 2 2 3" xfId="16689"/>
    <cellStyle name="20% - Accent2 3 3 2 2 3" xfId="3938"/>
    <cellStyle name="20% - Accent2 3 3 2 2 3 2" xfId="9407"/>
    <cellStyle name="20% - Accent2 3 3 2 2 3 2 2" xfId="20232"/>
    <cellStyle name="20% - Accent2 3 3 2 2 3 3" xfId="14939"/>
    <cellStyle name="20% - Accent2 3 3 2 2 4" xfId="7659"/>
    <cellStyle name="20% - Accent2 3 3 2 2 4 2" xfId="18484"/>
    <cellStyle name="20% - Accent2 3 3 2 2 5" xfId="13191"/>
    <cellStyle name="20% - Accent2 3 3 2 3" xfId="4996"/>
    <cellStyle name="20% - Accent2 3 3 2 3 2" xfId="10461"/>
    <cellStyle name="20% - Accent2 3 3 2 3 2 2" xfId="21286"/>
    <cellStyle name="20% - Accent2 3 3 2 3 3" xfId="15993"/>
    <cellStyle name="20% - Accent2 3 3 2 4" xfId="3242"/>
    <cellStyle name="20% - Accent2 3 3 2 4 2" xfId="8711"/>
    <cellStyle name="20% - Accent2 3 3 2 4 2 2" xfId="19536"/>
    <cellStyle name="20% - Accent2 3 3 2 4 3" xfId="14243"/>
    <cellStyle name="20% - Accent2 3 3 2 5" xfId="6963"/>
    <cellStyle name="20% - Accent2 3 3 2 5 2" xfId="17788"/>
    <cellStyle name="20% - Accent2 3 3 2 6" xfId="12495"/>
    <cellStyle name="20% - Accent2 3 3 3" xfId="1737"/>
    <cellStyle name="20% - Accent2 3 3 3 2" xfId="5343"/>
    <cellStyle name="20% - Accent2 3 3 3 2 2" xfId="10808"/>
    <cellStyle name="20% - Accent2 3 3 3 2 2 2" xfId="21633"/>
    <cellStyle name="20% - Accent2 3 3 3 2 3" xfId="16340"/>
    <cellStyle name="20% - Accent2 3 3 3 3" xfId="3589"/>
    <cellStyle name="20% - Accent2 3 3 3 3 2" xfId="9058"/>
    <cellStyle name="20% - Accent2 3 3 3 3 2 2" xfId="19883"/>
    <cellStyle name="20% - Accent2 3 3 3 3 3" xfId="14590"/>
    <cellStyle name="20% - Accent2 3 3 3 4" xfId="7310"/>
    <cellStyle name="20% - Accent2 3 3 3 4 2" xfId="18135"/>
    <cellStyle name="20% - Accent2 3 3 3 5" xfId="12842"/>
    <cellStyle name="20% - Accent2 3 3 4" xfId="2467"/>
    <cellStyle name="20% - Accent2 3 3 4 2" xfId="6041"/>
    <cellStyle name="20% - Accent2 3 3 4 2 2" xfId="11506"/>
    <cellStyle name="20% - Accent2 3 3 4 2 2 2" xfId="22331"/>
    <cellStyle name="20% - Accent2 3 3 4 2 3" xfId="17038"/>
    <cellStyle name="20% - Accent2 3 3 4 3" xfId="4287"/>
    <cellStyle name="20% - Accent2 3 3 4 3 2" xfId="9756"/>
    <cellStyle name="20% - Accent2 3 3 4 3 2 2" xfId="20581"/>
    <cellStyle name="20% - Accent2 3 3 4 3 3" xfId="15288"/>
    <cellStyle name="20% - Accent2 3 3 4 4" xfId="8008"/>
    <cellStyle name="20% - Accent2 3 3 4 4 2" xfId="18833"/>
    <cellStyle name="20% - Accent2 3 3 4 5" xfId="13540"/>
    <cellStyle name="20% - Accent2 3 3 5" xfId="4645"/>
    <cellStyle name="20% - Accent2 3 3 5 2" xfId="10110"/>
    <cellStyle name="20% - Accent2 3 3 5 2 2" xfId="20935"/>
    <cellStyle name="20% - Accent2 3 3 5 3" xfId="15642"/>
    <cellStyle name="20% - Accent2 3 3 6" xfId="2893"/>
    <cellStyle name="20% - Accent2 3 3 6 2" xfId="8362"/>
    <cellStyle name="20% - Accent2 3 3 6 2 2" xfId="19187"/>
    <cellStyle name="20% - Accent2 3 3 6 3" xfId="13894"/>
    <cellStyle name="20% - Accent2 3 3 7" xfId="6614"/>
    <cellStyle name="20% - Accent2 3 3 7 2" xfId="17439"/>
    <cellStyle name="20% - Accent2 3 3 8" xfId="12145"/>
    <cellStyle name="20% - Accent2 30" xfId="6550"/>
    <cellStyle name="20% - Accent2 30 2" xfId="17377"/>
    <cellStyle name="20% - Accent2 31" xfId="11907"/>
    <cellStyle name="20% - Accent2 31 2" xfId="22704"/>
    <cellStyle name="20% - Accent2 32" xfId="12082"/>
    <cellStyle name="20% - Accent2 4" xfId="316"/>
    <cellStyle name="20% - Accent2 4 2" xfId="537"/>
    <cellStyle name="20% - Accent2 4 2 2" xfId="1402"/>
    <cellStyle name="20% - Accent2 4 2 2 2" xfId="2100"/>
    <cellStyle name="20% - Accent2 4 2 2 2 2" xfId="5706"/>
    <cellStyle name="20% - Accent2 4 2 2 2 2 2" xfId="11171"/>
    <cellStyle name="20% - Accent2 4 2 2 2 2 2 2" xfId="21996"/>
    <cellStyle name="20% - Accent2 4 2 2 2 2 3" xfId="16703"/>
    <cellStyle name="20% - Accent2 4 2 2 2 3" xfId="3952"/>
    <cellStyle name="20% - Accent2 4 2 2 2 3 2" xfId="9421"/>
    <cellStyle name="20% - Accent2 4 2 2 2 3 2 2" xfId="20246"/>
    <cellStyle name="20% - Accent2 4 2 2 2 3 3" xfId="14953"/>
    <cellStyle name="20% - Accent2 4 2 2 2 4" xfId="7673"/>
    <cellStyle name="20% - Accent2 4 2 2 2 4 2" xfId="18498"/>
    <cellStyle name="20% - Accent2 4 2 2 2 5" xfId="13205"/>
    <cellStyle name="20% - Accent2 4 2 2 3" xfId="5010"/>
    <cellStyle name="20% - Accent2 4 2 2 3 2" xfId="10475"/>
    <cellStyle name="20% - Accent2 4 2 2 3 2 2" xfId="21300"/>
    <cellStyle name="20% - Accent2 4 2 2 3 3" xfId="16007"/>
    <cellStyle name="20% - Accent2 4 2 2 4" xfId="3256"/>
    <cellStyle name="20% - Accent2 4 2 2 4 2" xfId="8725"/>
    <cellStyle name="20% - Accent2 4 2 2 4 2 2" xfId="19550"/>
    <cellStyle name="20% - Accent2 4 2 2 4 3" xfId="14257"/>
    <cellStyle name="20% - Accent2 4 2 2 5" xfId="6977"/>
    <cellStyle name="20% - Accent2 4 2 2 5 2" xfId="17802"/>
    <cellStyle name="20% - Accent2 4 2 2 6" xfId="12509"/>
    <cellStyle name="20% - Accent2 4 2 3" xfId="1751"/>
    <cellStyle name="20% - Accent2 4 2 3 2" xfId="5357"/>
    <cellStyle name="20% - Accent2 4 2 3 2 2" xfId="10822"/>
    <cellStyle name="20% - Accent2 4 2 3 2 2 2" xfId="21647"/>
    <cellStyle name="20% - Accent2 4 2 3 2 3" xfId="16354"/>
    <cellStyle name="20% - Accent2 4 2 3 3" xfId="3603"/>
    <cellStyle name="20% - Accent2 4 2 3 3 2" xfId="9072"/>
    <cellStyle name="20% - Accent2 4 2 3 3 2 2" xfId="19897"/>
    <cellStyle name="20% - Accent2 4 2 3 3 3" xfId="14604"/>
    <cellStyle name="20% - Accent2 4 2 3 4" xfId="7324"/>
    <cellStyle name="20% - Accent2 4 2 3 4 2" xfId="18149"/>
    <cellStyle name="20% - Accent2 4 2 3 5" xfId="12856"/>
    <cellStyle name="20% - Accent2 4 2 4" xfId="2481"/>
    <cellStyle name="20% - Accent2 4 2 4 2" xfId="6055"/>
    <cellStyle name="20% - Accent2 4 2 4 2 2" xfId="11520"/>
    <cellStyle name="20% - Accent2 4 2 4 2 2 2" xfId="22345"/>
    <cellStyle name="20% - Accent2 4 2 4 2 3" xfId="17052"/>
    <cellStyle name="20% - Accent2 4 2 4 3" xfId="4301"/>
    <cellStyle name="20% - Accent2 4 2 4 3 2" xfId="9770"/>
    <cellStyle name="20% - Accent2 4 2 4 3 2 2" xfId="20595"/>
    <cellStyle name="20% - Accent2 4 2 4 3 3" xfId="15302"/>
    <cellStyle name="20% - Accent2 4 2 4 4" xfId="8022"/>
    <cellStyle name="20% - Accent2 4 2 4 4 2" xfId="18847"/>
    <cellStyle name="20% - Accent2 4 2 4 5" xfId="13554"/>
    <cellStyle name="20% - Accent2 4 2 5" xfId="4659"/>
    <cellStyle name="20% - Accent2 4 2 5 2" xfId="10124"/>
    <cellStyle name="20% - Accent2 4 2 5 2 2" xfId="20949"/>
    <cellStyle name="20% - Accent2 4 2 5 3" xfId="15656"/>
    <cellStyle name="20% - Accent2 4 2 6" xfId="2907"/>
    <cellStyle name="20% - Accent2 4 2 6 2" xfId="8376"/>
    <cellStyle name="20% - Accent2 4 2 6 2 2" xfId="19201"/>
    <cellStyle name="20% - Accent2 4 2 6 3" xfId="13908"/>
    <cellStyle name="20% - Accent2 4 2 7" xfId="6628"/>
    <cellStyle name="20% - Accent2 4 2 7 2" xfId="17453"/>
    <cellStyle name="20% - Accent2 4 2 8" xfId="12159"/>
    <cellStyle name="20% - Accent2 4 3" xfId="1344"/>
    <cellStyle name="20% - Accent2 4 3 2" xfId="2042"/>
    <cellStyle name="20% - Accent2 4 3 2 2" xfId="5648"/>
    <cellStyle name="20% - Accent2 4 3 2 2 2" xfId="11113"/>
    <cellStyle name="20% - Accent2 4 3 2 2 2 2" xfId="21938"/>
    <cellStyle name="20% - Accent2 4 3 2 2 3" xfId="16645"/>
    <cellStyle name="20% - Accent2 4 3 2 3" xfId="3894"/>
    <cellStyle name="20% - Accent2 4 3 2 3 2" xfId="9363"/>
    <cellStyle name="20% - Accent2 4 3 2 3 2 2" xfId="20188"/>
    <cellStyle name="20% - Accent2 4 3 2 3 3" xfId="14895"/>
    <cellStyle name="20% - Accent2 4 3 2 4" xfId="7615"/>
    <cellStyle name="20% - Accent2 4 3 2 4 2" xfId="18440"/>
    <cellStyle name="20% - Accent2 4 3 2 5" xfId="13147"/>
    <cellStyle name="20% - Accent2 4 3 3" xfId="4952"/>
    <cellStyle name="20% - Accent2 4 3 3 2" xfId="10417"/>
    <cellStyle name="20% - Accent2 4 3 3 2 2" xfId="21242"/>
    <cellStyle name="20% - Accent2 4 3 3 3" xfId="15949"/>
    <cellStyle name="20% - Accent2 4 3 4" xfId="3198"/>
    <cellStyle name="20% - Accent2 4 3 4 2" xfId="8667"/>
    <cellStyle name="20% - Accent2 4 3 4 2 2" xfId="19492"/>
    <cellStyle name="20% - Accent2 4 3 4 3" xfId="14199"/>
    <cellStyle name="20% - Accent2 4 3 5" xfId="6919"/>
    <cellStyle name="20% - Accent2 4 3 5 2" xfId="17744"/>
    <cellStyle name="20% - Accent2 4 3 6" xfId="12451"/>
    <cellStyle name="20% - Accent2 4 4" xfId="1693"/>
    <cellStyle name="20% - Accent2 4 4 2" xfId="5299"/>
    <cellStyle name="20% - Accent2 4 4 2 2" xfId="10764"/>
    <cellStyle name="20% - Accent2 4 4 2 2 2" xfId="21589"/>
    <cellStyle name="20% - Accent2 4 4 2 3" xfId="16296"/>
    <cellStyle name="20% - Accent2 4 4 3" xfId="3545"/>
    <cellStyle name="20% - Accent2 4 4 3 2" xfId="9014"/>
    <cellStyle name="20% - Accent2 4 4 3 2 2" xfId="19839"/>
    <cellStyle name="20% - Accent2 4 4 3 3" xfId="14546"/>
    <cellStyle name="20% - Accent2 4 4 4" xfId="7266"/>
    <cellStyle name="20% - Accent2 4 4 4 2" xfId="18091"/>
    <cellStyle name="20% - Accent2 4 4 5" xfId="12798"/>
    <cellStyle name="20% - Accent2 4 5" xfId="2423"/>
    <cellStyle name="20% - Accent2 4 5 2" xfId="5997"/>
    <cellStyle name="20% - Accent2 4 5 2 2" xfId="11462"/>
    <cellStyle name="20% - Accent2 4 5 2 2 2" xfId="22287"/>
    <cellStyle name="20% - Accent2 4 5 2 3" xfId="16994"/>
    <cellStyle name="20% - Accent2 4 5 3" xfId="4243"/>
    <cellStyle name="20% - Accent2 4 5 3 2" xfId="9712"/>
    <cellStyle name="20% - Accent2 4 5 3 2 2" xfId="20537"/>
    <cellStyle name="20% - Accent2 4 5 3 3" xfId="15244"/>
    <cellStyle name="20% - Accent2 4 5 4" xfId="7964"/>
    <cellStyle name="20% - Accent2 4 5 4 2" xfId="18789"/>
    <cellStyle name="20% - Accent2 4 5 5" xfId="13496"/>
    <cellStyle name="20% - Accent2 4 6" xfId="4601"/>
    <cellStyle name="20% - Accent2 4 6 2" xfId="10066"/>
    <cellStyle name="20% - Accent2 4 6 2 2" xfId="20891"/>
    <cellStyle name="20% - Accent2 4 6 3" xfId="15598"/>
    <cellStyle name="20% - Accent2 4 7" xfId="2849"/>
    <cellStyle name="20% - Accent2 4 7 2" xfId="8318"/>
    <cellStyle name="20% - Accent2 4 7 2 2" xfId="19143"/>
    <cellStyle name="20% - Accent2 4 7 3" xfId="13850"/>
    <cellStyle name="20% - Accent2 4 8" xfId="6570"/>
    <cellStyle name="20% - Accent2 4 8 2" xfId="17395"/>
    <cellStyle name="20% - Accent2 4 9" xfId="12101"/>
    <cellStyle name="20% - Accent2 5" xfId="579"/>
    <cellStyle name="20% - Accent2 5 2" xfId="1416"/>
    <cellStyle name="20% - Accent2 5 2 2" xfId="2114"/>
    <cellStyle name="20% - Accent2 5 2 2 2" xfId="5720"/>
    <cellStyle name="20% - Accent2 5 2 2 2 2" xfId="11185"/>
    <cellStyle name="20% - Accent2 5 2 2 2 2 2" xfId="22010"/>
    <cellStyle name="20% - Accent2 5 2 2 2 3" xfId="16717"/>
    <cellStyle name="20% - Accent2 5 2 2 3" xfId="3966"/>
    <cellStyle name="20% - Accent2 5 2 2 3 2" xfId="9435"/>
    <cellStyle name="20% - Accent2 5 2 2 3 2 2" xfId="20260"/>
    <cellStyle name="20% - Accent2 5 2 2 3 3" xfId="14967"/>
    <cellStyle name="20% - Accent2 5 2 2 4" xfId="7687"/>
    <cellStyle name="20% - Accent2 5 2 2 4 2" xfId="18512"/>
    <cellStyle name="20% - Accent2 5 2 2 5" xfId="13219"/>
    <cellStyle name="20% - Accent2 5 2 3" xfId="5024"/>
    <cellStyle name="20% - Accent2 5 2 3 2" xfId="10489"/>
    <cellStyle name="20% - Accent2 5 2 3 2 2" xfId="21314"/>
    <cellStyle name="20% - Accent2 5 2 3 3" xfId="16021"/>
    <cellStyle name="20% - Accent2 5 2 4" xfId="3270"/>
    <cellStyle name="20% - Accent2 5 2 4 2" xfId="8739"/>
    <cellStyle name="20% - Accent2 5 2 4 2 2" xfId="19564"/>
    <cellStyle name="20% - Accent2 5 2 4 3" xfId="14271"/>
    <cellStyle name="20% - Accent2 5 2 5" xfId="6991"/>
    <cellStyle name="20% - Accent2 5 2 5 2" xfId="17816"/>
    <cellStyle name="20% - Accent2 5 2 6" xfId="12523"/>
    <cellStyle name="20% - Accent2 5 3" xfId="1765"/>
    <cellStyle name="20% - Accent2 5 3 2" xfId="5371"/>
    <cellStyle name="20% - Accent2 5 3 2 2" xfId="10836"/>
    <cellStyle name="20% - Accent2 5 3 2 2 2" xfId="21661"/>
    <cellStyle name="20% - Accent2 5 3 2 3" xfId="16368"/>
    <cellStyle name="20% - Accent2 5 3 3" xfId="3617"/>
    <cellStyle name="20% - Accent2 5 3 3 2" xfId="9086"/>
    <cellStyle name="20% - Accent2 5 3 3 2 2" xfId="19911"/>
    <cellStyle name="20% - Accent2 5 3 3 3" xfId="14618"/>
    <cellStyle name="20% - Accent2 5 3 4" xfId="7338"/>
    <cellStyle name="20% - Accent2 5 3 4 2" xfId="18163"/>
    <cellStyle name="20% - Accent2 5 3 5" xfId="12870"/>
    <cellStyle name="20% - Accent2 5 4" xfId="2495"/>
    <cellStyle name="20% - Accent2 5 4 2" xfId="6069"/>
    <cellStyle name="20% - Accent2 5 4 2 2" xfId="11534"/>
    <cellStyle name="20% - Accent2 5 4 2 2 2" xfId="22359"/>
    <cellStyle name="20% - Accent2 5 4 2 3" xfId="17066"/>
    <cellStyle name="20% - Accent2 5 4 3" xfId="4315"/>
    <cellStyle name="20% - Accent2 5 4 3 2" xfId="9784"/>
    <cellStyle name="20% - Accent2 5 4 3 2 2" xfId="20609"/>
    <cellStyle name="20% - Accent2 5 4 3 3" xfId="15316"/>
    <cellStyle name="20% - Accent2 5 4 4" xfId="8036"/>
    <cellStyle name="20% - Accent2 5 4 4 2" xfId="18861"/>
    <cellStyle name="20% - Accent2 5 4 5" xfId="13568"/>
    <cellStyle name="20% - Accent2 5 5" xfId="4673"/>
    <cellStyle name="20% - Accent2 5 5 2" xfId="10138"/>
    <cellStyle name="20% - Accent2 5 5 2 2" xfId="20963"/>
    <cellStyle name="20% - Accent2 5 5 3" xfId="15670"/>
    <cellStyle name="20% - Accent2 5 6" xfId="2921"/>
    <cellStyle name="20% - Accent2 5 6 2" xfId="8390"/>
    <cellStyle name="20% - Accent2 5 6 2 2" xfId="19215"/>
    <cellStyle name="20% - Accent2 5 6 3" xfId="13922"/>
    <cellStyle name="20% - Accent2 5 7" xfId="6642"/>
    <cellStyle name="20% - Accent2 5 7 2" xfId="17467"/>
    <cellStyle name="20% - Accent2 5 8" xfId="12173"/>
    <cellStyle name="20% - Accent2 6" xfId="621"/>
    <cellStyle name="20% - Accent2 6 2" xfId="1430"/>
    <cellStyle name="20% - Accent2 6 2 2" xfId="2128"/>
    <cellStyle name="20% - Accent2 6 2 2 2" xfId="5734"/>
    <cellStyle name="20% - Accent2 6 2 2 2 2" xfId="11199"/>
    <cellStyle name="20% - Accent2 6 2 2 2 2 2" xfId="22024"/>
    <cellStyle name="20% - Accent2 6 2 2 2 3" xfId="16731"/>
    <cellStyle name="20% - Accent2 6 2 2 3" xfId="3980"/>
    <cellStyle name="20% - Accent2 6 2 2 3 2" xfId="9449"/>
    <cellStyle name="20% - Accent2 6 2 2 3 2 2" xfId="20274"/>
    <cellStyle name="20% - Accent2 6 2 2 3 3" xfId="14981"/>
    <cellStyle name="20% - Accent2 6 2 2 4" xfId="7701"/>
    <cellStyle name="20% - Accent2 6 2 2 4 2" xfId="18526"/>
    <cellStyle name="20% - Accent2 6 2 2 5" xfId="13233"/>
    <cellStyle name="20% - Accent2 6 2 3" xfId="5038"/>
    <cellStyle name="20% - Accent2 6 2 3 2" xfId="10503"/>
    <cellStyle name="20% - Accent2 6 2 3 2 2" xfId="21328"/>
    <cellStyle name="20% - Accent2 6 2 3 3" xfId="16035"/>
    <cellStyle name="20% - Accent2 6 2 4" xfId="3284"/>
    <cellStyle name="20% - Accent2 6 2 4 2" xfId="8753"/>
    <cellStyle name="20% - Accent2 6 2 4 2 2" xfId="19578"/>
    <cellStyle name="20% - Accent2 6 2 4 3" xfId="14285"/>
    <cellStyle name="20% - Accent2 6 2 5" xfId="7005"/>
    <cellStyle name="20% - Accent2 6 2 5 2" xfId="17830"/>
    <cellStyle name="20% - Accent2 6 2 6" xfId="12537"/>
    <cellStyle name="20% - Accent2 6 3" xfId="1779"/>
    <cellStyle name="20% - Accent2 6 3 2" xfId="5385"/>
    <cellStyle name="20% - Accent2 6 3 2 2" xfId="10850"/>
    <cellStyle name="20% - Accent2 6 3 2 2 2" xfId="21675"/>
    <cellStyle name="20% - Accent2 6 3 2 3" xfId="16382"/>
    <cellStyle name="20% - Accent2 6 3 3" xfId="3631"/>
    <cellStyle name="20% - Accent2 6 3 3 2" xfId="9100"/>
    <cellStyle name="20% - Accent2 6 3 3 2 2" xfId="19925"/>
    <cellStyle name="20% - Accent2 6 3 3 3" xfId="14632"/>
    <cellStyle name="20% - Accent2 6 3 4" xfId="7352"/>
    <cellStyle name="20% - Accent2 6 3 4 2" xfId="18177"/>
    <cellStyle name="20% - Accent2 6 3 5" xfId="12884"/>
    <cellStyle name="20% - Accent2 6 4" xfId="2509"/>
    <cellStyle name="20% - Accent2 6 4 2" xfId="6083"/>
    <cellStyle name="20% - Accent2 6 4 2 2" xfId="11548"/>
    <cellStyle name="20% - Accent2 6 4 2 2 2" xfId="22373"/>
    <cellStyle name="20% - Accent2 6 4 2 3" xfId="17080"/>
    <cellStyle name="20% - Accent2 6 4 3" xfId="4329"/>
    <cellStyle name="20% - Accent2 6 4 3 2" xfId="9798"/>
    <cellStyle name="20% - Accent2 6 4 3 2 2" xfId="20623"/>
    <cellStyle name="20% - Accent2 6 4 3 3" xfId="15330"/>
    <cellStyle name="20% - Accent2 6 4 4" xfId="8050"/>
    <cellStyle name="20% - Accent2 6 4 4 2" xfId="18875"/>
    <cellStyle name="20% - Accent2 6 4 5" xfId="13582"/>
    <cellStyle name="20% - Accent2 6 5" xfId="4688"/>
    <cellStyle name="20% - Accent2 6 5 2" xfId="10153"/>
    <cellStyle name="20% - Accent2 6 5 2 2" xfId="20978"/>
    <cellStyle name="20% - Accent2 6 5 3" xfId="15685"/>
    <cellStyle name="20% - Accent2 6 6" xfId="2935"/>
    <cellStyle name="20% - Accent2 6 6 2" xfId="8404"/>
    <cellStyle name="20% - Accent2 6 6 2 2" xfId="19229"/>
    <cellStyle name="20% - Accent2 6 6 3" xfId="13936"/>
    <cellStyle name="20% - Accent2 6 7" xfId="6656"/>
    <cellStyle name="20% - Accent2 6 7 2" xfId="17481"/>
    <cellStyle name="20% - Accent2 6 8" xfId="12187"/>
    <cellStyle name="20% - Accent2 7" xfId="663"/>
    <cellStyle name="20% - Accent2 7 2" xfId="1444"/>
    <cellStyle name="20% - Accent2 7 2 2" xfId="2142"/>
    <cellStyle name="20% - Accent2 7 2 2 2" xfId="5748"/>
    <cellStyle name="20% - Accent2 7 2 2 2 2" xfId="11213"/>
    <cellStyle name="20% - Accent2 7 2 2 2 2 2" xfId="22038"/>
    <cellStyle name="20% - Accent2 7 2 2 2 3" xfId="16745"/>
    <cellStyle name="20% - Accent2 7 2 2 3" xfId="3994"/>
    <cellStyle name="20% - Accent2 7 2 2 3 2" xfId="9463"/>
    <cellStyle name="20% - Accent2 7 2 2 3 2 2" xfId="20288"/>
    <cellStyle name="20% - Accent2 7 2 2 3 3" xfId="14995"/>
    <cellStyle name="20% - Accent2 7 2 2 4" xfId="7715"/>
    <cellStyle name="20% - Accent2 7 2 2 4 2" xfId="18540"/>
    <cellStyle name="20% - Accent2 7 2 2 5" xfId="13247"/>
    <cellStyle name="20% - Accent2 7 2 3" xfId="5052"/>
    <cellStyle name="20% - Accent2 7 2 3 2" xfId="10517"/>
    <cellStyle name="20% - Accent2 7 2 3 2 2" xfId="21342"/>
    <cellStyle name="20% - Accent2 7 2 3 3" xfId="16049"/>
    <cellStyle name="20% - Accent2 7 2 4" xfId="3298"/>
    <cellStyle name="20% - Accent2 7 2 4 2" xfId="8767"/>
    <cellStyle name="20% - Accent2 7 2 4 2 2" xfId="19592"/>
    <cellStyle name="20% - Accent2 7 2 4 3" xfId="14299"/>
    <cellStyle name="20% - Accent2 7 2 5" xfId="7019"/>
    <cellStyle name="20% - Accent2 7 2 5 2" xfId="17844"/>
    <cellStyle name="20% - Accent2 7 2 6" xfId="12551"/>
    <cellStyle name="20% - Accent2 7 3" xfId="1793"/>
    <cellStyle name="20% - Accent2 7 3 2" xfId="5399"/>
    <cellStyle name="20% - Accent2 7 3 2 2" xfId="10864"/>
    <cellStyle name="20% - Accent2 7 3 2 2 2" xfId="21689"/>
    <cellStyle name="20% - Accent2 7 3 2 3" xfId="16396"/>
    <cellStyle name="20% - Accent2 7 3 3" xfId="3645"/>
    <cellStyle name="20% - Accent2 7 3 3 2" xfId="9114"/>
    <cellStyle name="20% - Accent2 7 3 3 2 2" xfId="19939"/>
    <cellStyle name="20% - Accent2 7 3 3 3" xfId="14646"/>
    <cellStyle name="20% - Accent2 7 3 4" xfId="7366"/>
    <cellStyle name="20% - Accent2 7 3 4 2" xfId="18191"/>
    <cellStyle name="20% - Accent2 7 3 5" xfId="12898"/>
    <cellStyle name="20% - Accent2 7 4" xfId="2523"/>
    <cellStyle name="20% - Accent2 7 4 2" xfId="6097"/>
    <cellStyle name="20% - Accent2 7 4 2 2" xfId="11562"/>
    <cellStyle name="20% - Accent2 7 4 2 2 2" xfId="22387"/>
    <cellStyle name="20% - Accent2 7 4 2 3" xfId="17094"/>
    <cellStyle name="20% - Accent2 7 4 3" xfId="4343"/>
    <cellStyle name="20% - Accent2 7 4 3 2" xfId="9812"/>
    <cellStyle name="20% - Accent2 7 4 3 2 2" xfId="20637"/>
    <cellStyle name="20% - Accent2 7 4 3 3" xfId="15344"/>
    <cellStyle name="20% - Accent2 7 4 4" xfId="8064"/>
    <cellStyle name="20% - Accent2 7 4 4 2" xfId="18889"/>
    <cellStyle name="20% - Accent2 7 4 5" xfId="13596"/>
    <cellStyle name="20% - Accent2 7 5" xfId="4703"/>
    <cellStyle name="20% - Accent2 7 5 2" xfId="10168"/>
    <cellStyle name="20% - Accent2 7 5 2 2" xfId="20993"/>
    <cellStyle name="20% - Accent2 7 5 3" xfId="15700"/>
    <cellStyle name="20% - Accent2 7 6" xfId="2949"/>
    <cellStyle name="20% - Accent2 7 6 2" xfId="8418"/>
    <cellStyle name="20% - Accent2 7 6 2 2" xfId="19243"/>
    <cellStyle name="20% - Accent2 7 6 3" xfId="13950"/>
    <cellStyle name="20% - Accent2 7 7" xfId="6670"/>
    <cellStyle name="20% - Accent2 7 7 2" xfId="17495"/>
    <cellStyle name="20% - Accent2 7 8" xfId="12201"/>
    <cellStyle name="20% - Accent2 8" xfId="704"/>
    <cellStyle name="20% - Accent2 8 2" xfId="1457"/>
    <cellStyle name="20% - Accent2 8 2 2" xfId="2155"/>
    <cellStyle name="20% - Accent2 8 2 2 2" xfId="5761"/>
    <cellStyle name="20% - Accent2 8 2 2 2 2" xfId="11226"/>
    <cellStyle name="20% - Accent2 8 2 2 2 2 2" xfId="22051"/>
    <cellStyle name="20% - Accent2 8 2 2 2 3" xfId="16758"/>
    <cellStyle name="20% - Accent2 8 2 2 3" xfId="4007"/>
    <cellStyle name="20% - Accent2 8 2 2 3 2" xfId="9476"/>
    <cellStyle name="20% - Accent2 8 2 2 3 2 2" xfId="20301"/>
    <cellStyle name="20% - Accent2 8 2 2 3 3" xfId="15008"/>
    <cellStyle name="20% - Accent2 8 2 2 4" xfId="7728"/>
    <cellStyle name="20% - Accent2 8 2 2 4 2" xfId="18553"/>
    <cellStyle name="20% - Accent2 8 2 2 5" xfId="13260"/>
    <cellStyle name="20% - Accent2 8 2 3" xfId="5065"/>
    <cellStyle name="20% - Accent2 8 2 3 2" xfId="10530"/>
    <cellStyle name="20% - Accent2 8 2 3 2 2" xfId="21355"/>
    <cellStyle name="20% - Accent2 8 2 3 3" xfId="16062"/>
    <cellStyle name="20% - Accent2 8 2 4" xfId="3311"/>
    <cellStyle name="20% - Accent2 8 2 4 2" xfId="8780"/>
    <cellStyle name="20% - Accent2 8 2 4 2 2" xfId="19605"/>
    <cellStyle name="20% - Accent2 8 2 4 3" xfId="14312"/>
    <cellStyle name="20% - Accent2 8 2 5" xfId="7032"/>
    <cellStyle name="20% - Accent2 8 2 5 2" xfId="17857"/>
    <cellStyle name="20% - Accent2 8 2 6" xfId="12564"/>
    <cellStyle name="20% - Accent2 8 3" xfId="1806"/>
    <cellStyle name="20% - Accent2 8 3 2" xfId="5412"/>
    <cellStyle name="20% - Accent2 8 3 2 2" xfId="10877"/>
    <cellStyle name="20% - Accent2 8 3 2 2 2" xfId="21702"/>
    <cellStyle name="20% - Accent2 8 3 2 3" xfId="16409"/>
    <cellStyle name="20% - Accent2 8 3 3" xfId="3658"/>
    <cellStyle name="20% - Accent2 8 3 3 2" xfId="9127"/>
    <cellStyle name="20% - Accent2 8 3 3 2 2" xfId="19952"/>
    <cellStyle name="20% - Accent2 8 3 3 3" xfId="14659"/>
    <cellStyle name="20% - Accent2 8 3 4" xfId="7379"/>
    <cellStyle name="20% - Accent2 8 3 4 2" xfId="18204"/>
    <cellStyle name="20% - Accent2 8 3 5" xfId="12911"/>
    <cellStyle name="20% - Accent2 8 4" xfId="2536"/>
    <cellStyle name="20% - Accent2 8 4 2" xfId="6110"/>
    <cellStyle name="20% - Accent2 8 4 2 2" xfId="11575"/>
    <cellStyle name="20% - Accent2 8 4 2 2 2" xfId="22400"/>
    <cellStyle name="20% - Accent2 8 4 2 3" xfId="17107"/>
    <cellStyle name="20% - Accent2 8 4 3" xfId="4356"/>
    <cellStyle name="20% - Accent2 8 4 3 2" xfId="9825"/>
    <cellStyle name="20% - Accent2 8 4 3 2 2" xfId="20650"/>
    <cellStyle name="20% - Accent2 8 4 3 3" xfId="15357"/>
    <cellStyle name="20% - Accent2 8 4 4" xfId="8077"/>
    <cellStyle name="20% - Accent2 8 4 4 2" xfId="18902"/>
    <cellStyle name="20% - Accent2 8 4 5" xfId="13609"/>
    <cellStyle name="20% - Accent2 8 5" xfId="4716"/>
    <cellStyle name="20% - Accent2 8 5 2" xfId="10181"/>
    <cellStyle name="20% - Accent2 8 5 2 2" xfId="21006"/>
    <cellStyle name="20% - Accent2 8 5 3" xfId="15713"/>
    <cellStyle name="20% - Accent2 8 6" xfId="2962"/>
    <cellStyle name="20% - Accent2 8 6 2" xfId="8431"/>
    <cellStyle name="20% - Accent2 8 6 2 2" xfId="19256"/>
    <cellStyle name="20% - Accent2 8 6 3" xfId="13963"/>
    <cellStyle name="20% - Accent2 8 7" xfId="6683"/>
    <cellStyle name="20% - Accent2 8 7 2" xfId="17508"/>
    <cellStyle name="20% - Accent2 8 8" xfId="12214"/>
    <cellStyle name="20% - Accent2 9" xfId="745"/>
    <cellStyle name="20% - Accent2 9 2" xfId="1470"/>
    <cellStyle name="20% - Accent2 9 2 2" xfId="2168"/>
    <cellStyle name="20% - Accent2 9 2 2 2" xfId="5774"/>
    <cellStyle name="20% - Accent2 9 2 2 2 2" xfId="11239"/>
    <cellStyle name="20% - Accent2 9 2 2 2 2 2" xfId="22064"/>
    <cellStyle name="20% - Accent2 9 2 2 2 3" xfId="16771"/>
    <cellStyle name="20% - Accent2 9 2 2 3" xfId="4020"/>
    <cellStyle name="20% - Accent2 9 2 2 3 2" xfId="9489"/>
    <cellStyle name="20% - Accent2 9 2 2 3 2 2" xfId="20314"/>
    <cellStyle name="20% - Accent2 9 2 2 3 3" xfId="15021"/>
    <cellStyle name="20% - Accent2 9 2 2 4" xfId="7741"/>
    <cellStyle name="20% - Accent2 9 2 2 4 2" xfId="18566"/>
    <cellStyle name="20% - Accent2 9 2 2 5" xfId="13273"/>
    <cellStyle name="20% - Accent2 9 2 3" xfId="5078"/>
    <cellStyle name="20% - Accent2 9 2 3 2" xfId="10543"/>
    <cellStyle name="20% - Accent2 9 2 3 2 2" xfId="21368"/>
    <cellStyle name="20% - Accent2 9 2 3 3" xfId="16075"/>
    <cellStyle name="20% - Accent2 9 2 4" xfId="3324"/>
    <cellStyle name="20% - Accent2 9 2 4 2" xfId="8793"/>
    <cellStyle name="20% - Accent2 9 2 4 2 2" xfId="19618"/>
    <cellStyle name="20% - Accent2 9 2 4 3" xfId="14325"/>
    <cellStyle name="20% - Accent2 9 2 5" xfId="7045"/>
    <cellStyle name="20% - Accent2 9 2 5 2" xfId="17870"/>
    <cellStyle name="20% - Accent2 9 2 6" xfId="12577"/>
    <cellStyle name="20% - Accent2 9 3" xfId="1819"/>
    <cellStyle name="20% - Accent2 9 3 2" xfId="5425"/>
    <cellStyle name="20% - Accent2 9 3 2 2" xfId="10890"/>
    <cellStyle name="20% - Accent2 9 3 2 2 2" xfId="21715"/>
    <cellStyle name="20% - Accent2 9 3 2 3" xfId="16422"/>
    <cellStyle name="20% - Accent2 9 3 3" xfId="3671"/>
    <cellStyle name="20% - Accent2 9 3 3 2" xfId="9140"/>
    <cellStyle name="20% - Accent2 9 3 3 2 2" xfId="19965"/>
    <cellStyle name="20% - Accent2 9 3 3 3" xfId="14672"/>
    <cellStyle name="20% - Accent2 9 3 4" xfId="7392"/>
    <cellStyle name="20% - Accent2 9 3 4 2" xfId="18217"/>
    <cellStyle name="20% - Accent2 9 3 5" xfId="12924"/>
    <cellStyle name="20% - Accent2 9 4" xfId="2549"/>
    <cellStyle name="20% - Accent2 9 4 2" xfId="6123"/>
    <cellStyle name="20% - Accent2 9 4 2 2" xfId="11588"/>
    <cellStyle name="20% - Accent2 9 4 2 2 2" xfId="22413"/>
    <cellStyle name="20% - Accent2 9 4 2 3" xfId="17120"/>
    <cellStyle name="20% - Accent2 9 4 3" xfId="4369"/>
    <cellStyle name="20% - Accent2 9 4 3 2" xfId="9838"/>
    <cellStyle name="20% - Accent2 9 4 3 2 2" xfId="20663"/>
    <cellStyle name="20% - Accent2 9 4 3 3" xfId="15370"/>
    <cellStyle name="20% - Accent2 9 4 4" xfId="8090"/>
    <cellStyle name="20% - Accent2 9 4 4 2" xfId="18915"/>
    <cellStyle name="20% - Accent2 9 4 5" xfId="13622"/>
    <cellStyle name="20% - Accent2 9 5" xfId="4729"/>
    <cellStyle name="20% - Accent2 9 5 2" xfId="10194"/>
    <cellStyle name="20% - Accent2 9 5 2 2" xfId="21019"/>
    <cellStyle name="20% - Accent2 9 5 3" xfId="15726"/>
    <cellStyle name="20% - Accent2 9 6" xfId="2975"/>
    <cellStyle name="20% - Accent2 9 6 2" xfId="8444"/>
    <cellStyle name="20% - Accent2 9 6 2 2" xfId="19269"/>
    <cellStyle name="20% - Accent2 9 6 3" xfId="13976"/>
    <cellStyle name="20% - Accent2 9 7" xfId="6696"/>
    <cellStyle name="20% - Accent2 9 7 2" xfId="17521"/>
    <cellStyle name="20% - Accent2 9 8" xfId="12227"/>
    <cellStyle name="20% - Accent3" xfId="35" builtinId="38" customBuiltin="1"/>
    <cellStyle name="20% - Accent3 10" xfId="780"/>
    <cellStyle name="20% - Accent3 10 2" xfId="1489"/>
    <cellStyle name="20% - Accent3 10 2 2" xfId="2187"/>
    <cellStyle name="20% - Accent3 10 2 2 2" xfId="5793"/>
    <cellStyle name="20% - Accent3 10 2 2 2 2" xfId="11258"/>
    <cellStyle name="20% - Accent3 10 2 2 2 2 2" xfId="22083"/>
    <cellStyle name="20% - Accent3 10 2 2 2 3" xfId="16790"/>
    <cellStyle name="20% - Accent3 10 2 2 3" xfId="4039"/>
    <cellStyle name="20% - Accent3 10 2 2 3 2" xfId="9508"/>
    <cellStyle name="20% - Accent3 10 2 2 3 2 2" xfId="20333"/>
    <cellStyle name="20% - Accent3 10 2 2 3 3" xfId="15040"/>
    <cellStyle name="20% - Accent3 10 2 2 4" xfId="7760"/>
    <cellStyle name="20% - Accent3 10 2 2 4 2" xfId="18585"/>
    <cellStyle name="20% - Accent3 10 2 2 5" xfId="13292"/>
    <cellStyle name="20% - Accent3 10 2 3" xfId="5097"/>
    <cellStyle name="20% - Accent3 10 2 3 2" xfId="10562"/>
    <cellStyle name="20% - Accent3 10 2 3 2 2" xfId="21387"/>
    <cellStyle name="20% - Accent3 10 2 3 3" xfId="16094"/>
    <cellStyle name="20% - Accent3 10 2 4" xfId="3343"/>
    <cellStyle name="20% - Accent3 10 2 4 2" xfId="8812"/>
    <cellStyle name="20% - Accent3 10 2 4 2 2" xfId="19637"/>
    <cellStyle name="20% - Accent3 10 2 4 3" xfId="14344"/>
    <cellStyle name="20% - Accent3 10 2 5" xfId="7064"/>
    <cellStyle name="20% - Accent3 10 2 5 2" xfId="17889"/>
    <cellStyle name="20% - Accent3 10 2 6" xfId="12596"/>
    <cellStyle name="20% - Accent3 10 3" xfId="1838"/>
    <cellStyle name="20% - Accent3 10 3 2" xfId="5444"/>
    <cellStyle name="20% - Accent3 10 3 2 2" xfId="10909"/>
    <cellStyle name="20% - Accent3 10 3 2 2 2" xfId="21734"/>
    <cellStyle name="20% - Accent3 10 3 2 3" xfId="16441"/>
    <cellStyle name="20% - Accent3 10 3 3" xfId="3690"/>
    <cellStyle name="20% - Accent3 10 3 3 2" xfId="9159"/>
    <cellStyle name="20% - Accent3 10 3 3 2 2" xfId="19984"/>
    <cellStyle name="20% - Accent3 10 3 3 3" xfId="14691"/>
    <cellStyle name="20% - Accent3 10 3 4" xfId="7411"/>
    <cellStyle name="20% - Accent3 10 3 4 2" xfId="18236"/>
    <cellStyle name="20% - Accent3 10 3 5" xfId="12943"/>
    <cellStyle name="20% - Accent3 10 4" xfId="2568"/>
    <cellStyle name="20% - Accent3 10 4 2" xfId="6142"/>
    <cellStyle name="20% - Accent3 10 4 2 2" xfId="11607"/>
    <cellStyle name="20% - Accent3 10 4 2 2 2" xfId="22432"/>
    <cellStyle name="20% - Accent3 10 4 2 3" xfId="17139"/>
    <cellStyle name="20% - Accent3 10 4 3" xfId="4388"/>
    <cellStyle name="20% - Accent3 10 4 3 2" xfId="9857"/>
    <cellStyle name="20% - Accent3 10 4 3 2 2" xfId="20682"/>
    <cellStyle name="20% - Accent3 10 4 3 3" xfId="15389"/>
    <cellStyle name="20% - Accent3 10 4 4" xfId="8109"/>
    <cellStyle name="20% - Accent3 10 4 4 2" xfId="18934"/>
    <cellStyle name="20% - Accent3 10 4 5" xfId="13641"/>
    <cellStyle name="20% - Accent3 10 5" xfId="4748"/>
    <cellStyle name="20% - Accent3 10 5 2" xfId="10213"/>
    <cellStyle name="20% - Accent3 10 5 2 2" xfId="21038"/>
    <cellStyle name="20% - Accent3 10 5 3" xfId="15745"/>
    <cellStyle name="20% - Accent3 10 6" xfId="2994"/>
    <cellStyle name="20% - Accent3 10 6 2" xfId="8463"/>
    <cellStyle name="20% - Accent3 10 6 2 2" xfId="19288"/>
    <cellStyle name="20% - Accent3 10 6 3" xfId="13995"/>
    <cellStyle name="20% - Accent3 10 7" xfId="6715"/>
    <cellStyle name="20% - Accent3 10 7 2" xfId="17540"/>
    <cellStyle name="20% - Accent3 10 8" xfId="12246"/>
    <cellStyle name="20% - Accent3 11" xfId="825"/>
    <cellStyle name="20% - Accent3 11 2" xfId="1506"/>
    <cellStyle name="20% - Accent3 11 2 2" xfId="2204"/>
    <cellStyle name="20% - Accent3 11 2 2 2" xfId="5810"/>
    <cellStyle name="20% - Accent3 11 2 2 2 2" xfId="11275"/>
    <cellStyle name="20% - Accent3 11 2 2 2 2 2" xfId="22100"/>
    <cellStyle name="20% - Accent3 11 2 2 2 3" xfId="16807"/>
    <cellStyle name="20% - Accent3 11 2 2 3" xfId="4056"/>
    <cellStyle name="20% - Accent3 11 2 2 3 2" xfId="9525"/>
    <cellStyle name="20% - Accent3 11 2 2 3 2 2" xfId="20350"/>
    <cellStyle name="20% - Accent3 11 2 2 3 3" xfId="15057"/>
    <cellStyle name="20% - Accent3 11 2 2 4" xfId="7777"/>
    <cellStyle name="20% - Accent3 11 2 2 4 2" xfId="18602"/>
    <cellStyle name="20% - Accent3 11 2 2 5" xfId="13309"/>
    <cellStyle name="20% - Accent3 11 2 3" xfId="5114"/>
    <cellStyle name="20% - Accent3 11 2 3 2" xfId="10579"/>
    <cellStyle name="20% - Accent3 11 2 3 2 2" xfId="21404"/>
    <cellStyle name="20% - Accent3 11 2 3 3" xfId="16111"/>
    <cellStyle name="20% - Accent3 11 2 4" xfId="3360"/>
    <cellStyle name="20% - Accent3 11 2 4 2" xfId="8829"/>
    <cellStyle name="20% - Accent3 11 2 4 2 2" xfId="19654"/>
    <cellStyle name="20% - Accent3 11 2 4 3" xfId="14361"/>
    <cellStyle name="20% - Accent3 11 2 5" xfId="7081"/>
    <cellStyle name="20% - Accent3 11 2 5 2" xfId="17906"/>
    <cellStyle name="20% - Accent3 11 2 6" xfId="12613"/>
    <cellStyle name="20% - Accent3 11 3" xfId="1855"/>
    <cellStyle name="20% - Accent3 11 3 2" xfId="5461"/>
    <cellStyle name="20% - Accent3 11 3 2 2" xfId="10926"/>
    <cellStyle name="20% - Accent3 11 3 2 2 2" xfId="21751"/>
    <cellStyle name="20% - Accent3 11 3 2 3" xfId="16458"/>
    <cellStyle name="20% - Accent3 11 3 3" xfId="3707"/>
    <cellStyle name="20% - Accent3 11 3 3 2" xfId="9176"/>
    <cellStyle name="20% - Accent3 11 3 3 2 2" xfId="20001"/>
    <cellStyle name="20% - Accent3 11 3 3 3" xfId="14708"/>
    <cellStyle name="20% - Accent3 11 3 4" xfId="7428"/>
    <cellStyle name="20% - Accent3 11 3 4 2" xfId="18253"/>
    <cellStyle name="20% - Accent3 11 3 5" xfId="12960"/>
    <cellStyle name="20% - Accent3 11 4" xfId="2585"/>
    <cellStyle name="20% - Accent3 11 4 2" xfId="6159"/>
    <cellStyle name="20% - Accent3 11 4 2 2" xfId="11624"/>
    <cellStyle name="20% - Accent3 11 4 2 2 2" xfId="22449"/>
    <cellStyle name="20% - Accent3 11 4 2 3" xfId="17156"/>
    <cellStyle name="20% - Accent3 11 4 3" xfId="4405"/>
    <cellStyle name="20% - Accent3 11 4 3 2" xfId="9874"/>
    <cellStyle name="20% - Accent3 11 4 3 2 2" xfId="20699"/>
    <cellStyle name="20% - Accent3 11 4 3 3" xfId="15406"/>
    <cellStyle name="20% - Accent3 11 4 4" xfId="8126"/>
    <cellStyle name="20% - Accent3 11 4 4 2" xfId="18951"/>
    <cellStyle name="20% - Accent3 11 4 5" xfId="13658"/>
    <cellStyle name="20% - Accent3 11 5" xfId="4765"/>
    <cellStyle name="20% - Accent3 11 5 2" xfId="10230"/>
    <cellStyle name="20% - Accent3 11 5 2 2" xfId="21055"/>
    <cellStyle name="20% - Accent3 11 5 3" xfId="15762"/>
    <cellStyle name="20% - Accent3 11 6" xfId="3011"/>
    <cellStyle name="20% - Accent3 11 6 2" xfId="8480"/>
    <cellStyle name="20% - Accent3 11 6 2 2" xfId="19305"/>
    <cellStyle name="20% - Accent3 11 6 3" xfId="14012"/>
    <cellStyle name="20% - Accent3 11 7" xfId="6732"/>
    <cellStyle name="20% - Accent3 11 7 2" xfId="17557"/>
    <cellStyle name="20% - Accent3 11 8" xfId="12263"/>
    <cellStyle name="20% - Accent3 12" xfId="864"/>
    <cellStyle name="20% - Accent3 12 2" xfId="1524"/>
    <cellStyle name="20% - Accent3 12 2 2" xfId="2222"/>
    <cellStyle name="20% - Accent3 12 2 2 2" xfId="5828"/>
    <cellStyle name="20% - Accent3 12 2 2 2 2" xfId="11293"/>
    <cellStyle name="20% - Accent3 12 2 2 2 2 2" xfId="22118"/>
    <cellStyle name="20% - Accent3 12 2 2 2 3" xfId="16825"/>
    <cellStyle name="20% - Accent3 12 2 2 3" xfId="4074"/>
    <cellStyle name="20% - Accent3 12 2 2 3 2" xfId="9543"/>
    <cellStyle name="20% - Accent3 12 2 2 3 2 2" xfId="20368"/>
    <cellStyle name="20% - Accent3 12 2 2 3 3" xfId="15075"/>
    <cellStyle name="20% - Accent3 12 2 2 4" xfId="7795"/>
    <cellStyle name="20% - Accent3 12 2 2 4 2" xfId="18620"/>
    <cellStyle name="20% - Accent3 12 2 2 5" xfId="13327"/>
    <cellStyle name="20% - Accent3 12 2 3" xfId="5132"/>
    <cellStyle name="20% - Accent3 12 2 3 2" xfId="10597"/>
    <cellStyle name="20% - Accent3 12 2 3 2 2" xfId="21422"/>
    <cellStyle name="20% - Accent3 12 2 3 3" xfId="16129"/>
    <cellStyle name="20% - Accent3 12 2 4" xfId="3378"/>
    <cellStyle name="20% - Accent3 12 2 4 2" xfId="8847"/>
    <cellStyle name="20% - Accent3 12 2 4 2 2" xfId="19672"/>
    <cellStyle name="20% - Accent3 12 2 4 3" xfId="14379"/>
    <cellStyle name="20% - Accent3 12 2 5" xfId="7099"/>
    <cellStyle name="20% - Accent3 12 2 5 2" xfId="17924"/>
    <cellStyle name="20% - Accent3 12 2 6" xfId="12631"/>
    <cellStyle name="20% - Accent3 12 3" xfId="1873"/>
    <cellStyle name="20% - Accent3 12 3 2" xfId="5479"/>
    <cellStyle name="20% - Accent3 12 3 2 2" xfId="10944"/>
    <cellStyle name="20% - Accent3 12 3 2 2 2" xfId="21769"/>
    <cellStyle name="20% - Accent3 12 3 2 3" xfId="16476"/>
    <cellStyle name="20% - Accent3 12 3 3" xfId="3725"/>
    <cellStyle name="20% - Accent3 12 3 3 2" xfId="9194"/>
    <cellStyle name="20% - Accent3 12 3 3 2 2" xfId="20019"/>
    <cellStyle name="20% - Accent3 12 3 3 3" xfId="14726"/>
    <cellStyle name="20% - Accent3 12 3 4" xfId="7446"/>
    <cellStyle name="20% - Accent3 12 3 4 2" xfId="18271"/>
    <cellStyle name="20% - Accent3 12 3 5" xfId="12978"/>
    <cellStyle name="20% - Accent3 12 4" xfId="2603"/>
    <cellStyle name="20% - Accent3 12 4 2" xfId="6177"/>
    <cellStyle name="20% - Accent3 12 4 2 2" xfId="11642"/>
    <cellStyle name="20% - Accent3 12 4 2 2 2" xfId="22467"/>
    <cellStyle name="20% - Accent3 12 4 2 3" xfId="17174"/>
    <cellStyle name="20% - Accent3 12 4 3" xfId="4423"/>
    <cellStyle name="20% - Accent3 12 4 3 2" xfId="9892"/>
    <cellStyle name="20% - Accent3 12 4 3 2 2" xfId="20717"/>
    <cellStyle name="20% - Accent3 12 4 3 3" xfId="15424"/>
    <cellStyle name="20% - Accent3 12 4 4" xfId="8144"/>
    <cellStyle name="20% - Accent3 12 4 4 2" xfId="18969"/>
    <cellStyle name="20% - Accent3 12 4 5" xfId="13676"/>
    <cellStyle name="20% - Accent3 12 5" xfId="4783"/>
    <cellStyle name="20% - Accent3 12 5 2" xfId="10248"/>
    <cellStyle name="20% - Accent3 12 5 2 2" xfId="21073"/>
    <cellStyle name="20% - Accent3 12 5 3" xfId="15780"/>
    <cellStyle name="20% - Accent3 12 6" xfId="3029"/>
    <cellStyle name="20% - Accent3 12 6 2" xfId="8498"/>
    <cellStyle name="20% - Accent3 12 6 2 2" xfId="19323"/>
    <cellStyle name="20% - Accent3 12 6 3" xfId="14030"/>
    <cellStyle name="20% - Accent3 12 7" xfId="6750"/>
    <cellStyle name="20% - Accent3 12 7 2" xfId="17575"/>
    <cellStyle name="20% - Accent3 12 8" xfId="12281"/>
    <cellStyle name="20% - Accent3 13" xfId="995"/>
    <cellStyle name="20% - Accent3 13 2" xfId="1542"/>
    <cellStyle name="20% - Accent3 13 2 2" xfId="2240"/>
    <cellStyle name="20% - Accent3 13 2 2 2" xfId="5846"/>
    <cellStyle name="20% - Accent3 13 2 2 2 2" xfId="11311"/>
    <cellStyle name="20% - Accent3 13 2 2 2 2 2" xfId="22136"/>
    <cellStyle name="20% - Accent3 13 2 2 2 3" xfId="16843"/>
    <cellStyle name="20% - Accent3 13 2 2 3" xfId="4092"/>
    <cellStyle name="20% - Accent3 13 2 2 3 2" xfId="9561"/>
    <cellStyle name="20% - Accent3 13 2 2 3 2 2" xfId="20386"/>
    <cellStyle name="20% - Accent3 13 2 2 3 3" xfId="15093"/>
    <cellStyle name="20% - Accent3 13 2 2 4" xfId="7813"/>
    <cellStyle name="20% - Accent3 13 2 2 4 2" xfId="18638"/>
    <cellStyle name="20% - Accent3 13 2 2 5" xfId="13345"/>
    <cellStyle name="20% - Accent3 13 2 3" xfId="5150"/>
    <cellStyle name="20% - Accent3 13 2 3 2" xfId="10615"/>
    <cellStyle name="20% - Accent3 13 2 3 2 2" xfId="21440"/>
    <cellStyle name="20% - Accent3 13 2 3 3" xfId="16147"/>
    <cellStyle name="20% - Accent3 13 2 4" xfId="3396"/>
    <cellStyle name="20% - Accent3 13 2 4 2" xfId="8865"/>
    <cellStyle name="20% - Accent3 13 2 4 2 2" xfId="19690"/>
    <cellStyle name="20% - Accent3 13 2 4 3" xfId="14397"/>
    <cellStyle name="20% - Accent3 13 2 5" xfId="7117"/>
    <cellStyle name="20% - Accent3 13 2 5 2" xfId="17942"/>
    <cellStyle name="20% - Accent3 13 2 6" xfId="12649"/>
    <cellStyle name="20% - Accent3 13 3" xfId="1891"/>
    <cellStyle name="20% - Accent3 13 3 2" xfId="5497"/>
    <cellStyle name="20% - Accent3 13 3 2 2" xfId="10962"/>
    <cellStyle name="20% - Accent3 13 3 2 2 2" xfId="21787"/>
    <cellStyle name="20% - Accent3 13 3 2 3" xfId="16494"/>
    <cellStyle name="20% - Accent3 13 3 3" xfId="3743"/>
    <cellStyle name="20% - Accent3 13 3 3 2" xfId="9212"/>
    <cellStyle name="20% - Accent3 13 3 3 2 2" xfId="20037"/>
    <cellStyle name="20% - Accent3 13 3 3 3" xfId="14744"/>
    <cellStyle name="20% - Accent3 13 3 4" xfId="7464"/>
    <cellStyle name="20% - Accent3 13 3 4 2" xfId="18289"/>
    <cellStyle name="20% - Accent3 13 3 5" xfId="12996"/>
    <cellStyle name="20% - Accent3 13 4" xfId="2621"/>
    <cellStyle name="20% - Accent3 13 4 2" xfId="6195"/>
    <cellStyle name="20% - Accent3 13 4 2 2" xfId="11660"/>
    <cellStyle name="20% - Accent3 13 4 2 2 2" xfId="22485"/>
    <cellStyle name="20% - Accent3 13 4 2 3" xfId="17192"/>
    <cellStyle name="20% - Accent3 13 4 3" xfId="4441"/>
    <cellStyle name="20% - Accent3 13 4 3 2" xfId="9910"/>
    <cellStyle name="20% - Accent3 13 4 3 2 2" xfId="20735"/>
    <cellStyle name="20% - Accent3 13 4 3 3" xfId="15442"/>
    <cellStyle name="20% - Accent3 13 4 4" xfId="8162"/>
    <cellStyle name="20% - Accent3 13 4 4 2" xfId="18987"/>
    <cellStyle name="20% - Accent3 13 4 5" xfId="13694"/>
    <cellStyle name="20% - Accent3 13 5" xfId="4801"/>
    <cellStyle name="20% - Accent3 13 5 2" xfId="10266"/>
    <cellStyle name="20% - Accent3 13 5 2 2" xfId="21091"/>
    <cellStyle name="20% - Accent3 13 5 3" xfId="15798"/>
    <cellStyle name="20% - Accent3 13 6" xfId="3047"/>
    <cellStyle name="20% - Accent3 13 6 2" xfId="8516"/>
    <cellStyle name="20% - Accent3 13 6 2 2" xfId="19341"/>
    <cellStyle name="20% - Accent3 13 6 3" xfId="14048"/>
    <cellStyle name="20% - Accent3 13 7" xfId="6768"/>
    <cellStyle name="20% - Accent3 13 7 2" xfId="17593"/>
    <cellStyle name="20% - Accent3 13 8" xfId="12300"/>
    <cellStyle name="20% - Accent3 14" xfId="1036"/>
    <cellStyle name="20% - Accent3 14 2" xfId="1560"/>
    <cellStyle name="20% - Accent3 14 2 2" xfId="2258"/>
    <cellStyle name="20% - Accent3 14 2 2 2" xfId="5864"/>
    <cellStyle name="20% - Accent3 14 2 2 2 2" xfId="11329"/>
    <cellStyle name="20% - Accent3 14 2 2 2 2 2" xfId="22154"/>
    <cellStyle name="20% - Accent3 14 2 2 2 3" xfId="16861"/>
    <cellStyle name="20% - Accent3 14 2 2 3" xfId="4110"/>
    <cellStyle name="20% - Accent3 14 2 2 3 2" xfId="9579"/>
    <cellStyle name="20% - Accent3 14 2 2 3 2 2" xfId="20404"/>
    <cellStyle name="20% - Accent3 14 2 2 3 3" xfId="15111"/>
    <cellStyle name="20% - Accent3 14 2 2 4" xfId="7831"/>
    <cellStyle name="20% - Accent3 14 2 2 4 2" xfId="18656"/>
    <cellStyle name="20% - Accent3 14 2 2 5" xfId="13363"/>
    <cellStyle name="20% - Accent3 14 2 3" xfId="5168"/>
    <cellStyle name="20% - Accent3 14 2 3 2" xfId="10633"/>
    <cellStyle name="20% - Accent3 14 2 3 2 2" xfId="21458"/>
    <cellStyle name="20% - Accent3 14 2 3 3" xfId="16165"/>
    <cellStyle name="20% - Accent3 14 2 4" xfId="3414"/>
    <cellStyle name="20% - Accent3 14 2 4 2" xfId="8883"/>
    <cellStyle name="20% - Accent3 14 2 4 2 2" xfId="19708"/>
    <cellStyle name="20% - Accent3 14 2 4 3" xfId="14415"/>
    <cellStyle name="20% - Accent3 14 2 5" xfId="7135"/>
    <cellStyle name="20% - Accent3 14 2 5 2" xfId="17960"/>
    <cellStyle name="20% - Accent3 14 2 6" xfId="12667"/>
    <cellStyle name="20% - Accent3 14 3" xfId="1909"/>
    <cellStyle name="20% - Accent3 14 3 2" xfId="5515"/>
    <cellStyle name="20% - Accent3 14 3 2 2" xfId="10980"/>
    <cellStyle name="20% - Accent3 14 3 2 2 2" xfId="21805"/>
    <cellStyle name="20% - Accent3 14 3 2 3" xfId="16512"/>
    <cellStyle name="20% - Accent3 14 3 3" xfId="3761"/>
    <cellStyle name="20% - Accent3 14 3 3 2" xfId="9230"/>
    <cellStyle name="20% - Accent3 14 3 3 2 2" xfId="20055"/>
    <cellStyle name="20% - Accent3 14 3 3 3" xfId="14762"/>
    <cellStyle name="20% - Accent3 14 3 4" xfId="7482"/>
    <cellStyle name="20% - Accent3 14 3 4 2" xfId="18307"/>
    <cellStyle name="20% - Accent3 14 3 5" xfId="13014"/>
    <cellStyle name="20% - Accent3 14 4" xfId="2639"/>
    <cellStyle name="20% - Accent3 14 4 2" xfId="6213"/>
    <cellStyle name="20% - Accent3 14 4 2 2" xfId="11678"/>
    <cellStyle name="20% - Accent3 14 4 2 2 2" xfId="22503"/>
    <cellStyle name="20% - Accent3 14 4 2 3" xfId="17210"/>
    <cellStyle name="20% - Accent3 14 4 3" xfId="4459"/>
    <cellStyle name="20% - Accent3 14 4 3 2" xfId="9928"/>
    <cellStyle name="20% - Accent3 14 4 3 2 2" xfId="20753"/>
    <cellStyle name="20% - Accent3 14 4 3 3" xfId="15460"/>
    <cellStyle name="20% - Accent3 14 4 4" xfId="8180"/>
    <cellStyle name="20% - Accent3 14 4 4 2" xfId="19005"/>
    <cellStyle name="20% - Accent3 14 4 5" xfId="13712"/>
    <cellStyle name="20% - Accent3 14 5" xfId="4819"/>
    <cellStyle name="20% - Accent3 14 5 2" xfId="10284"/>
    <cellStyle name="20% - Accent3 14 5 2 2" xfId="21109"/>
    <cellStyle name="20% - Accent3 14 5 3" xfId="15816"/>
    <cellStyle name="20% - Accent3 14 6" xfId="3065"/>
    <cellStyle name="20% - Accent3 14 6 2" xfId="8534"/>
    <cellStyle name="20% - Accent3 14 6 2 2" xfId="19359"/>
    <cellStyle name="20% - Accent3 14 6 3" xfId="14066"/>
    <cellStyle name="20% - Accent3 14 7" xfId="6786"/>
    <cellStyle name="20% - Accent3 14 7 2" xfId="17611"/>
    <cellStyle name="20% - Accent3 14 8" xfId="12318"/>
    <cellStyle name="20% - Accent3 15" xfId="1123"/>
    <cellStyle name="20% - Accent3 15 2" xfId="1581"/>
    <cellStyle name="20% - Accent3 15 2 2" xfId="2279"/>
    <cellStyle name="20% - Accent3 15 2 2 2" xfId="5885"/>
    <cellStyle name="20% - Accent3 15 2 2 2 2" xfId="11350"/>
    <cellStyle name="20% - Accent3 15 2 2 2 2 2" xfId="22175"/>
    <cellStyle name="20% - Accent3 15 2 2 2 3" xfId="16882"/>
    <cellStyle name="20% - Accent3 15 2 2 3" xfId="4131"/>
    <cellStyle name="20% - Accent3 15 2 2 3 2" xfId="9600"/>
    <cellStyle name="20% - Accent3 15 2 2 3 2 2" xfId="20425"/>
    <cellStyle name="20% - Accent3 15 2 2 3 3" xfId="15132"/>
    <cellStyle name="20% - Accent3 15 2 2 4" xfId="7852"/>
    <cellStyle name="20% - Accent3 15 2 2 4 2" xfId="18677"/>
    <cellStyle name="20% - Accent3 15 2 2 5" xfId="13384"/>
    <cellStyle name="20% - Accent3 15 2 3" xfId="5189"/>
    <cellStyle name="20% - Accent3 15 2 3 2" xfId="10654"/>
    <cellStyle name="20% - Accent3 15 2 3 2 2" xfId="21479"/>
    <cellStyle name="20% - Accent3 15 2 3 3" xfId="16186"/>
    <cellStyle name="20% - Accent3 15 2 4" xfId="3435"/>
    <cellStyle name="20% - Accent3 15 2 4 2" xfId="8904"/>
    <cellStyle name="20% - Accent3 15 2 4 2 2" xfId="19729"/>
    <cellStyle name="20% - Accent3 15 2 4 3" xfId="14436"/>
    <cellStyle name="20% - Accent3 15 2 5" xfId="7156"/>
    <cellStyle name="20% - Accent3 15 2 5 2" xfId="17981"/>
    <cellStyle name="20% - Accent3 15 2 6" xfId="12688"/>
    <cellStyle name="20% - Accent3 15 3" xfId="1930"/>
    <cellStyle name="20% - Accent3 15 3 2" xfId="5536"/>
    <cellStyle name="20% - Accent3 15 3 2 2" xfId="11001"/>
    <cellStyle name="20% - Accent3 15 3 2 2 2" xfId="21826"/>
    <cellStyle name="20% - Accent3 15 3 2 3" xfId="16533"/>
    <cellStyle name="20% - Accent3 15 3 3" xfId="3782"/>
    <cellStyle name="20% - Accent3 15 3 3 2" xfId="9251"/>
    <cellStyle name="20% - Accent3 15 3 3 2 2" xfId="20076"/>
    <cellStyle name="20% - Accent3 15 3 3 3" xfId="14783"/>
    <cellStyle name="20% - Accent3 15 3 4" xfId="7503"/>
    <cellStyle name="20% - Accent3 15 3 4 2" xfId="18328"/>
    <cellStyle name="20% - Accent3 15 3 5" xfId="13035"/>
    <cellStyle name="20% - Accent3 15 4" xfId="2660"/>
    <cellStyle name="20% - Accent3 15 4 2" xfId="6234"/>
    <cellStyle name="20% - Accent3 15 4 2 2" xfId="11699"/>
    <cellStyle name="20% - Accent3 15 4 2 2 2" xfId="22524"/>
    <cellStyle name="20% - Accent3 15 4 2 3" xfId="17231"/>
    <cellStyle name="20% - Accent3 15 4 3" xfId="4480"/>
    <cellStyle name="20% - Accent3 15 4 3 2" xfId="9949"/>
    <cellStyle name="20% - Accent3 15 4 3 2 2" xfId="20774"/>
    <cellStyle name="20% - Accent3 15 4 3 3" xfId="15481"/>
    <cellStyle name="20% - Accent3 15 4 4" xfId="8201"/>
    <cellStyle name="20% - Accent3 15 4 4 2" xfId="19026"/>
    <cellStyle name="20% - Accent3 15 4 5" xfId="13733"/>
    <cellStyle name="20% - Accent3 15 5" xfId="4840"/>
    <cellStyle name="20% - Accent3 15 5 2" xfId="10305"/>
    <cellStyle name="20% - Accent3 15 5 2 2" xfId="21130"/>
    <cellStyle name="20% - Accent3 15 5 3" xfId="15837"/>
    <cellStyle name="20% - Accent3 15 6" xfId="3086"/>
    <cellStyle name="20% - Accent3 15 6 2" xfId="8555"/>
    <cellStyle name="20% - Accent3 15 6 2 2" xfId="19380"/>
    <cellStyle name="20% - Accent3 15 6 3" xfId="14087"/>
    <cellStyle name="20% - Accent3 15 7" xfId="6807"/>
    <cellStyle name="20% - Accent3 15 7 2" xfId="17632"/>
    <cellStyle name="20% - Accent3 15 8" xfId="12339"/>
    <cellStyle name="20% - Accent3 16" xfId="1150"/>
    <cellStyle name="20% - Accent3 16 2" xfId="1599"/>
    <cellStyle name="20% - Accent3 16 2 2" xfId="2297"/>
    <cellStyle name="20% - Accent3 16 2 2 2" xfId="5903"/>
    <cellStyle name="20% - Accent3 16 2 2 2 2" xfId="11368"/>
    <cellStyle name="20% - Accent3 16 2 2 2 2 2" xfId="22193"/>
    <cellStyle name="20% - Accent3 16 2 2 2 3" xfId="16900"/>
    <cellStyle name="20% - Accent3 16 2 2 3" xfId="4149"/>
    <cellStyle name="20% - Accent3 16 2 2 3 2" xfId="9618"/>
    <cellStyle name="20% - Accent3 16 2 2 3 2 2" xfId="20443"/>
    <cellStyle name="20% - Accent3 16 2 2 3 3" xfId="15150"/>
    <cellStyle name="20% - Accent3 16 2 2 4" xfId="7870"/>
    <cellStyle name="20% - Accent3 16 2 2 4 2" xfId="18695"/>
    <cellStyle name="20% - Accent3 16 2 2 5" xfId="13402"/>
    <cellStyle name="20% - Accent3 16 2 3" xfId="5207"/>
    <cellStyle name="20% - Accent3 16 2 3 2" xfId="10672"/>
    <cellStyle name="20% - Accent3 16 2 3 2 2" xfId="21497"/>
    <cellStyle name="20% - Accent3 16 2 3 3" xfId="16204"/>
    <cellStyle name="20% - Accent3 16 2 4" xfId="3453"/>
    <cellStyle name="20% - Accent3 16 2 4 2" xfId="8922"/>
    <cellStyle name="20% - Accent3 16 2 4 2 2" xfId="19747"/>
    <cellStyle name="20% - Accent3 16 2 4 3" xfId="14454"/>
    <cellStyle name="20% - Accent3 16 2 5" xfId="7174"/>
    <cellStyle name="20% - Accent3 16 2 5 2" xfId="17999"/>
    <cellStyle name="20% - Accent3 16 2 6" xfId="12706"/>
    <cellStyle name="20% - Accent3 16 3" xfId="1948"/>
    <cellStyle name="20% - Accent3 16 3 2" xfId="5554"/>
    <cellStyle name="20% - Accent3 16 3 2 2" xfId="11019"/>
    <cellStyle name="20% - Accent3 16 3 2 2 2" xfId="21844"/>
    <cellStyle name="20% - Accent3 16 3 2 3" xfId="16551"/>
    <cellStyle name="20% - Accent3 16 3 3" xfId="3800"/>
    <cellStyle name="20% - Accent3 16 3 3 2" xfId="9269"/>
    <cellStyle name="20% - Accent3 16 3 3 2 2" xfId="20094"/>
    <cellStyle name="20% - Accent3 16 3 3 3" xfId="14801"/>
    <cellStyle name="20% - Accent3 16 3 4" xfId="7521"/>
    <cellStyle name="20% - Accent3 16 3 4 2" xfId="18346"/>
    <cellStyle name="20% - Accent3 16 3 5" xfId="13053"/>
    <cellStyle name="20% - Accent3 16 4" xfId="2678"/>
    <cellStyle name="20% - Accent3 16 4 2" xfId="6252"/>
    <cellStyle name="20% - Accent3 16 4 2 2" xfId="11717"/>
    <cellStyle name="20% - Accent3 16 4 2 2 2" xfId="22542"/>
    <cellStyle name="20% - Accent3 16 4 2 3" xfId="17249"/>
    <cellStyle name="20% - Accent3 16 4 3" xfId="4498"/>
    <cellStyle name="20% - Accent3 16 4 3 2" xfId="9967"/>
    <cellStyle name="20% - Accent3 16 4 3 2 2" xfId="20792"/>
    <cellStyle name="20% - Accent3 16 4 3 3" xfId="15499"/>
    <cellStyle name="20% - Accent3 16 4 4" xfId="8219"/>
    <cellStyle name="20% - Accent3 16 4 4 2" xfId="19044"/>
    <cellStyle name="20% - Accent3 16 4 5" xfId="13751"/>
    <cellStyle name="20% - Accent3 16 5" xfId="4858"/>
    <cellStyle name="20% - Accent3 16 5 2" xfId="10323"/>
    <cellStyle name="20% - Accent3 16 5 2 2" xfId="21148"/>
    <cellStyle name="20% - Accent3 16 5 3" xfId="15855"/>
    <cellStyle name="20% - Accent3 16 6" xfId="3104"/>
    <cellStyle name="20% - Accent3 16 6 2" xfId="8573"/>
    <cellStyle name="20% - Accent3 16 6 2 2" xfId="19398"/>
    <cellStyle name="20% - Accent3 16 6 3" xfId="14105"/>
    <cellStyle name="20% - Accent3 16 7" xfId="6825"/>
    <cellStyle name="20% - Accent3 16 7 2" xfId="17650"/>
    <cellStyle name="20% - Accent3 16 8" xfId="12357"/>
    <cellStyle name="20% - Accent3 17" xfId="1183"/>
    <cellStyle name="20% - Accent3 17 2" xfId="1613"/>
    <cellStyle name="20% - Accent3 17 2 2" xfId="2311"/>
    <cellStyle name="20% - Accent3 17 2 2 2" xfId="5917"/>
    <cellStyle name="20% - Accent3 17 2 2 2 2" xfId="11382"/>
    <cellStyle name="20% - Accent3 17 2 2 2 2 2" xfId="22207"/>
    <cellStyle name="20% - Accent3 17 2 2 2 3" xfId="16914"/>
    <cellStyle name="20% - Accent3 17 2 2 3" xfId="4163"/>
    <cellStyle name="20% - Accent3 17 2 2 3 2" xfId="9632"/>
    <cellStyle name="20% - Accent3 17 2 2 3 2 2" xfId="20457"/>
    <cellStyle name="20% - Accent3 17 2 2 3 3" xfId="15164"/>
    <cellStyle name="20% - Accent3 17 2 2 4" xfId="7884"/>
    <cellStyle name="20% - Accent3 17 2 2 4 2" xfId="18709"/>
    <cellStyle name="20% - Accent3 17 2 2 5" xfId="13416"/>
    <cellStyle name="20% - Accent3 17 2 3" xfId="5221"/>
    <cellStyle name="20% - Accent3 17 2 3 2" xfId="10686"/>
    <cellStyle name="20% - Accent3 17 2 3 2 2" xfId="21511"/>
    <cellStyle name="20% - Accent3 17 2 3 3" xfId="16218"/>
    <cellStyle name="20% - Accent3 17 2 4" xfId="3467"/>
    <cellStyle name="20% - Accent3 17 2 4 2" xfId="8936"/>
    <cellStyle name="20% - Accent3 17 2 4 2 2" xfId="19761"/>
    <cellStyle name="20% - Accent3 17 2 4 3" xfId="14468"/>
    <cellStyle name="20% - Accent3 17 2 5" xfId="7188"/>
    <cellStyle name="20% - Accent3 17 2 5 2" xfId="18013"/>
    <cellStyle name="20% - Accent3 17 2 6" xfId="12720"/>
    <cellStyle name="20% - Accent3 17 3" xfId="1962"/>
    <cellStyle name="20% - Accent3 17 3 2" xfId="5568"/>
    <cellStyle name="20% - Accent3 17 3 2 2" xfId="11033"/>
    <cellStyle name="20% - Accent3 17 3 2 2 2" xfId="21858"/>
    <cellStyle name="20% - Accent3 17 3 2 3" xfId="16565"/>
    <cellStyle name="20% - Accent3 17 3 3" xfId="3814"/>
    <cellStyle name="20% - Accent3 17 3 3 2" xfId="9283"/>
    <cellStyle name="20% - Accent3 17 3 3 2 2" xfId="20108"/>
    <cellStyle name="20% - Accent3 17 3 3 3" xfId="14815"/>
    <cellStyle name="20% - Accent3 17 3 4" xfId="7535"/>
    <cellStyle name="20% - Accent3 17 3 4 2" xfId="18360"/>
    <cellStyle name="20% - Accent3 17 3 5" xfId="13067"/>
    <cellStyle name="20% - Accent3 17 4" xfId="2692"/>
    <cellStyle name="20% - Accent3 17 4 2" xfId="6266"/>
    <cellStyle name="20% - Accent3 17 4 2 2" xfId="11731"/>
    <cellStyle name="20% - Accent3 17 4 2 2 2" xfId="22556"/>
    <cellStyle name="20% - Accent3 17 4 2 3" xfId="17263"/>
    <cellStyle name="20% - Accent3 17 4 3" xfId="4512"/>
    <cellStyle name="20% - Accent3 17 4 3 2" xfId="9981"/>
    <cellStyle name="20% - Accent3 17 4 3 2 2" xfId="20806"/>
    <cellStyle name="20% - Accent3 17 4 3 3" xfId="15513"/>
    <cellStyle name="20% - Accent3 17 4 4" xfId="8233"/>
    <cellStyle name="20% - Accent3 17 4 4 2" xfId="19058"/>
    <cellStyle name="20% - Accent3 17 4 5" xfId="13765"/>
    <cellStyle name="20% - Accent3 17 5" xfId="4872"/>
    <cellStyle name="20% - Accent3 17 5 2" xfId="10337"/>
    <cellStyle name="20% - Accent3 17 5 2 2" xfId="21162"/>
    <cellStyle name="20% - Accent3 17 5 3" xfId="15869"/>
    <cellStyle name="20% - Accent3 17 6" xfId="3118"/>
    <cellStyle name="20% - Accent3 17 6 2" xfId="8587"/>
    <cellStyle name="20% - Accent3 17 6 2 2" xfId="19412"/>
    <cellStyle name="20% - Accent3 17 6 3" xfId="14119"/>
    <cellStyle name="20% - Accent3 17 7" xfId="6839"/>
    <cellStyle name="20% - Accent3 17 7 2" xfId="17664"/>
    <cellStyle name="20% - Accent3 17 8" xfId="12371"/>
    <cellStyle name="20% - Accent3 18" xfId="1204"/>
    <cellStyle name="20% - Accent3 18 2" xfId="1627"/>
    <cellStyle name="20% - Accent3 18 2 2" xfId="2325"/>
    <cellStyle name="20% - Accent3 18 2 2 2" xfId="5931"/>
    <cellStyle name="20% - Accent3 18 2 2 2 2" xfId="11396"/>
    <cellStyle name="20% - Accent3 18 2 2 2 2 2" xfId="22221"/>
    <cellStyle name="20% - Accent3 18 2 2 2 3" xfId="16928"/>
    <cellStyle name="20% - Accent3 18 2 2 3" xfId="4177"/>
    <cellStyle name="20% - Accent3 18 2 2 3 2" xfId="9646"/>
    <cellStyle name="20% - Accent3 18 2 2 3 2 2" xfId="20471"/>
    <cellStyle name="20% - Accent3 18 2 2 3 3" xfId="15178"/>
    <cellStyle name="20% - Accent3 18 2 2 4" xfId="7898"/>
    <cellStyle name="20% - Accent3 18 2 2 4 2" xfId="18723"/>
    <cellStyle name="20% - Accent3 18 2 2 5" xfId="13430"/>
    <cellStyle name="20% - Accent3 18 2 3" xfId="5235"/>
    <cellStyle name="20% - Accent3 18 2 3 2" xfId="10700"/>
    <cellStyle name="20% - Accent3 18 2 3 2 2" xfId="21525"/>
    <cellStyle name="20% - Accent3 18 2 3 3" xfId="16232"/>
    <cellStyle name="20% - Accent3 18 2 4" xfId="3481"/>
    <cellStyle name="20% - Accent3 18 2 4 2" xfId="8950"/>
    <cellStyle name="20% - Accent3 18 2 4 2 2" xfId="19775"/>
    <cellStyle name="20% - Accent3 18 2 4 3" xfId="14482"/>
    <cellStyle name="20% - Accent3 18 2 5" xfId="7202"/>
    <cellStyle name="20% - Accent3 18 2 5 2" xfId="18027"/>
    <cellStyle name="20% - Accent3 18 2 6" xfId="12734"/>
    <cellStyle name="20% - Accent3 18 3" xfId="1976"/>
    <cellStyle name="20% - Accent3 18 3 2" xfId="5582"/>
    <cellStyle name="20% - Accent3 18 3 2 2" xfId="11047"/>
    <cellStyle name="20% - Accent3 18 3 2 2 2" xfId="21872"/>
    <cellStyle name="20% - Accent3 18 3 2 3" xfId="16579"/>
    <cellStyle name="20% - Accent3 18 3 3" xfId="3828"/>
    <cellStyle name="20% - Accent3 18 3 3 2" xfId="9297"/>
    <cellStyle name="20% - Accent3 18 3 3 2 2" xfId="20122"/>
    <cellStyle name="20% - Accent3 18 3 3 3" xfId="14829"/>
    <cellStyle name="20% - Accent3 18 3 4" xfId="7549"/>
    <cellStyle name="20% - Accent3 18 3 4 2" xfId="18374"/>
    <cellStyle name="20% - Accent3 18 3 5" xfId="13081"/>
    <cellStyle name="20% - Accent3 18 4" xfId="2706"/>
    <cellStyle name="20% - Accent3 18 4 2" xfId="6280"/>
    <cellStyle name="20% - Accent3 18 4 2 2" xfId="11745"/>
    <cellStyle name="20% - Accent3 18 4 2 2 2" xfId="22570"/>
    <cellStyle name="20% - Accent3 18 4 2 3" xfId="17277"/>
    <cellStyle name="20% - Accent3 18 4 3" xfId="4526"/>
    <cellStyle name="20% - Accent3 18 4 3 2" xfId="9995"/>
    <cellStyle name="20% - Accent3 18 4 3 2 2" xfId="20820"/>
    <cellStyle name="20% - Accent3 18 4 3 3" xfId="15527"/>
    <cellStyle name="20% - Accent3 18 4 4" xfId="8247"/>
    <cellStyle name="20% - Accent3 18 4 4 2" xfId="19072"/>
    <cellStyle name="20% - Accent3 18 4 5" xfId="13779"/>
    <cellStyle name="20% - Accent3 18 5" xfId="4886"/>
    <cellStyle name="20% - Accent3 18 5 2" xfId="10351"/>
    <cellStyle name="20% - Accent3 18 5 2 2" xfId="21176"/>
    <cellStyle name="20% - Accent3 18 5 3" xfId="15883"/>
    <cellStyle name="20% - Accent3 18 6" xfId="3132"/>
    <cellStyle name="20% - Accent3 18 6 2" xfId="8601"/>
    <cellStyle name="20% - Accent3 18 6 2 2" xfId="19426"/>
    <cellStyle name="20% - Accent3 18 6 3" xfId="14133"/>
    <cellStyle name="20% - Accent3 18 7" xfId="6853"/>
    <cellStyle name="20% - Accent3 18 7 2" xfId="17678"/>
    <cellStyle name="20% - Accent3 18 8" xfId="12385"/>
    <cellStyle name="20% - Accent3 19" xfId="1237"/>
    <cellStyle name="20% - Accent3 19 2" xfId="1647"/>
    <cellStyle name="20% - Accent3 19 2 2" xfId="2345"/>
    <cellStyle name="20% - Accent3 19 2 2 2" xfId="5951"/>
    <cellStyle name="20% - Accent3 19 2 2 2 2" xfId="11416"/>
    <cellStyle name="20% - Accent3 19 2 2 2 2 2" xfId="22241"/>
    <cellStyle name="20% - Accent3 19 2 2 2 3" xfId="16948"/>
    <cellStyle name="20% - Accent3 19 2 2 3" xfId="4197"/>
    <cellStyle name="20% - Accent3 19 2 2 3 2" xfId="9666"/>
    <cellStyle name="20% - Accent3 19 2 2 3 2 2" xfId="20491"/>
    <cellStyle name="20% - Accent3 19 2 2 3 3" xfId="15198"/>
    <cellStyle name="20% - Accent3 19 2 2 4" xfId="7918"/>
    <cellStyle name="20% - Accent3 19 2 2 4 2" xfId="18743"/>
    <cellStyle name="20% - Accent3 19 2 2 5" xfId="13450"/>
    <cellStyle name="20% - Accent3 19 2 3" xfId="5255"/>
    <cellStyle name="20% - Accent3 19 2 3 2" xfId="10720"/>
    <cellStyle name="20% - Accent3 19 2 3 2 2" xfId="21545"/>
    <cellStyle name="20% - Accent3 19 2 3 3" xfId="16252"/>
    <cellStyle name="20% - Accent3 19 2 4" xfId="3501"/>
    <cellStyle name="20% - Accent3 19 2 4 2" xfId="8970"/>
    <cellStyle name="20% - Accent3 19 2 4 2 2" xfId="19795"/>
    <cellStyle name="20% - Accent3 19 2 4 3" xfId="14502"/>
    <cellStyle name="20% - Accent3 19 2 5" xfId="7222"/>
    <cellStyle name="20% - Accent3 19 2 5 2" xfId="18047"/>
    <cellStyle name="20% - Accent3 19 2 6" xfId="12754"/>
    <cellStyle name="20% - Accent3 19 3" xfId="1996"/>
    <cellStyle name="20% - Accent3 19 3 2" xfId="5602"/>
    <cellStyle name="20% - Accent3 19 3 2 2" xfId="11067"/>
    <cellStyle name="20% - Accent3 19 3 2 2 2" xfId="21892"/>
    <cellStyle name="20% - Accent3 19 3 2 3" xfId="16599"/>
    <cellStyle name="20% - Accent3 19 3 3" xfId="3848"/>
    <cellStyle name="20% - Accent3 19 3 3 2" xfId="9317"/>
    <cellStyle name="20% - Accent3 19 3 3 2 2" xfId="20142"/>
    <cellStyle name="20% - Accent3 19 3 3 3" xfId="14849"/>
    <cellStyle name="20% - Accent3 19 3 4" xfId="7569"/>
    <cellStyle name="20% - Accent3 19 3 4 2" xfId="18394"/>
    <cellStyle name="20% - Accent3 19 3 5" xfId="13101"/>
    <cellStyle name="20% - Accent3 19 4" xfId="2726"/>
    <cellStyle name="20% - Accent3 19 4 2" xfId="6300"/>
    <cellStyle name="20% - Accent3 19 4 2 2" xfId="11765"/>
    <cellStyle name="20% - Accent3 19 4 2 2 2" xfId="22590"/>
    <cellStyle name="20% - Accent3 19 4 2 3" xfId="17297"/>
    <cellStyle name="20% - Accent3 19 4 3" xfId="4546"/>
    <cellStyle name="20% - Accent3 19 4 3 2" xfId="10015"/>
    <cellStyle name="20% - Accent3 19 4 3 2 2" xfId="20840"/>
    <cellStyle name="20% - Accent3 19 4 3 3" xfId="15547"/>
    <cellStyle name="20% - Accent3 19 4 4" xfId="8267"/>
    <cellStyle name="20% - Accent3 19 4 4 2" xfId="19092"/>
    <cellStyle name="20% - Accent3 19 4 5" xfId="13799"/>
    <cellStyle name="20% - Accent3 19 5" xfId="4906"/>
    <cellStyle name="20% - Accent3 19 5 2" xfId="10371"/>
    <cellStyle name="20% - Accent3 19 5 2 2" xfId="21196"/>
    <cellStyle name="20% - Accent3 19 5 3" xfId="15903"/>
    <cellStyle name="20% - Accent3 19 6" xfId="3152"/>
    <cellStyle name="20% - Accent3 19 6 2" xfId="8621"/>
    <cellStyle name="20% - Accent3 19 6 2 2" xfId="19446"/>
    <cellStyle name="20% - Accent3 19 6 3" xfId="14153"/>
    <cellStyle name="20% - Accent3 19 7" xfId="6873"/>
    <cellStyle name="20% - Accent3 19 7 2" xfId="17698"/>
    <cellStyle name="20% - Accent3 19 8" xfId="12405"/>
    <cellStyle name="20% - Accent3 2" xfId="36"/>
    <cellStyle name="20% - Accent3 2 2" xfId="893"/>
    <cellStyle name="20% - Accent3 2 3" xfId="457"/>
    <cellStyle name="20% - Accent3 2 3 2" xfId="1376"/>
    <cellStyle name="20% - Accent3 2 3 2 2" xfId="2074"/>
    <cellStyle name="20% - Accent3 2 3 2 2 2" xfId="5680"/>
    <cellStyle name="20% - Accent3 2 3 2 2 2 2" xfId="11145"/>
    <cellStyle name="20% - Accent3 2 3 2 2 2 2 2" xfId="21970"/>
    <cellStyle name="20% - Accent3 2 3 2 2 2 3" xfId="16677"/>
    <cellStyle name="20% - Accent3 2 3 2 2 3" xfId="3926"/>
    <cellStyle name="20% - Accent3 2 3 2 2 3 2" xfId="9395"/>
    <cellStyle name="20% - Accent3 2 3 2 2 3 2 2" xfId="20220"/>
    <cellStyle name="20% - Accent3 2 3 2 2 3 3" xfId="14927"/>
    <cellStyle name="20% - Accent3 2 3 2 2 4" xfId="7647"/>
    <cellStyle name="20% - Accent3 2 3 2 2 4 2" xfId="18472"/>
    <cellStyle name="20% - Accent3 2 3 2 2 5" xfId="13179"/>
    <cellStyle name="20% - Accent3 2 3 2 3" xfId="4984"/>
    <cellStyle name="20% - Accent3 2 3 2 3 2" xfId="10449"/>
    <cellStyle name="20% - Accent3 2 3 2 3 2 2" xfId="21274"/>
    <cellStyle name="20% - Accent3 2 3 2 3 3" xfId="15981"/>
    <cellStyle name="20% - Accent3 2 3 2 4" xfId="3230"/>
    <cellStyle name="20% - Accent3 2 3 2 4 2" xfId="8699"/>
    <cellStyle name="20% - Accent3 2 3 2 4 2 2" xfId="19524"/>
    <cellStyle name="20% - Accent3 2 3 2 4 3" xfId="14231"/>
    <cellStyle name="20% - Accent3 2 3 2 5" xfId="6951"/>
    <cellStyle name="20% - Accent3 2 3 2 5 2" xfId="17776"/>
    <cellStyle name="20% - Accent3 2 3 2 6" xfId="12483"/>
    <cellStyle name="20% - Accent3 2 3 3" xfId="1725"/>
    <cellStyle name="20% - Accent3 2 3 3 2" xfId="5331"/>
    <cellStyle name="20% - Accent3 2 3 3 2 2" xfId="10796"/>
    <cellStyle name="20% - Accent3 2 3 3 2 2 2" xfId="21621"/>
    <cellStyle name="20% - Accent3 2 3 3 2 3" xfId="16328"/>
    <cellStyle name="20% - Accent3 2 3 3 3" xfId="3577"/>
    <cellStyle name="20% - Accent3 2 3 3 3 2" xfId="9046"/>
    <cellStyle name="20% - Accent3 2 3 3 3 2 2" xfId="19871"/>
    <cellStyle name="20% - Accent3 2 3 3 3 3" xfId="14578"/>
    <cellStyle name="20% - Accent3 2 3 3 4" xfId="7298"/>
    <cellStyle name="20% - Accent3 2 3 3 4 2" xfId="18123"/>
    <cellStyle name="20% - Accent3 2 3 3 5" xfId="12830"/>
    <cellStyle name="20% - Accent3 2 3 4" xfId="2455"/>
    <cellStyle name="20% - Accent3 2 3 4 2" xfId="6029"/>
    <cellStyle name="20% - Accent3 2 3 4 2 2" xfId="11494"/>
    <cellStyle name="20% - Accent3 2 3 4 2 2 2" xfId="22319"/>
    <cellStyle name="20% - Accent3 2 3 4 2 3" xfId="17026"/>
    <cellStyle name="20% - Accent3 2 3 4 3" xfId="4275"/>
    <cellStyle name="20% - Accent3 2 3 4 3 2" xfId="9744"/>
    <cellStyle name="20% - Accent3 2 3 4 3 2 2" xfId="20569"/>
    <cellStyle name="20% - Accent3 2 3 4 3 3" xfId="15276"/>
    <cellStyle name="20% - Accent3 2 3 4 4" xfId="7996"/>
    <cellStyle name="20% - Accent3 2 3 4 4 2" xfId="18821"/>
    <cellStyle name="20% - Accent3 2 3 4 5" xfId="13528"/>
    <cellStyle name="20% - Accent3 2 3 5" xfId="4633"/>
    <cellStyle name="20% - Accent3 2 3 5 2" xfId="10098"/>
    <cellStyle name="20% - Accent3 2 3 5 2 2" xfId="20923"/>
    <cellStyle name="20% - Accent3 2 3 5 3" xfId="15630"/>
    <cellStyle name="20% - Accent3 2 3 6" xfId="2881"/>
    <cellStyle name="20% - Accent3 2 3 6 2" xfId="8350"/>
    <cellStyle name="20% - Accent3 2 3 6 2 2" xfId="19175"/>
    <cellStyle name="20% - Accent3 2 3 6 3" xfId="13882"/>
    <cellStyle name="20% - Accent3 2 3 7" xfId="6602"/>
    <cellStyle name="20% - Accent3 2 3 7 2" xfId="17427"/>
    <cellStyle name="20% - Accent3 2 3 8" xfId="12133"/>
    <cellStyle name="20% - Accent3 20" xfId="1296"/>
    <cellStyle name="20% - Accent3 20 2" xfId="1662"/>
    <cellStyle name="20% - Accent3 20 2 2" xfId="2360"/>
    <cellStyle name="20% - Accent3 20 2 2 2" xfId="5966"/>
    <cellStyle name="20% - Accent3 20 2 2 2 2" xfId="11431"/>
    <cellStyle name="20% - Accent3 20 2 2 2 2 2" xfId="22256"/>
    <cellStyle name="20% - Accent3 20 2 2 2 3" xfId="16963"/>
    <cellStyle name="20% - Accent3 20 2 2 3" xfId="4212"/>
    <cellStyle name="20% - Accent3 20 2 2 3 2" xfId="9681"/>
    <cellStyle name="20% - Accent3 20 2 2 3 2 2" xfId="20506"/>
    <cellStyle name="20% - Accent3 20 2 2 3 3" xfId="15213"/>
    <cellStyle name="20% - Accent3 20 2 2 4" xfId="7933"/>
    <cellStyle name="20% - Accent3 20 2 2 4 2" xfId="18758"/>
    <cellStyle name="20% - Accent3 20 2 2 5" xfId="13465"/>
    <cellStyle name="20% - Accent3 20 2 3" xfId="5270"/>
    <cellStyle name="20% - Accent3 20 2 3 2" xfId="10735"/>
    <cellStyle name="20% - Accent3 20 2 3 2 2" xfId="21560"/>
    <cellStyle name="20% - Accent3 20 2 3 3" xfId="16267"/>
    <cellStyle name="20% - Accent3 20 2 4" xfId="3516"/>
    <cellStyle name="20% - Accent3 20 2 4 2" xfId="8985"/>
    <cellStyle name="20% - Accent3 20 2 4 2 2" xfId="19810"/>
    <cellStyle name="20% - Accent3 20 2 4 3" xfId="14517"/>
    <cellStyle name="20% - Accent3 20 2 5" xfId="7237"/>
    <cellStyle name="20% - Accent3 20 2 5 2" xfId="18062"/>
    <cellStyle name="20% - Accent3 20 2 6" xfId="12769"/>
    <cellStyle name="20% - Accent3 20 3" xfId="2011"/>
    <cellStyle name="20% - Accent3 20 3 2" xfId="5617"/>
    <cellStyle name="20% - Accent3 20 3 2 2" xfId="11082"/>
    <cellStyle name="20% - Accent3 20 3 2 2 2" xfId="21907"/>
    <cellStyle name="20% - Accent3 20 3 2 3" xfId="16614"/>
    <cellStyle name="20% - Accent3 20 3 3" xfId="3863"/>
    <cellStyle name="20% - Accent3 20 3 3 2" xfId="9332"/>
    <cellStyle name="20% - Accent3 20 3 3 2 2" xfId="20157"/>
    <cellStyle name="20% - Accent3 20 3 3 3" xfId="14864"/>
    <cellStyle name="20% - Accent3 20 3 4" xfId="7584"/>
    <cellStyle name="20% - Accent3 20 3 4 2" xfId="18409"/>
    <cellStyle name="20% - Accent3 20 3 5" xfId="13116"/>
    <cellStyle name="20% - Accent3 20 4" xfId="2741"/>
    <cellStyle name="20% - Accent3 20 4 2" xfId="6315"/>
    <cellStyle name="20% - Accent3 20 4 2 2" xfId="11780"/>
    <cellStyle name="20% - Accent3 20 4 2 2 2" xfId="22605"/>
    <cellStyle name="20% - Accent3 20 4 2 3" xfId="17312"/>
    <cellStyle name="20% - Accent3 20 4 3" xfId="4561"/>
    <cellStyle name="20% - Accent3 20 4 3 2" xfId="10030"/>
    <cellStyle name="20% - Accent3 20 4 3 2 2" xfId="20855"/>
    <cellStyle name="20% - Accent3 20 4 3 3" xfId="15562"/>
    <cellStyle name="20% - Accent3 20 4 4" xfId="8282"/>
    <cellStyle name="20% - Accent3 20 4 4 2" xfId="19107"/>
    <cellStyle name="20% - Accent3 20 4 5" xfId="13814"/>
    <cellStyle name="20% - Accent3 20 5" xfId="4921"/>
    <cellStyle name="20% - Accent3 20 5 2" xfId="10386"/>
    <cellStyle name="20% - Accent3 20 5 2 2" xfId="21211"/>
    <cellStyle name="20% - Accent3 20 5 3" xfId="15918"/>
    <cellStyle name="20% - Accent3 20 6" xfId="3167"/>
    <cellStyle name="20% - Accent3 20 6 2" xfId="8636"/>
    <cellStyle name="20% - Accent3 20 6 2 2" xfId="19461"/>
    <cellStyle name="20% - Accent3 20 6 3" xfId="14168"/>
    <cellStyle name="20% - Accent3 20 7" xfId="6888"/>
    <cellStyle name="20% - Accent3 20 7 2" xfId="17713"/>
    <cellStyle name="20% - Accent3 20 8" xfId="12420"/>
    <cellStyle name="20% - Accent3 21" xfId="352"/>
    <cellStyle name="20% - Accent3 22" xfId="334"/>
    <cellStyle name="20% - Accent3 22 2" xfId="1362"/>
    <cellStyle name="20% - Accent3 22 2 2" xfId="2060"/>
    <cellStyle name="20% - Accent3 22 2 2 2" xfId="5666"/>
    <cellStyle name="20% - Accent3 22 2 2 2 2" xfId="11131"/>
    <cellStyle name="20% - Accent3 22 2 2 2 2 2" xfId="21956"/>
    <cellStyle name="20% - Accent3 22 2 2 2 3" xfId="16663"/>
    <cellStyle name="20% - Accent3 22 2 2 3" xfId="3912"/>
    <cellStyle name="20% - Accent3 22 2 2 3 2" xfId="9381"/>
    <cellStyle name="20% - Accent3 22 2 2 3 2 2" xfId="20206"/>
    <cellStyle name="20% - Accent3 22 2 2 3 3" xfId="14913"/>
    <cellStyle name="20% - Accent3 22 2 2 4" xfId="7633"/>
    <cellStyle name="20% - Accent3 22 2 2 4 2" xfId="18458"/>
    <cellStyle name="20% - Accent3 22 2 2 5" xfId="13165"/>
    <cellStyle name="20% - Accent3 22 2 3" xfId="4970"/>
    <cellStyle name="20% - Accent3 22 2 3 2" xfId="10435"/>
    <cellStyle name="20% - Accent3 22 2 3 2 2" xfId="21260"/>
    <cellStyle name="20% - Accent3 22 2 3 3" xfId="15967"/>
    <cellStyle name="20% - Accent3 22 2 4" xfId="3216"/>
    <cellStyle name="20% - Accent3 22 2 4 2" xfId="8685"/>
    <cellStyle name="20% - Accent3 22 2 4 2 2" xfId="19510"/>
    <cellStyle name="20% - Accent3 22 2 4 3" xfId="14217"/>
    <cellStyle name="20% - Accent3 22 2 5" xfId="6937"/>
    <cellStyle name="20% - Accent3 22 2 5 2" xfId="17762"/>
    <cellStyle name="20% - Accent3 22 2 6" xfId="12469"/>
    <cellStyle name="20% - Accent3 22 3" xfId="1711"/>
    <cellStyle name="20% - Accent3 22 3 2" xfId="5317"/>
    <cellStyle name="20% - Accent3 22 3 2 2" xfId="10782"/>
    <cellStyle name="20% - Accent3 22 3 2 2 2" xfId="21607"/>
    <cellStyle name="20% - Accent3 22 3 2 3" xfId="16314"/>
    <cellStyle name="20% - Accent3 22 3 3" xfId="3563"/>
    <cellStyle name="20% - Accent3 22 3 3 2" xfId="9032"/>
    <cellStyle name="20% - Accent3 22 3 3 2 2" xfId="19857"/>
    <cellStyle name="20% - Accent3 22 3 3 3" xfId="14564"/>
    <cellStyle name="20% - Accent3 22 3 4" xfId="7284"/>
    <cellStyle name="20% - Accent3 22 3 4 2" xfId="18109"/>
    <cellStyle name="20% - Accent3 22 3 5" xfId="12816"/>
    <cellStyle name="20% - Accent3 22 4" xfId="2441"/>
    <cellStyle name="20% - Accent3 22 4 2" xfId="6015"/>
    <cellStyle name="20% - Accent3 22 4 2 2" xfId="11480"/>
    <cellStyle name="20% - Accent3 22 4 2 2 2" xfId="22305"/>
    <cellStyle name="20% - Accent3 22 4 2 3" xfId="17012"/>
    <cellStyle name="20% - Accent3 22 4 3" xfId="4261"/>
    <cellStyle name="20% - Accent3 22 4 3 2" xfId="9730"/>
    <cellStyle name="20% - Accent3 22 4 3 2 2" xfId="20555"/>
    <cellStyle name="20% - Accent3 22 4 3 3" xfId="15262"/>
    <cellStyle name="20% - Accent3 22 4 4" xfId="7982"/>
    <cellStyle name="20% - Accent3 22 4 4 2" xfId="18807"/>
    <cellStyle name="20% - Accent3 22 4 5" xfId="13514"/>
    <cellStyle name="20% - Accent3 22 5" xfId="4619"/>
    <cellStyle name="20% - Accent3 22 5 2" xfId="10084"/>
    <cellStyle name="20% - Accent3 22 5 2 2" xfId="20909"/>
    <cellStyle name="20% - Accent3 22 5 3" xfId="15616"/>
    <cellStyle name="20% - Accent3 22 6" xfId="2867"/>
    <cellStyle name="20% - Accent3 22 6 2" xfId="8336"/>
    <cellStyle name="20% - Accent3 22 6 2 2" xfId="19161"/>
    <cellStyle name="20% - Accent3 22 6 3" xfId="13868"/>
    <cellStyle name="20% - Accent3 22 7" xfId="6588"/>
    <cellStyle name="20% - Accent3 22 7 2" xfId="17413"/>
    <cellStyle name="20% - Accent3 22 8" xfId="12119"/>
    <cellStyle name="20% - Accent3 23" xfId="1323"/>
    <cellStyle name="20% - Accent3 23 2" xfId="2027"/>
    <cellStyle name="20% - Accent3 23 2 2" xfId="5633"/>
    <cellStyle name="20% - Accent3 23 2 2 2" xfId="11098"/>
    <cellStyle name="20% - Accent3 23 2 2 2 2" xfId="21923"/>
    <cellStyle name="20% - Accent3 23 2 2 3" xfId="16630"/>
    <cellStyle name="20% - Accent3 23 2 3" xfId="3879"/>
    <cellStyle name="20% - Accent3 23 2 3 2" xfId="9348"/>
    <cellStyle name="20% - Accent3 23 2 3 2 2" xfId="20173"/>
    <cellStyle name="20% - Accent3 23 2 3 3" xfId="14880"/>
    <cellStyle name="20% - Accent3 23 2 4" xfId="7600"/>
    <cellStyle name="20% - Accent3 23 2 4 2" xfId="18425"/>
    <cellStyle name="20% - Accent3 23 2 5" xfId="13132"/>
    <cellStyle name="20% - Accent3 23 3" xfId="4937"/>
    <cellStyle name="20% - Accent3 23 3 2" xfId="10402"/>
    <cellStyle name="20% - Accent3 23 3 2 2" xfId="21227"/>
    <cellStyle name="20% - Accent3 23 3 3" xfId="15934"/>
    <cellStyle name="20% - Accent3 23 4" xfId="3183"/>
    <cellStyle name="20% - Accent3 23 4 2" xfId="8652"/>
    <cellStyle name="20% - Accent3 23 4 2 2" xfId="19477"/>
    <cellStyle name="20% - Accent3 23 4 3" xfId="14184"/>
    <cellStyle name="20% - Accent3 23 5" xfId="6904"/>
    <cellStyle name="20% - Accent3 23 5 2" xfId="17729"/>
    <cellStyle name="20% - Accent3 23 6" xfId="12436"/>
    <cellStyle name="20% - Accent3 24" xfId="1676"/>
    <cellStyle name="20% - Accent3 24 2" xfId="5282"/>
    <cellStyle name="20% - Accent3 24 2 2" xfId="10747"/>
    <cellStyle name="20% - Accent3 24 2 2 2" xfId="21572"/>
    <cellStyle name="20% - Accent3 24 2 3" xfId="16279"/>
    <cellStyle name="20% - Accent3 24 3" xfId="3528"/>
    <cellStyle name="20% - Accent3 24 3 2" xfId="8997"/>
    <cellStyle name="20% - Accent3 24 3 2 2" xfId="19822"/>
    <cellStyle name="20% - Accent3 24 3 3" xfId="14529"/>
    <cellStyle name="20% - Accent3 24 4" xfId="7249"/>
    <cellStyle name="20% - Accent3 24 4 2" xfId="18074"/>
    <cellStyle name="20% - Accent3 24 5" xfId="12781"/>
    <cellStyle name="20% - Accent3 25" xfId="2406"/>
    <cellStyle name="20% - Accent3 25 2" xfId="5980"/>
    <cellStyle name="20% - Accent3 25 2 2" xfId="11445"/>
    <cellStyle name="20% - Accent3 25 2 2 2" xfId="22270"/>
    <cellStyle name="20% - Accent3 25 2 3" xfId="16977"/>
    <cellStyle name="20% - Accent3 25 3" xfId="4226"/>
    <cellStyle name="20% - Accent3 25 3 2" xfId="9695"/>
    <cellStyle name="20% - Accent3 25 3 2 2" xfId="20520"/>
    <cellStyle name="20% - Accent3 25 3 3" xfId="15227"/>
    <cellStyle name="20% - Accent3 25 4" xfId="7947"/>
    <cellStyle name="20% - Accent3 25 4 2" xfId="18772"/>
    <cellStyle name="20% - Accent3 25 5" xfId="13479"/>
    <cellStyle name="20% - Accent3 26" xfId="2764"/>
    <cellStyle name="20% - Accent3 27" xfId="4584"/>
    <cellStyle name="20% - Accent3 27 2" xfId="10049"/>
    <cellStyle name="20% - Accent3 27 2 2" xfId="20874"/>
    <cellStyle name="20% - Accent3 27 3" xfId="15581"/>
    <cellStyle name="20% - Accent3 28" xfId="2832"/>
    <cellStyle name="20% - Accent3 28 2" xfId="8301"/>
    <cellStyle name="20% - Accent3 28 2 2" xfId="19126"/>
    <cellStyle name="20% - Accent3 28 3" xfId="13833"/>
    <cellStyle name="20% - Accent3 29" xfId="6336"/>
    <cellStyle name="20% - Accent3 29 2" xfId="11799"/>
    <cellStyle name="20% - Accent3 29 2 2" xfId="22624"/>
    <cellStyle name="20% - Accent3 29 3" xfId="17331"/>
    <cellStyle name="20% - Accent3 3" xfId="37"/>
    <cellStyle name="20% - Accent3 3 2" xfId="894"/>
    <cellStyle name="20% - Accent3 3 3" xfId="499"/>
    <cellStyle name="20% - Accent3 3 3 2" xfId="1390"/>
    <cellStyle name="20% - Accent3 3 3 2 2" xfId="2088"/>
    <cellStyle name="20% - Accent3 3 3 2 2 2" xfId="5694"/>
    <cellStyle name="20% - Accent3 3 3 2 2 2 2" xfId="11159"/>
    <cellStyle name="20% - Accent3 3 3 2 2 2 2 2" xfId="21984"/>
    <cellStyle name="20% - Accent3 3 3 2 2 2 3" xfId="16691"/>
    <cellStyle name="20% - Accent3 3 3 2 2 3" xfId="3940"/>
    <cellStyle name="20% - Accent3 3 3 2 2 3 2" xfId="9409"/>
    <cellStyle name="20% - Accent3 3 3 2 2 3 2 2" xfId="20234"/>
    <cellStyle name="20% - Accent3 3 3 2 2 3 3" xfId="14941"/>
    <cellStyle name="20% - Accent3 3 3 2 2 4" xfId="7661"/>
    <cellStyle name="20% - Accent3 3 3 2 2 4 2" xfId="18486"/>
    <cellStyle name="20% - Accent3 3 3 2 2 5" xfId="13193"/>
    <cellStyle name="20% - Accent3 3 3 2 3" xfId="4998"/>
    <cellStyle name="20% - Accent3 3 3 2 3 2" xfId="10463"/>
    <cellStyle name="20% - Accent3 3 3 2 3 2 2" xfId="21288"/>
    <cellStyle name="20% - Accent3 3 3 2 3 3" xfId="15995"/>
    <cellStyle name="20% - Accent3 3 3 2 4" xfId="3244"/>
    <cellStyle name="20% - Accent3 3 3 2 4 2" xfId="8713"/>
    <cellStyle name="20% - Accent3 3 3 2 4 2 2" xfId="19538"/>
    <cellStyle name="20% - Accent3 3 3 2 4 3" xfId="14245"/>
    <cellStyle name="20% - Accent3 3 3 2 5" xfId="6965"/>
    <cellStyle name="20% - Accent3 3 3 2 5 2" xfId="17790"/>
    <cellStyle name="20% - Accent3 3 3 2 6" xfId="12497"/>
    <cellStyle name="20% - Accent3 3 3 3" xfId="1739"/>
    <cellStyle name="20% - Accent3 3 3 3 2" xfId="5345"/>
    <cellStyle name="20% - Accent3 3 3 3 2 2" xfId="10810"/>
    <cellStyle name="20% - Accent3 3 3 3 2 2 2" xfId="21635"/>
    <cellStyle name="20% - Accent3 3 3 3 2 3" xfId="16342"/>
    <cellStyle name="20% - Accent3 3 3 3 3" xfId="3591"/>
    <cellStyle name="20% - Accent3 3 3 3 3 2" xfId="9060"/>
    <cellStyle name="20% - Accent3 3 3 3 3 2 2" xfId="19885"/>
    <cellStyle name="20% - Accent3 3 3 3 3 3" xfId="14592"/>
    <cellStyle name="20% - Accent3 3 3 3 4" xfId="7312"/>
    <cellStyle name="20% - Accent3 3 3 3 4 2" xfId="18137"/>
    <cellStyle name="20% - Accent3 3 3 3 5" xfId="12844"/>
    <cellStyle name="20% - Accent3 3 3 4" xfId="2469"/>
    <cellStyle name="20% - Accent3 3 3 4 2" xfId="6043"/>
    <cellStyle name="20% - Accent3 3 3 4 2 2" xfId="11508"/>
    <cellStyle name="20% - Accent3 3 3 4 2 2 2" xfId="22333"/>
    <cellStyle name="20% - Accent3 3 3 4 2 3" xfId="17040"/>
    <cellStyle name="20% - Accent3 3 3 4 3" xfId="4289"/>
    <cellStyle name="20% - Accent3 3 3 4 3 2" xfId="9758"/>
    <cellStyle name="20% - Accent3 3 3 4 3 2 2" xfId="20583"/>
    <cellStyle name="20% - Accent3 3 3 4 3 3" xfId="15290"/>
    <cellStyle name="20% - Accent3 3 3 4 4" xfId="8010"/>
    <cellStyle name="20% - Accent3 3 3 4 4 2" xfId="18835"/>
    <cellStyle name="20% - Accent3 3 3 4 5" xfId="13542"/>
    <cellStyle name="20% - Accent3 3 3 5" xfId="4647"/>
    <cellStyle name="20% - Accent3 3 3 5 2" xfId="10112"/>
    <cellStyle name="20% - Accent3 3 3 5 2 2" xfId="20937"/>
    <cellStyle name="20% - Accent3 3 3 5 3" xfId="15644"/>
    <cellStyle name="20% - Accent3 3 3 6" xfId="2895"/>
    <cellStyle name="20% - Accent3 3 3 6 2" xfId="8364"/>
    <cellStyle name="20% - Accent3 3 3 6 2 2" xfId="19189"/>
    <cellStyle name="20% - Accent3 3 3 6 3" xfId="13896"/>
    <cellStyle name="20% - Accent3 3 3 7" xfId="6616"/>
    <cellStyle name="20% - Accent3 3 3 7 2" xfId="17441"/>
    <cellStyle name="20% - Accent3 3 3 8" xfId="12147"/>
    <cellStyle name="20% - Accent3 30" xfId="6551"/>
    <cellStyle name="20% - Accent3 30 2" xfId="17378"/>
    <cellStyle name="20% - Accent3 31" xfId="11911"/>
    <cellStyle name="20% - Accent3 31 2" xfId="22708"/>
    <cellStyle name="20% - Accent3 32" xfId="12083"/>
    <cellStyle name="20% - Accent3 4" xfId="318"/>
    <cellStyle name="20% - Accent3 4 2" xfId="541"/>
    <cellStyle name="20% - Accent3 4 2 2" xfId="1404"/>
    <cellStyle name="20% - Accent3 4 2 2 2" xfId="2102"/>
    <cellStyle name="20% - Accent3 4 2 2 2 2" xfId="5708"/>
    <cellStyle name="20% - Accent3 4 2 2 2 2 2" xfId="11173"/>
    <cellStyle name="20% - Accent3 4 2 2 2 2 2 2" xfId="21998"/>
    <cellStyle name="20% - Accent3 4 2 2 2 2 3" xfId="16705"/>
    <cellStyle name="20% - Accent3 4 2 2 2 3" xfId="3954"/>
    <cellStyle name="20% - Accent3 4 2 2 2 3 2" xfId="9423"/>
    <cellStyle name="20% - Accent3 4 2 2 2 3 2 2" xfId="20248"/>
    <cellStyle name="20% - Accent3 4 2 2 2 3 3" xfId="14955"/>
    <cellStyle name="20% - Accent3 4 2 2 2 4" xfId="7675"/>
    <cellStyle name="20% - Accent3 4 2 2 2 4 2" xfId="18500"/>
    <cellStyle name="20% - Accent3 4 2 2 2 5" xfId="13207"/>
    <cellStyle name="20% - Accent3 4 2 2 3" xfId="5012"/>
    <cellStyle name="20% - Accent3 4 2 2 3 2" xfId="10477"/>
    <cellStyle name="20% - Accent3 4 2 2 3 2 2" xfId="21302"/>
    <cellStyle name="20% - Accent3 4 2 2 3 3" xfId="16009"/>
    <cellStyle name="20% - Accent3 4 2 2 4" xfId="3258"/>
    <cellStyle name="20% - Accent3 4 2 2 4 2" xfId="8727"/>
    <cellStyle name="20% - Accent3 4 2 2 4 2 2" xfId="19552"/>
    <cellStyle name="20% - Accent3 4 2 2 4 3" xfId="14259"/>
    <cellStyle name="20% - Accent3 4 2 2 5" xfId="6979"/>
    <cellStyle name="20% - Accent3 4 2 2 5 2" xfId="17804"/>
    <cellStyle name="20% - Accent3 4 2 2 6" xfId="12511"/>
    <cellStyle name="20% - Accent3 4 2 3" xfId="1753"/>
    <cellStyle name="20% - Accent3 4 2 3 2" xfId="5359"/>
    <cellStyle name="20% - Accent3 4 2 3 2 2" xfId="10824"/>
    <cellStyle name="20% - Accent3 4 2 3 2 2 2" xfId="21649"/>
    <cellStyle name="20% - Accent3 4 2 3 2 3" xfId="16356"/>
    <cellStyle name="20% - Accent3 4 2 3 3" xfId="3605"/>
    <cellStyle name="20% - Accent3 4 2 3 3 2" xfId="9074"/>
    <cellStyle name="20% - Accent3 4 2 3 3 2 2" xfId="19899"/>
    <cellStyle name="20% - Accent3 4 2 3 3 3" xfId="14606"/>
    <cellStyle name="20% - Accent3 4 2 3 4" xfId="7326"/>
    <cellStyle name="20% - Accent3 4 2 3 4 2" xfId="18151"/>
    <cellStyle name="20% - Accent3 4 2 3 5" xfId="12858"/>
    <cellStyle name="20% - Accent3 4 2 4" xfId="2483"/>
    <cellStyle name="20% - Accent3 4 2 4 2" xfId="6057"/>
    <cellStyle name="20% - Accent3 4 2 4 2 2" xfId="11522"/>
    <cellStyle name="20% - Accent3 4 2 4 2 2 2" xfId="22347"/>
    <cellStyle name="20% - Accent3 4 2 4 2 3" xfId="17054"/>
    <cellStyle name="20% - Accent3 4 2 4 3" xfId="4303"/>
    <cellStyle name="20% - Accent3 4 2 4 3 2" xfId="9772"/>
    <cellStyle name="20% - Accent3 4 2 4 3 2 2" xfId="20597"/>
    <cellStyle name="20% - Accent3 4 2 4 3 3" xfId="15304"/>
    <cellStyle name="20% - Accent3 4 2 4 4" xfId="8024"/>
    <cellStyle name="20% - Accent3 4 2 4 4 2" xfId="18849"/>
    <cellStyle name="20% - Accent3 4 2 4 5" xfId="13556"/>
    <cellStyle name="20% - Accent3 4 2 5" xfId="4661"/>
    <cellStyle name="20% - Accent3 4 2 5 2" xfId="10126"/>
    <cellStyle name="20% - Accent3 4 2 5 2 2" xfId="20951"/>
    <cellStyle name="20% - Accent3 4 2 5 3" xfId="15658"/>
    <cellStyle name="20% - Accent3 4 2 6" xfId="2909"/>
    <cellStyle name="20% - Accent3 4 2 6 2" xfId="8378"/>
    <cellStyle name="20% - Accent3 4 2 6 2 2" xfId="19203"/>
    <cellStyle name="20% - Accent3 4 2 6 3" xfId="13910"/>
    <cellStyle name="20% - Accent3 4 2 7" xfId="6630"/>
    <cellStyle name="20% - Accent3 4 2 7 2" xfId="17455"/>
    <cellStyle name="20% - Accent3 4 2 8" xfId="12161"/>
    <cellStyle name="20% - Accent3 4 3" xfId="1346"/>
    <cellStyle name="20% - Accent3 4 3 2" xfId="2044"/>
    <cellStyle name="20% - Accent3 4 3 2 2" xfId="5650"/>
    <cellStyle name="20% - Accent3 4 3 2 2 2" xfId="11115"/>
    <cellStyle name="20% - Accent3 4 3 2 2 2 2" xfId="21940"/>
    <cellStyle name="20% - Accent3 4 3 2 2 3" xfId="16647"/>
    <cellStyle name="20% - Accent3 4 3 2 3" xfId="3896"/>
    <cellStyle name="20% - Accent3 4 3 2 3 2" xfId="9365"/>
    <cellStyle name="20% - Accent3 4 3 2 3 2 2" xfId="20190"/>
    <cellStyle name="20% - Accent3 4 3 2 3 3" xfId="14897"/>
    <cellStyle name="20% - Accent3 4 3 2 4" xfId="7617"/>
    <cellStyle name="20% - Accent3 4 3 2 4 2" xfId="18442"/>
    <cellStyle name="20% - Accent3 4 3 2 5" xfId="13149"/>
    <cellStyle name="20% - Accent3 4 3 3" xfId="4954"/>
    <cellStyle name="20% - Accent3 4 3 3 2" xfId="10419"/>
    <cellStyle name="20% - Accent3 4 3 3 2 2" xfId="21244"/>
    <cellStyle name="20% - Accent3 4 3 3 3" xfId="15951"/>
    <cellStyle name="20% - Accent3 4 3 4" xfId="3200"/>
    <cellStyle name="20% - Accent3 4 3 4 2" xfId="8669"/>
    <cellStyle name="20% - Accent3 4 3 4 2 2" xfId="19494"/>
    <cellStyle name="20% - Accent3 4 3 4 3" xfId="14201"/>
    <cellStyle name="20% - Accent3 4 3 5" xfId="6921"/>
    <cellStyle name="20% - Accent3 4 3 5 2" xfId="17746"/>
    <cellStyle name="20% - Accent3 4 3 6" xfId="12453"/>
    <cellStyle name="20% - Accent3 4 4" xfId="1695"/>
    <cellStyle name="20% - Accent3 4 4 2" xfId="5301"/>
    <cellStyle name="20% - Accent3 4 4 2 2" xfId="10766"/>
    <cellStyle name="20% - Accent3 4 4 2 2 2" xfId="21591"/>
    <cellStyle name="20% - Accent3 4 4 2 3" xfId="16298"/>
    <cellStyle name="20% - Accent3 4 4 3" xfId="3547"/>
    <cellStyle name="20% - Accent3 4 4 3 2" xfId="9016"/>
    <cellStyle name="20% - Accent3 4 4 3 2 2" xfId="19841"/>
    <cellStyle name="20% - Accent3 4 4 3 3" xfId="14548"/>
    <cellStyle name="20% - Accent3 4 4 4" xfId="7268"/>
    <cellStyle name="20% - Accent3 4 4 4 2" xfId="18093"/>
    <cellStyle name="20% - Accent3 4 4 5" xfId="12800"/>
    <cellStyle name="20% - Accent3 4 5" xfId="2425"/>
    <cellStyle name="20% - Accent3 4 5 2" xfId="5999"/>
    <cellStyle name="20% - Accent3 4 5 2 2" xfId="11464"/>
    <cellStyle name="20% - Accent3 4 5 2 2 2" xfId="22289"/>
    <cellStyle name="20% - Accent3 4 5 2 3" xfId="16996"/>
    <cellStyle name="20% - Accent3 4 5 3" xfId="4245"/>
    <cellStyle name="20% - Accent3 4 5 3 2" xfId="9714"/>
    <cellStyle name="20% - Accent3 4 5 3 2 2" xfId="20539"/>
    <cellStyle name="20% - Accent3 4 5 3 3" xfId="15246"/>
    <cellStyle name="20% - Accent3 4 5 4" xfId="7966"/>
    <cellStyle name="20% - Accent3 4 5 4 2" xfId="18791"/>
    <cellStyle name="20% - Accent3 4 5 5" xfId="13498"/>
    <cellStyle name="20% - Accent3 4 6" xfId="4603"/>
    <cellStyle name="20% - Accent3 4 6 2" xfId="10068"/>
    <cellStyle name="20% - Accent3 4 6 2 2" xfId="20893"/>
    <cellStyle name="20% - Accent3 4 6 3" xfId="15600"/>
    <cellStyle name="20% - Accent3 4 7" xfId="2851"/>
    <cellStyle name="20% - Accent3 4 7 2" xfId="8320"/>
    <cellStyle name="20% - Accent3 4 7 2 2" xfId="19145"/>
    <cellStyle name="20% - Accent3 4 7 3" xfId="13852"/>
    <cellStyle name="20% - Accent3 4 8" xfId="6572"/>
    <cellStyle name="20% - Accent3 4 8 2" xfId="17397"/>
    <cellStyle name="20% - Accent3 4 9" xfId="12103"/>
    <cellStyle name="20% - Accent3 5" xfId="583"/>
    <cellStyle name="20% - Accent3 5 2" xfId="1418"/>
    <cellStyle name="20% - Accent3 5 2 2" xfId="2116"/>
    <cellStyle name="20% - Accent3 5 2 2 2" xfId="5722"/>
    <cellStyle name="20% - Accent3 5 2 2 2 2" xfId="11187"/>
    <cellStyle name="20% - Accent3 5 2 2 2 2 2" xfId="22012"/>
    <cellStyle name="20% - Accent3 5 2 2 2 3" xfId="16719"/>
    <cellStyle name="20% - Accent3 5 2 2 3" xfId="3968"/>
    <cellStyle name="20% - Accent3 5 2 2 3 2" xfId="9437"/>
    <cellStyle name="20% - Accent3 5 2 2 3 2 2" xfId="20262"/>
    <cellStyle name="20% - Accent3 5 2 2 3 3" xfId="14969"/>
    <cellStyle name="20% - Accent3 5 2 2 4" xfId="7689"/>
    <cellStyle name="20% - Accent3 5 2 2 4 2" xfId="18514"/>
    <cellStyle name="20% - Accent3 5 2 2 5" xfId="13221"/>
    <cellStyle name="20% - Accent3 5 2 3" xfId="5026"/>
    <cellStyle name="20% - Accent3 5 2 3 2" xfId="10491"/>
    <cellStyle name="20% - Accent3 5 2 3 2 2" xfId="21316"/>
    <cellStyle name="20% - Accent3 5 2 3 3" xfId="16023"/>
    <cellStyle name="20% - Accent3 5 2 4" xfId="3272"/>
    <cellStyle name="20% - Accent3 5 2 4 2" xfId="8741"/>
    <cellStyle name="20% - Accent3 5 2 4 2 2" xfId="19566"/>
    <cellStyle name="20% - Accent3 5 2 4 3" xfId="14273"/>
    <cellStyle name="20% - Accent3 5 2 5" xfId="6993"/>
    <cellStyle name="20% - Accent3 5 2 5 2" xfId="17818"/>
    <cellStyle name="20% - Accent3 5 2 6" xfId="12525"/>
    <cellStyle name="20% - Accent3 5 3" xfId="1767"/>
    <cellStyle name="20% - Accent3 5 3 2" xfId="5373"/>
    <cellStyle name="20% - Accent3 5 3 2 2" xfId="10838"/>
    <cellStyle name="20% - Accent3 5 3 2 2 2" xfId="21663"/>
    <cellStyle name="20% - Accent3 5 3 2 3" xfId="16370"/>
    <cellStyle name="20% - Accent3 5 3 3" xfId="3619"/>
    <cellStyle name="20% - Accent3 5 3 3 2" xfId="9088"/>
    <cellStyle name="20% - Accent3 5 3 3 2 2" xfId="19913"/>
    <cellStyle name="20% - Accent3 5 3 3 3" xfId="14620"/>
    <cellStyle name="20% - Accent3 5 3 4" xfId="7340"/>
    <cellStyle name="20% - Accent3 5 3 4 2" xfId="18165"/>
    <cellStyle name="20% - Accent3 5 3 5" xfId="12872"/>
    <cellStyle name="20% - Accent3 5 4" xfId="2497"/>
    <cellStyle name="20% - Accent3 5 4 2" xfId="6071"/>
    <cellStyle name="20% - Accent3 5 4 2 2" xfId="11536"/>
    <cellStyle name="20% - Accent3 5 4 2 2 2" xfId="22361"/>
    <cellStyle name="20% - Accent3 5 4 2 3" xfId="17068"/>
    <cellStyle name="20% - Accent3 5 4 3" xfId="4317"/>
    <cellStyle name="20% - Accent3 5 4 3 2" xfId="9786"/>
    <cellStyle name="20% - Accent3 5 4 3 2 2" xfId="20611"/>
    <cellStyle name="20% - Accent3 5 4 3 3" xfId="15318"/>
    <cellStyle name="20% - Accent3 5 4 4" xfId="8038"/>
    <cellStyle name="20% - Accent3 5 4 4 2" xfId="18863"/>
    <cellStyle name="20% - Accent3 5 4 5" xfId="13570"/>
    <cellStyle name="20% - Accent3 5 5" xfId="4675"/>
    <cellStyle name="20% - Accent3 5 5 2" xfId="10140"/>
    <cellStyle name="20% - Accent3 5 5 2 2" xfId="20965"/>
    <cellStyle name="20% - Accent3 5 5 3" xfId="15672"/>
    <cellStyle name="20% - Accent3 5 6" xfId="2923"/>
    <cellStyle name="20% - Accent3 5 6 2" xfId="8392"/>
    <cellStyle name="20% - Accent3 5 6 2 2" xfId="19217"/>
    <cellStyle name="20% - Accent3 5 6 3" xfId="13924"/>
    <cellStyle name="20% - Accent3 5 7" xfId="6644"/>
    <cellStyle name="20% - Accent3 5 7 2" xfId="17469"/>
    <cellStyle name="20% - Accent3 5 8" xfId="12175"/>
    <cellStyle name="20% - Accent3 6" xfId="625"/>
    <cellStyle name="20% - Accent3 6 2" xfId="1432"/>
    <cellStyle name="20% - Accent3 6 2 2" xfId="2130"/>
    <cellStyle name="20% - Accent3 6 2 2 2" xfId="5736"/>
    <cellStyle name="20% - Accent3 6 2 2 2 2" xfId="11201"/>
    <cellStyle name="20% - Accent3 6 2 2 2 2 2" xfId="22026"/>
    <cellStyle name="20% - Accent3 6 2 2 2 3" xfId="16733"/>
    <cellStyle name="20% - Accent3 6 2 2 3" xfId="3982"/>
    <cellStyle name="20% - Accent3 6 2 2 3 2" xfId="9451"/>
    <cellStyle name="20% - Accent3 6 2 2 3 2 2" xfId="20276"/>
    <cellStyle name="20% - Accent3 6 2 2 3 3" xfId="14983"/>
    <cellStyle name="20% - Accent3 6 2 2 4" xfId="7703"/>
    <cellStyle name="20% - Accent3 6 2 2 4 2" xfId="18528"/>
    <cellStyle name="20% - Accent3 6 2 2 5" xfId="13235"/>
    <cellStyle name="20% - Accent3 6 2 3" xfId="5040"/>
    <cellStyle name="20% - Accent3 6 2 3 2" xfId="10505"/>
    <cellStyle name="20% - Accent3 6 2 3 2 2" xfId="21330"/>
    <cellStyle name="20% - Accent3 6 2 3 3" xfId="16037"/>
    <cellStyle name="20% - Accent3 6 2 4" xfId="3286"/>
    <cellStyle name="20% - Accent3 6 2 4 2" xfId="8755"/>
    <cellStyle name="20% - Accent3 6 2 4 2 2" xfId="19580"/>
    <cellStyle name="20% - Accent3 6 2 4 3" xfId="14287"/>
    <cellStyle name="20% - Accent3 6 2 5" xfId="7007"/>
    <cellStyle name="20% - Accent3 6 2 5 2" xfId="17832"/>
    <cellStyle name="20% - Accent3 6 2 6" xfId="12539"/>
    <cellStyle name="20% - Accent3 6 3" xfId="1781"/>
    <cellStyle name="20% - Accent3 6 3 2" xfId="5387"/>
    <cellStyle name="20% - Accent3 6 3 2 2" xfId="10852"/>
    <cellStyle name="20% - Accent3 6 3 2 2 2" xfId="21677"/>
    <cellStyle name="20% - Accent3 6 3 2 3" xfId="16384"/>
    <cellStyle name="20% - Accent3 6 3 3" xfId="3633"/>
    <cellStyle name="20% - Accent3 6 3 3 2" xfId="9102"/>
    <cellStyle name="20% - Accent3 6 3 3 2 2" xfId="19927"/>
    <cellStyle name="20% - Accent3 6 3 3 3" xfId="14634"/>
    <cellStyle name="20% - Accent3 6 3 4" xfId="7354"/>
    <cellStyle name="20% - Accent3 6 3 4 2" xfId="18179"/>
    <cellStyle name="20% - Accent3 6 3 5" xfId="12886"/>
    <cellStyle name="20% - Accent3 6 4" xfId="2511"/>
    <cellStyle name="20% - Accent3 6 4 2" xfId="6085"/>
    <cellStyle name="20% - Accent3 6 4 2 2" xfId="11550"/>
    <cellStyle name="20% - Accent3 6 4 2 2 2" xfId="22375"/>
    <cellStyle name="20% - Accent3 6 4 2 3" xfId="17082"/>
    <cellStyle name="20% - Accent3 6 4 3" xfId="4331"/>
    <cellStyle name="20% - Accent3 6 4 3 2" xfId="9800"/>
    <cellStyle name="20% - Accent3 6 4 3 2 2" xfId="20625"/>
    <cellStyle name="20% - Accent3 6 4 3 3" xfId="15332"/>
    <cellStyle name="20% - Accent3 6 4 4" xfId="8052"/>
    <cellStyle name="20% - Accent3 6 4 4 2" xfId="18877"/>
    <cellStyle name="20% - Accent3 6 4 5" xfId="13584"/>
    <cellStyle name="20% - Accent3 6 5" xfId="4690"/>
    <cellStyle name="20% - Accent3 6 5 2" xfId="10155"/>
    <cellStyle name="20% - Accent3 6 5 2 2" xfId="20980"/>
    <cellStyle name="20% - Accent3 6 5 3" xfId="15687"/>
    <cellStyle name="20% - Accent3 6 6" xfId="2937"/>
    <cellStyle name="20% - Accent3 6 6 2" xfId="8406"/>
    <cellStyle name="20% - Accent3 6 6 2 2" xfId="19231"/>
    <cellStyle name="20% - Accent3 6 6 3" xfId="13938"/>
    <cellStyle name="20% - Accent3 6 7" xfId="6658"/>
    <cellStyle name="20% - Accent3 6 7 2" xfId="17483"/>
    <cellStyle name="20% - Accent3 6 8" xfId="12189"/>
    <cellStyle name="20% - Accent3 7" xfId="667"/>
    <cellStyle name="20% - Accent3 7 2" xfId="1446"/>
    <cellStyle name="20% - Accent3 7 2 2" xfId="2144"/>
    <cellStyle name="20% - Accent3 7 2 2 2" xfId="5750"/>
    <cellStyle name="20% - Accent3 7 2 2 2 2" xfId="11215"/>
    <cellStyle name="20% - Accent3 7 2 2 2 2 2" xfId="22040"/>
    <cellStyle name="20% - Accent3 7 2 2 2 3" xfId="16747"/>
    <cellStyle name="20% - Accent3 7 2 2 3" xfId="3996"/>
    <cellStyle name="20% - Accent3 7 2 2 3 2" xfId="9465"/>
    <cellStyle name="20% - Accent3 7 2 2 3 2 2" xfId="20290"/>
    <cellStyle name="20% - Accent3 7 2 2 3 3" xfId="14997"/>
    <cellStyle name="20% - Accent3 7 2 2 4" xfId="7717"/>
    <cellStyle name="20% - Accent3 7 2 2 4 2" xfId="18542"/>
    <cellStyle name="20% - Accent3 7 2 2 5" xfId="13249"/>
    <cellStyle name="20% - Accent3 7 2 3" xfId="5054"/>
    <cellStyle name="20% - Accent3 7 2 3 2" xfId="10519"/>
    <cellStyle name="20% - Accent3 7 2 3 2 2" xfId="21344"/>
    <cellStyle name="20% - Accent3 7 2 3 3" xfId="16051"/>
    <cellStyle name="20% - Accent3 7 2 4" xfId="3300"/>
    <cellStyle name="20% - Accent3 7 2 4 2" xfId="8769"/>
    <cellStyle name="20% - Accent3 7 2 4 2 2" xfId="19594"/>
    <cellStyle name="20% - Accent3 7 2 4 3" xfId="14301"/>
    <cellStyle name="20% - Accent3 7 2 5" xfId="7021"/>
    <cellStyle name="20% - Accent3 7 2 5 2" xfId="17846"/>
    <cellStyle name="20% - Accent3 7 2 6" xfId="12553"/>
    <cellStyle name="20% - Accent3 7 3" xfId="1795"/>
    <cellStyle name="20% - Accent3 7 3 2" xfId="5401"/>
    <cellStyle name="20% - Accent3 7 3 2 2" xfId="10866"/>
    <cellStyle name="20% - Accent3 7 3 2 2 2" xfId="21691"/>
    <cellStyle name="20% - Accent3 7 3 2 3" xfId="16398"/>
    <cellStyle name="20% - Accent3 7 3 3" xfId="3647"/>
    <cellStyle name="20% - Accent3 7 3 3 2" xfId="9116"/>
    <cellStyle name="20% - Accent3 7 3 3 2 2" xfId="19941"/>
    <cellStyle name="20% - Accent3 7 3 3 3" xfId="14648"/>
    <cellStyle name="20% - Accent3 7 3 4" xfId="7368"/>
    <cellStyle name="20% - Accent3 7 3 4 2" xfId="18193"/>
    <cellStyle name="20% - Accent3 7 3 5" xfId="12900"/>
    <cellStyle name="20% - Accent3 7 4" xfId="2525"/>
    <cellStyle name="20% - Accent3 7 4 2" xfId="6099"/>
    <cellStyle name="20% - Accent3 7 4 2 2" xfId="11564"/>
    <cellStyle name="20% - Accent3 7 4 2 2 2" xfId="22389"/>
    <cellStyle name="20% - Accent3 7 4 2 3" xfId="17096"/>
    <cellStyle name="20% - Accent3 7 4 3" xfId="4345"/>
    <cellStyle name="20% - Accent3 7 4 3 2" xfId="9814"/>
    <cellStyle name="20% - Accent3 7 4 3 2 2" xfId="20639"/>
    <cellStyle name="20% - Accent3 7 4 3 3" xfId="15346"/>
    <cellStyle name="20% - Accent3 7 4 4" xfId="8066"/>
    <cellStyle name="20% - Accent3 7 4 4 2" xfId="18891"/>
    <cellStyle name="20% - Accent3 7 4 5" xfId="13598"/>
    <cellStyle name="20% - Accent3 7 5" xfId="4705"/>
    <cellStyle name="20% - Accent3 7 5 2" xfId="10170"/>
    <cellStyle name="20% - Accent3 7 5 2 2" xfId="20995"/>
    <cellStyle name="20% - Accent3 7 5 3" xfId="15702"/>
    <cellStyle name="20% - Accent3 7 6" xfId="2951"/>
    <cellStyle name="20% - Accent3 7 6 2" xfId="8420"/>
    <cellStyle name="20% - Accent3 7 6 2 2" xfId="19245"/>
    <cellStyle name="20% - Accent3 7 6 3" xfId="13952"/>
    <cellStyle name="20% - Accent3 7 7" xfId="6672"/>
    <cellStyle name="20% - Accent3 7 7 2" xfId="17497"/>
    <cellStyle name="20% - Accent3 7 8" xfId="12203"/>
    <cellStyle name="20% - Accent3 8" xfId="708"/>
    <cellStyle name="20% - Accent3 8 2" xfId="1459"/>
    <cellStyle name="20% - Accent3 8 2 2" xfId="2157"/>
    <cellStyle name="20% - Accent3 8 2 2 2" xfId="5763"/>
    <cellStyle name="20% - Accent3 8 2 2 2 2" xfId="11228"/>
    <cellStyle name="20% - Accent3 8 2 2 2 2 2" xfId="22053"/>
    <cellStyle name="20% - Accent3 8 2 2 2 3" xfId="16760"/>
    <cellStyle name="20% - Accent3 8 2 2 3" xfId="4009"/>
    <cellStyle name="20% - Accent3 8 2 2 3 2" xfId="9478"/>
    <cellStyle name="20% - Accent3 8 2 2 3 2 2" xfId="20303"/>
    <cellStyle name="20% - Accent3 8 2 2 3 3" xfId="15010"/>
    <cellStyle name="20% - Accent3 8 2 2 4" xfId="7730"/>
    <cellStyle name="20% - Accent3 8 2 2 4 2" xfId="18555"/>
    <cellStyle name="20% - Accent3 8 2 2 5" xfId="13262"/>
    <cellStyle name="20% - Accent3 8 2 3" xfId="5067"/>
    <cellStyle name="20% - Accent3 8 2 3 2" xfId="10532"/>
    <cellStyle name="20% - Accent3 8 2 3 2 2" xfId="21357"/>
    <cellStyle name="20% - Accent3 8 2 3 3" xfId="16064"/>
    <cellStyle name="20% - Accent3 8 2 4" xfId="3313"/>
    <cellStyle name="20% - Accent3 8 2 4 2" xfId="8782"/>
    <cellStyle name="20% - Accent3 8 2 4 2 2" xfId="19607"/>
    <cellStyle name="20% - Accent3 8 2 4 3" xfId="14314"/>
    <cellStyle name="20% - Accent3 8 2 5" xfId="7034"/>
    <cellStyle name="20% - Accent3 8 2 5 2" xfId="17859"/>
    <cellStyle name="20% - Accent3 8 2 6" xfId="12566"/>
    <cellStyle name="20% - Accent3 8 3" xfId="1808"/>
    <cellStyle name="20% - Accent3 8 3 2" xfId="5414"/>
    <cellStyle name="20% - Accent3 8 3 2 2" xfId="10879"/>
    <cellStyle name="20% - Accent3 8 3 2 2 2" xfId="21704"/>
    <cellStyle name="20% - Accent3 8 3 2 3" xfId="16411"/>
    <cellStyle name="20% - Accent3 8 3 3" xfId="3660"/>
    <cellStyle name="20% - Accent3 8 3 3 2" xfId="9129"/>
    <cellStyle name="20% - Accent3 8 3 3 2 2" xfId="19954"/>
    <cellStyle name="20% - Accent3 8 3 3 3" xfId="14661"/>
    <cellStyle name="20% - Accent3 8 3 4" xfId="7381"/>
    <cellStyle name="20% - Accent3 8 3 4 2" xfId="18206"/>
    <cellStyle name="20% - Accent3 8 3 5" xfId="12913"/>
    <cellStyle name="20% - Accent3 8 4" xfId="2538"/>
    <cellStyle name="20% - Accent3 8 4 2" xfId="6112"/>
    <cellStyle name="20% - Accent3 8 4 2 2" xfId="11577"/>
    <cellStyle name="20% - Accent3 8 4 2 2 2" xfId="22402"/>
    <cellStyle name="20% - Accent3 8 4 2 3" xfId="17109"/>
    <cellStyle name="20% - Accent3 8 4 3" xfId="4358"/>
    <cellStyle name="20% - Accent3 8 4 3 2" xfId="9827"/>
    <cellStyle name="20% - Accent3 8 4 3 2 2" xfId="20652"/>
    <cellStyle name="20% - Accent3 8 4 3 3" xfId="15359"/>
    <cellStyle name="20% - Accent3 8 4 4" xfId="8079"/>
    <cellStyle name="20% - Accent3 8 4 4 2" xfId="18904"/>
    <cellStyle name="20% - Accent3 8 4 5" xfId="13611"/>
    <cellStyle name="20% - Accent3 8 5" xfId="4718"/>
    <cellStyle name="20% - Accent3 8 5 2" xfId="10183"/>
    <cellStyle name="20% - Accent3 8 5 2 2" xfId="21008"/>
    <cellStyle name="20% - Accent3 8 5 3" xfId="15715"/>
    <cellStyle name="20% - Accent3 8 6" xfId="2964"/>
    <cellStyle name="20% - Accent3 8 6 2" xfId="8433"/>
    <cellStyle name="20% - Accent3 8 6 2 2" xfId="19258"/>
    <cellStyle name="20% - Accent3 8 6 3" xfId="13965"/>
    <cellStyle name="20% - Accent3 8 7" xfId="6685"/>
    <cellStyle name="20% - Accent3 8 7 2" xfId="17510"/>
    <cellStyle name="20% - Accent3 8 8" xfId="12216"/>
    <cellStyle name="20% - Accent3 9" xfId="749"/>
    <cellStyle name="20% - Accent3 9 2" xfId="1472"/>
    <cellStyle name="20% - Accent3 9 2 2" xfId="2170"/>
    <cellStyle name="20% - Accent3 9 2 2 2" xfId="5776"/>
    <cellStyle name="20% - Accent3 9 2 2 2 2" xfId="11241"/>
    <cellStyle name="20% - Accent3 9 2 2 2 2 2" xfId="22066"/>
    <cellStyle name="20% - Accent3 9 2 2 2 3" xfId="16773"/>
    <cellStyle name="20% - Accent3 9 2 2 3" xfId="4022"/>
    <cellStyle name="20% - Accent3 9 2 2 3 2" xfId="9491"/>
    <cellStyle name="20% - Accent3 9 2 2 3 2 2" xfId="20316"/>
    <cellStyle name="20% - Accent3 9 2 2 3 3" xfId="15023"/>
    <cellStyle name="20% - Accent3 9 2 2 4" xfId="7743"/>
    <cellStyle name="20% - Accent3 9 2 2 4 2" xfId="18568"/>
    <cellStyle name="20% - Accent3 9 2 2 5" xfId="13275"/>
    <cellStyle name="20% - Accent3 9 2 3" xfId="5080"/>
    <cellStyle name="20% - Accent3 9 2 3 2" xfId="10545"/>
    <cellStyle name="20% - Accent3 9 2 3 2 2" xfId="21370"/>
    <cellStyle name="20% - Accent3 9 2 3 3" xfId="16077"/>
    <cellStyle name="20% - Accent3 9 2 4" xfId="3326"/>
    <cellStyle name="20% - Accent3 9 2 4 2" xfId="8795"/>
    <cellStyle name="20% - Accent3 9 2 4 2 2" xfId="19620"/>
    <cellStyle name="20% - Accent3 9 2 4 3" xfId="14327"/>
    <cellStyle name="20% - Accent3 9 2 5" xfId="7047"/>
    <cellStyle name="20% - Accent3 9 2 5 2" xfId="17872"/>
    <cellStyle name="20% - Accent3 9 2 6" xfId="12579"/>
    <cellStyle name="20% - Accent3 9 3" xfId="1821"/>
    <cellStyle name="20% - Accent3 9 3 2" xfId="5427"/>
    <cellStyle name="20% - Accent3 9 3 2 2" xfId="10892"/>
    <cellStyle name="20% - Accent3 9 3 2 2 2" xfId="21717"/>
    <cellStyle name="20% - Accent3 9 3 2 3" xfId="16424"/>
    <cellStyle name="20% - Accent3 9 3 3" xfId="3673"/>
    <cellStyle name="20% - Accent3 9 3 3 2" xfId="9142"/>
    <cellStyle name="20% - Accent3 9 3 3 2 2" xfId="19967"/>
    <cellStyle name="20% - Accent3 9 3 3 3" xfId="14674"/>
    <cellStyle name="20% - Accent3 9 3 4" xfId="7394"/>
    <cellStyle name="20% - Accent3 9 3 4 2" xfId="18219"/>
    <cellStyle name="20% - Accent3 9 3 5" xfId="12926"/>
    <cellStyle name="20% - Accent3 9 4" xfId="2551"/>
    <cellStyle name="20% - Accent3 9 4 2" xfId="6125"/>
    <cellStyle name="20% - Accent3 9 4 2 2" xfId="11590"/>
    <cellStyle name="20% - Accent3 9 4 2 2 2" xfId="22415"/>
    <cellStyle name="20% - Accent3 9 4 2 3" xfId="17122"/>
    <cellStyle name="20% - Accent3 9 4 3" xfId="4371"/>
    <cellStyle name="20% - Accent3 9 4 3 2" xfId="9840"/>
    <cellStyle name="20% - Accent3 9 4 3 2 2" xfId="20665"/>
    <cellStyle name="20% - Accent3 9 4 3 3" xfId="15372"/>
    <cellStyle name="20% - Accent3 9 4 4" xfId="8092"/>
    <cellStyle name="20% - Accent3 9 4 4 2" xfId="18917"/>
    <cellStyle name="20% - Accent3 9 4 5" xfId="13624"/>
    <cellStyle name="20% - Accent3 9 5" xfId="4731"/>
    <cellStyle name="20% - Accent3 9 5 2" xfId="10196"/>
    <cellStyle name="20% - Accent3 9 5 2 2" xfId="21021"/>
    <cellStyle name="20% - Accent3 9 5 3" xfId="15728"/>
    <cellStyle name="20% - Accent3 9 6" xfId="2977"/>
    <cellStyle name="20% - Accent3 9 6 2" xfId="8446"/>
    <cellStyle name="20% - Accent3 9 6 2 2" xfId="19271"/>
    <cellStyle name="20% - Accent3 9 6 3" xfId="13978"/>
    <cellStyle name="20% - Accent3 9 7" xfId="6698"/>
    <cellStyle name="20% - Accent3 9 7 2" xfId="17523"/>
    <cellStyle name="20% - Accent3 9 8" xfId="12229"/>
    <cellStyle name="20% - Accent4" xfId="38" builtinId="42" customBuiltin="1"/>
    <cellStyle name="20% - Accent4 10" xfId="784"/>
    <cellStyle name="20% - Accent4 10 2" xfId="1491"/>
    <cellStyle name="20% - Accent4 10 2 2" xfId="2189"/>
    <cellStyle name="20% - Accent4 10 2 2 2" xfId="5795"/>
    <cellStyle name="20% - Accent4 10 2 2 2 2" xfId="11260"/>
    <cellStyle name="20% - Accent4 10 2 2 2 2 2" xfId="22085"/>
    <cellStyle name="20% - Accent4 10 2 2 2 3" xfId="16792"/>
    <cellStyle name="20% - Accent4 10 2 2 3" xfId="4041"/>
    <cellStyle name="20% - Accent4 10 2 2 3 2" xfId="9510"/>
    <cellStyle name="20% - Accent4 10 2 2 3 2 2" xfId="20335"/>
    <cellStyle name="20% - Accent4 10 2 2 3 3" xfId="15042"/>
    <cellStyle name="20% - Accent4 10 2 2 4" xfId="7762"/>
    <cellStyle name="20% - Accent4 10 2 2 4 2" xfId="18587"/>
    <cellStyle name="20% - Accent4 10 2 2 5" xfId="13294"/>
    <cellStyle name="20% - Accent4 10 2 3" xfId="5099"/>
    <cellStyle name="20% - Accent4 10 2 3 2" xfId="10564"/>
    <cellStyle name="20% - Accent4 10 2 3 2 2" xfId="21389"/>
    <cellStyle name="20% - Accent4 10 2 3 3" xfId="16096"/>
    <cellStyle name="20% - Accent4 10 2 4" xfId="3345"/>
    <cellStyle name="20% - Accent4 10 2 4 2" xfId="8814"/>
    <cellStyle name="20% - Accent4 10 2 4 2 2" xfId="19639"/>
    <cellStyle name="20% - Accent4 10 2 4 3" xfId="14346"/>
    <cellStyle name="20% - Accent4 10 2 5" xfId="7066"/>
    <cellStyle name="20% - Accent4 10 2 5 2" xfId="17891"/>
    <cellStyle name="20% - Accent4 10 2 6" xfId="12598"/>
    <cellStyle name="20% - Accent4 10 3" xfId="1840"/>
    <cellStyle name="20% - Accent4 10 3 2" xfId="5446"/>
    <cellStyle name="20% - Accent4 10 3 2 2" xfId="10911"/>
    <cellStyle name="20% - Accent4 10 3 2 2 2" xfId="21736"/>
    <cellStyle name="20% - Accent4 10 3 2 3" xfId="16443"/>
    <cellStyle name="20% - Accent4 10 3 3" xfId="3692"/>
    <cellStyle name="20% - Accent4 10 3 3 2" xfId="9161"/>
    <cellStyle name="20% - Accent4 10 3 3 2 2" xfId="19986"/>
    <cellStyle name="20% - Accent4 10 3 3 3" xfId="14693"/>
    <cellStyle name="20% - Accent4 10 3 4" xfId="7413"/>
    <cellStyle name="20% - Accent4 10 3 4 2" xfId="18238"/>
    <cellStyle name="20% - Accent4 10 3 5" xfId="12945"/>
    <cellStyle name="20% - Accent4 10 4" xfId="2570"/>
    <cellStyle name="20% - Accent4 10 4 2" xfId="6144"/>
    <cellStyle name="20% - Accent4 10 4 2 2" xfId="11609"/>
    <cellStyle name="20% - Accent4 10 4 2 2 2" xfId="22434"/>
    <cellStyle name="20% - Accent4 10 4 2 3" xfId="17141"/>
    <cellStyle name="20% - Accent4 10 4 3" xfId="4390"/>
    <cellStyle name="20% - Accent4 10 4 3 2" xfId="9859"/>
    <cellStyle name="20% - Accent4 10 4 3 2 2" xfId="20684"/>
    <cellStyle name="20% - Accent4 10 4 3 3" xfId="15391"/>
    <cellStyle name="20% - Accent4 10 4 4" xfId="8111"/>
    <cellStyle name="20% - Accent4 10 4 4 2" xfId="18936"/>
    <cellStyle name="20% - Accent4 10 4 5" xfId="13643"/>
    <cellStyle name="20% - Accent4 10 5" xfId="4750"/>
    <cellStyle name="20% - Accent4 10 5 2" xfId="10215"/>
    <cellStyle name="20% - Accent4 10 5 2 2" xfId="21040"/>
    <cellStyle name="20% - Accent4 10 5 3" xfId="15747"/>
    <cellStyle name="20% - Accent4 10 6" xfId="2996"/>
    <cellStyle name="20% - Accent4 10 6 2" xfId="8465"/>
    <cellStyle name="20% - Accent4 10 6 2 2" xfId="19290"/>
    <cellStyle name="20% - Accent4 10 6 3" xfId="13997"/>
    <cellStyle name="20% - Accent4 10 7" xfId="6717"/>
    <cellStyle name="20% - Accent4 10 7 2" xfId="17542"/>
    <cellStyle name="20% - Accent4 10 8" xfId="12248"/>
    <cellStyle name="20% - Accent4 11" xfId="828"/>
    <cellStyle name="20% - Accent4 11 2" xfId="1508"/>
    <cellStyle name="20% - Accent4 11 2 2" xfId="2206"/>
    <cellStyle name="20% - Accent4 11 2 2 2" xfId="5812"/>
    <cellStyle name="20% - Accent4 11 2 2 2 2" xfId="11277"/>
    <cellStyle name="20% - Accent4 11 2 2 2 2 2" xfId="22102"/>
    <cellStyle name="20% - Accent4 11 2 2 2 3" xfId="16809"/>
    <cellStyle name="20% - Accent4 11 2 2 3" xfId="4058"/>
    <cellStyle name="20% - Accent4 11 2 2 3 2" xfId="9527"/>
    <cellStyle name="20% - Accent4 11 2 2 3 2 2" xfId="20352"/>
    <cellStyle name="20% - Accent4 11 2 2 3 3" xfId="15059"/>
    <cellStyle name="20% - Accent4 11 2 2 4" xfId="7779"/>
    <cellStyle name="20% - Accent4 11 2 2 4 2" xfId="18604"/>
    <cellStyle name="20% - Accent4 11 2 2 5" xfId="13311"/>
    <cellStyle name="20% - Accent4 11 2 3" xfId="5116"/>
    <cellStyle name="20% - Accent4 11 2 3 2" xfId="10581"/>
    <cellStyle name="20% - Accent4 11 2 3 2 2" xfId="21406"/>
    <cellStyle name="20% - Accent4 11 2 3 3" xfId="16113"/>
    <cellStyle name="20% - Accent4 11 2 4" xfId="3362"/>
    <cellStyle name="20% - Accent4 11 2 4 2" xfId="8831"/>
    <cellStyle name="20% - Accent4 11 2 4 2 2" xfId="19656"/>
    <cellStyle name="20% - Accent4 11 2 4 3" xfId="14363"/>
    <cellStyle name="20% - Accent4 11 2 5" xfId="7083"/>
    <cellStyle name="20% - Accent4 11 2 5 2" xfId="17908"/>
    <cellStyle name="20% - Accent4 11 2 6" xfId="12615"/>
    <cellStyle name="20% - Accent4 11 3" xfId="1857"/>
    <cellStyle name="20% - Accent4 11 3 2" xfId="5463"/>
    <cellStyle name="20% - Accent4 11 3 2 2" xfId="10928"/>
    <cellStyle name="20% - Accent4 11 3 2 2 2" xfId="21753"/>
    <cellStyle name="20% - Accent4 11 3 2 3" xfId="16460"/>
    <cellStyle name="20% - Accent4 11 3 3" xfId="3709"/>
    <cellStyle name="20% - Accent4 11 3 3 2" xfId="9178"/>
    <cellStyle name="20% - Accent4 11 3 3 2 2" xfId="20003"/>
    <cellStyle name="20% - Accent4 11 3 3 3" xfId="14710"/>
    <cellStyle name="20% - Accent4 11 3 4" xfId="7430"/>
    <cellStyle name="20% - Accent4 11 3 4 2" xfId="18255"/>
    <cellStyle name="20% - Accent4 11 3 5" xfId="12962"/>
    <cellStyle name="20% - Accent4 11 4" xfId="2587"/>
    <cellStyle name="20% - Accent4 11 4 2" xfId="6161"/>
    <cellStyle name="20% - Accent4 11 4 2 2" xfId="11626"/>
    <cellStyle name="20% - Accent4 11 4 2 2 2" xfId="22451"/>
    <cellStyle name="20% - Accent4 11 4 2 3" xfId="17158"/>
    <cellStyle name="20% - Accent4 11 4 3" xfId="4407"/>
    <cellStyle name="20% - Accent4 11 4 3 2" xfId="9876"/>
    <cellStyle name="20% - Accent4 11 4 3 2 2" xfId="20701"/>
    <cellStyle name="20% - Accent4 11 4 3 3" xfId="15408"/>
    <cellStyle name="20% - Accent4 11 4 4" xfId="8128"/>
    <cellStyle name="20% - Accent4 11 4 4 2" xfId="18953"/>
    <cellStyle name="20% - Accent4 11 4 5" xfId="13660"/>
    <cellStyle name="20% - Accent4 11 5" xfId="4767"/>
    <cellStyle name="20% - Accent4 11 5 2" xfId="10232"/>
    <cellStyle name="20% - Accent4 11 5 2 2" xfId="21057"/>
    <cellStyle name="20% - Accent4 11 5 3" xfId="15764"/>
    <cellStyle name="20% - Accent4 11 6" xfId="3013"/>
    <cellStyle name="20% - Accent4 11 6 2" xfId="8482"/>
    <cellStyle name="20% - Accent4 11 6 2 2" xfId="19307"/>
    <cellStyle name="20% - Accent4 11 6 3" xfId="14014"/>
    <cellStyle name="20% - Accent4 11 7" xfId="6734"/>
    <cellStyle name="20% - Accent4 11 7 2" xfId="17559"/>
    <cellStyle name="20% - Accent4 11 8" xfId="12265"/>
    <cellStyle name="20% - Accent4 12" xfId="867"/>
    <cellStyle name="20% - Accent4 12 2" xfId="1526"/>
    <cellStyle name="20% - Accent4 12 2 2" xfId="2224"/>
    <cellStyle name="20% - Accent4 12 2 2 2" xfId="5830"/>
    <cellStyle name="20% - Accent4 12 2 2 2 2" xfId="11295"/>
    <cellStyle name="20% - Accent4 12 2 2 2 2 2" xfId="22120"/>
    <cellStyle name="20% - Accent4 12 2 2 2 3" xfId="16827"/>
    <cellStyle name="20% - Accent4 12 2 2 3" xfId="4076"/>
    <cellStyle name="20% - Accent4 12 2 2 3 2" xfId="9545"/>
    <cellStyle name="20% - Accent4 12 2 2 3 2 2" xfId="20370"/>
    <cellStyle name="20% - Accent4 12 2 2 3 3" xfId="15077"/>
    <cellStyle name="20% - Accent4 12 2 2 4" xfId="7797"/>
    <cellStyle name="20% - Accent4 12 2 2 4 2" xfId="18622"/>
    <cellStyle name="20% - Accent4 12 2 2 5" xfId="13329"/>
    <cellStyle name="20% - Accent4 12 2 3" xfId="5134"/>
    <cellStyle name="20% - Accent4 12 2 3 2" xfId="10599"/>
    <cellStyle name="20% - Accent4 12 2 3 2 2" xfId="21424"/>
    <cellStyle name="20% - Accent4 12 2 3 3" xfId="16131"/>
    <cellStyle name="20% - Accent4 12 2 4" xfId="3380"/>
    <cellStyle name="20% - Accent4 12 2 4 2" xfId="8849"/>
    <cellStyle name="20% - Accent4 12 2 4 2 2" xfId="19674"/>
    <cellStyle name="20% - Accent4 12 2 4 3" xfId="14381"/>
    <cellStyle name="20% - Accent4 12 2 5" xfId="7101"/>
    <cellStyle name="20% - Accent4 12 2 5 2" xfId="17926"/>
    <cellStyle name="20% - Accent4 12 2 6" xfId="12633"/>
    <cellStyle name="20% - Accent4 12 3" xfId="1875"/>
    <cellStyle name="20% - Accent4 12 3 2" xfId="5481"/>
    <cellStyle name="20% - Accent4 12 3 2 2" xfId="10946"/>
    <cellStyle name="20% - Accent4 12 3 2 2 2" xfId="21771"/>
    <cellStyle name="20% - Accent4 12 3 2 3" xfId="16478"/>
    <cellStyle name="20% - Accent4 12 3 3" xfId="3727"/>
    <cellStyle name="20% - Accent4 12 3 3 2" xfId="9196"/>
    <cellStyle name="20% - Accent4 12 3 3 2 2" xfId="20021"/>
    <cellStyle name="20% - Accent4 12 3 3 3" xfId="14728"/>
    <cellStyle name="20% - Accent4 12 3 4" xfId="7448"/>
    <cellStyle name="20% - Accent4 12 3 4 2" xfId="18273"/>
    <cellStyle name="20% - Accent4 12 3 5" xfId="12980"/>
    <cellStyle name="20% - Accent4 12 4" xfId="2605"/>
    <cellStyle name="20% - Accent4 12 4 2" xfId="6179"/>
    <cellStyle name="20% - Accent4 12 4 2 2" xfId="11644"/>
    <cellStyle name="20% - Accent4 12 4 2 2 2" xfId="22469"/>
    <cellStyle name="20% - Accent4 12 4 2 3" xfId="17176"/>
    <cellStyle name="20% - Accent4 12 4 3" xfId="4425"/>
    <cellStyle name="20% - Accent4 12 4 3 2" xfId="9894"/>
    <cellStyle name="20% - Accent4 12 4 3 2 2" xfId="20719"/>
    <cellStyle name="20% - Accent4 12 4 3 3" xfId="15426"/>
    <cellStyle name="20% - Accent4 12 4 4" xfId="8146"/>
    <cellStyle name="20% - Accent4 12 4 4 2" xfId="18971"/>
    <cellStyle name="20% - Accent4 12 4 5" xfId="13678"/>
    <cellStyle name="20% - Accent4 12 5" xfId="4785"/>
    <cellStyle name="20% - Accent4 12 5 2" xfId="10250"/>
    <cellStyle name="20% - Accent4 12 5 2 2" xfId="21075"/>
    <cellStyle name="20% - Accent4 12 5 3" xfId="15782"/>
    <cellStyle name="20% - Accent4 12 6" xfId="3031"/>
    <cellStyle name="20% - Accent4 12 6 2" xfId="8500"/>
    <cellStyle name="20% - Accent4 12 6 2 2" xfId="19325"/>
    <cellStyle name="20% - Accent4 12 6 3" xfId="14032"/>
    <cellStyle name="20% - Accent4 12 7" xfId="6752"/>
    <cellStyle name="20% - Accent4 12 7 2" xfId="17577"/>
    <cellStyle name="20% - Accent4 12 8" xfId="12283"/>
    <cellStyle name="20% - Accent4 13" xfId="998"/>
    <cellStyle name="20% - Accent4 13 2" xfId="1544"/>
    <cellStyle name="20% - Accent4 13 2 2" xfId="2242"/>
    <cellStyle name="20% - Accent4 13 2 2 2" xfId="5848"/>
    <cellStyle name="20% - Accent4 13 2 2 2 2" xfId="11313"/>
    <cellStyle name="20% - Accent4 13 2 2 2 2 2" xfId="22138"/>
    <cellStyle name="20% - Accent4 13 2 2 2 3" xfId="16845"/>
    <cellStyle name="20% - Accent4 13 2 2 3" xfId="4094"/>
    <cellStyle name="20% - Accent4 13 2 2 3 2" xfId="9563"/>
    <cellStyle name="20% - Accent4 13 2 2 3 2 2" xfId="20388"/>
    <cellStyle name="20% - Accent4 13 2 2 3 3" xfId="15095"/>
    <cellStyle name="20% - Accent4 13 2 2 4" xfId="7815"/>
    <cellStyle name="20% - Accent4 13 2 2 4 2" xfId="18640"/>
    <cellStyle name="20% - Accent4 13 2 2 5" xfId="13347"/>
    <cellStyle name="20% - Accent4 13 2 3" xfId="5152"/>
    <cellStyle name="20% - Accent4 13 2 3 2" xfId="10617"/>
    <cellStyle name="20% - Accent4 13 2 3 2 2" xfId="21442"/>
    <cellStyle name="20% - Accent4 13 2 3 3" xfId="16149"/>
    <cellStyle name="20% - Accent4 13 2 4" xfId="3398"/>
    <cellStyle name="20% - Accent4 13 2 4 2" xfId="8867"/>
    <cellStyle name="20% - Accent4 13 2 4 2 2" xfId="19692"/>
    <cellStyle name="20% - Accent4 13 2 4 3" xfId="14399"/>
    <cellStyle name="20% - Accent4 13 2 5" xfId="7119"/>
    <cellStyle name="20% - Accent4 13 2 5 2" xfId="17944"/>
    <cellStyle name="20% - Accent4 13 2 6" xfId="12651"/>
    <cellStyle name="20% - Accent4 13 3" xfId="1893"/>
    <cellStyle name="20% - Accent4 13 3 2" xfId="5499"/>
    <cellStyle name="20% - Accent4 13 3 2 2" xfId="10964"/>
    <cellStyle name="20% - Accent4 13 3 2 2 2" xfId="21789"/>
    <cellStyle name="20% - Accent4 13 3 2 3" xfId="16496"/>
    <cellStyle name="20% - Accent4 13 3 3" xfId="3745"/>
    <cellStyle name="20% - Accent4 13 3 3 2" xfId="9214"/>
    <cellStyle name="20% - Accent4 13 3 3 2 2" xfId="20039"/>
    <cellStyle name="20% - Accent4 13 3 3 3" xfId="14746"/>
    <cellStyle name="20% - Accent4 13 3 4" xfId="7466"/>
    <cellStyle name="20% - Accent4 13 3 4 2" xfId="18291"/>
    <cellStyle name="20% - Accent4 13 3 5" xfId="12998"/>
    <cellStyle name="20% - Accent4 13 4" xfId="2623"/>
    <cellStyle name="20% - Accent4 13 4 2" xfId="6197"/>
    <cellStyle name="20% - Accent4 13 4 2 2" xfId="11662"/>
    <cellStyle name="20% - Accent4 13 4 2 2 2" xfId="22487"/>
    <cellStyle name="20% - Accent4 13 4 2 3" xfId="17194"/>
    <cellStyle name="20% - Accent4 13 4 3" xfId="4443"/>
    <cellStyle name="20% - Accent4 13 4 3 2" xfId="9912"/>
    <cellStyle name="20% - Accent4 13 4 3 2 2" xfId="20737"/>
    <cellStyle name="20% - Accent4 13 4 3 3" xfId="15444"/>
    <cellStyle name="20% - Accent4 13 4 4" xfId="8164"/>
    <cellStyle name="20% - Accent4 13 4 4 2" xfId="18989"/>
    <cellStyle name="20% - Accent4 13 4 5" xfId="13696"/>
    <cellStyle name="20% - Accent4 13 5" xfId="4803"/>
    <cellStyle name="20% - Accent4 13 5 2" xfId="10268"/>
    <cellStyle name="20% - Accent4 13 5 2 2" xfId="21093"/>
    <cellStyle name="20% - Accent4 13 5 3" xfId="15800"/>
    <cellStyle name="20% - Accent4 13 6" xfId="3049"/>
    <cellStyle name="20% - Accent4 13 6 2" xfId="8518"/>
    <cellStyle name="20% - Accent4 13 6 2 2" xfId="19343"/>
    <cellStyle name="20% - Accent4 13 6 3" xfId="14050"/>
    <cellStyle name="20% - Accent4 13 7" xfId="6770"/>
    <cellStyle name="20% - Accent4 13 7 2" xfId="17595"/>
    <cellStyle name="20% - Accent4 13 8" xfId="12302"/>
    <cellStyle name="20% - Accent4 14" xfId="1039"/>
    <cellStyle name="20% - Accent4 14 2" xfId="1562"/>
    <cellStyle name="20% - Accent4 14 2 2" xfId="2260"/>
    <cellStyle name="20% - Accent4 14 2 2 2" xfId="5866"/>
    <cellStyle name="20% - Accent4 14 2 2 2 2" xfId="11331"/>
    <cellStyle name="20% - Accent4 14 2 2 2 2 2" xfId="22156"/>
    <cellStyle name="20% - Accent4 14 2 2 2 3" xfId="16863"/>
    <cellStyle name="20% - Accent4 14 2 2 3" xfId="4112"/>
    <cellStyle name="20% - Accent4 14 2 2 3 2" xfId="9581"/>
    <cellStyle name="20% - Accent4 14 2 2 3 2 2" xfId="20406"/>
    <cellStyle name="20% - Accent4 14 2 2 3 3" xfId="15113"/>
    <cellStyle name="20% - Accent4 14 2 2 4" xfId="7833"/>
    <cellStyle name="20% - Accent4 14 2 2 4 2" xfId="18658"/>
    <cellStyle name="20% - Accent4 14 2 2 5" xfId="13365"/>
    <cellStyle name="20% - Accent4 14 2 3" xfId="5170"/>
    <cellStyle name="20% - Accent4 14 2 3 2" xfId="10635"/>
    <cellStyle name="20% - Accent4 14 2 3 2 2" xfId="21460"/>
    <cellStyle name="20% - Accent4 14 2 3 3" xfId="16167"/>
    <cellStyle name="20% - Accent4 14 2 4" xfId="3416"/>
    <cellStyle name="20% - Accent4 14 2 4 2" xfId="8885"/>
    <cellStyle name="20% - Accent4 14 2 4 2 2" xfId="19710"/>
    <cellStyle name="20% - Accent4 14 2 4 3" xfId="14417"/>
    <cellStyle name="20% - Accent4 14 2 5" xfId="7137"/>
    <cellStyle name="20% - Accent4 14 2 5 2" xfId="17962"/>
    <cellStyle name="20% - Accent4 14 2 6" xfId="12669"/>
    <cellStyle name="20% - Accent4 14 3" xfId="1911"/>
    <cellStyle name="20% - Accent4 14 3 2" xfId="5517"/>
    <cellStyle name="20% - Accent4 14 3 2 2" xfId="10982"/>
    <cellStyle name="20% - Accent4 14 3 2 2 2" xfId="21807"/>
    <cellStyle name="20% - Accent4 14 3 2 3" xfId="16514"/>
    <cellStyle name="20% - Accent4 14 3 3" xfId="3763"/>
    <cellStyle name="20% - Accent4 14 3 3 2" xfId="9232"/>
    <cellStyle name="20% - Accent4 14 3 3 2 2" xfId="20057"/>
    <cellStyle name="20% - Accent4 14 3 3 3" xfId="14764"/>
    <cellStyle name="20% - Accent4 14 3 4" xfId="7484"/>
    <cellStyle name="20% - Accent4 14 3 4 2" xfId="18309"/>
    <cellStyle name="20% - Accent4 14 3 5" xfId="13016"/>
    <cellStyle name="20% - Accent4 14 4" xfId="2641"/>
    <cellStyle name="20% - Accent4 14 4 2" xfId="6215"/>
    <cellStyle name="20% - Accent4 14 4 2 2" xfId="11680"/>
    <cellStyle name="20% - Accent4 14 4 2 2 2" xfId="22505"/>
    <cellStyle name="20% - Accent4 14 4 2 3" xfId="17212"/>
    <cellStyle name="20% - Accent4 14 4 3" xfId="4461"/>
    <cellStyle name="20% - Accent4 14 4 3 2" xfId="9930"/>
    <cellStyle name="20% - Accent4 14 4 3 2 2" xfId="20755"/>
    <cellStyle name="20% - Accent4 14 4 3 3" xfId="15462"/>
    <cellStyle name="20% - Accent4 14 4 4" xfId="8182"/>
    <cellStyle name="20% - Accent4 14 4 4 2" xfId="19007"/>
    <cellStyle name="20% - Accent4 14 4 5" xfId="13714"/>
    <cellStyle name="20% - Accent4 14 5" xfId="4821"/>
    <cellStyle name="20% - Accent4 14 5 2" xfId="10286"/>
    <cellStyle name="20% - Accent4 14 5 2 2" xfId="21111"/>
    <cellStyle name="20% - Accent4 14 5 3" xfId="15818"/>
    <cellStyle name="20% - Accent4 14 6" xfId="3067"/>
    <cellStyle name="20% - Accent4 14 6 2" xfId="8536"/>
    <cellStyle name="20% - Accent4 14 6 2 2" xfId="19361"/>
    <cellStyle name="20% - Accent4 14 6 3" xfId="14068"/>
    <cellStyle name="20% - Accent4 14 7" xfId="6788"/>
    <cellStyle name="20% - Accent4 14 7 2" xfId="17613"/>
    <cellStyle name="20% - Accent4 14 8" xfId="12320"/>
    <cellStyle name="20% - Accent4 15" xfId="1126"/>
    <cellStyle name="20% - Accent4 15 2" xfId="1583"/>
    <cellStyle name="20% - Accent4 15 2 2" xfId="2281"/>
    <cellStyle name="20% - Accent4 15 2 2 2" xfId="5887"/>
    <cellStyle name="20% - Accent4 15 2 2 2 2" xfId="11352"/>
    <cellStyle name="20% - Accent4 15 2 2 2 2 2" xfId="22177"/>
    <cellStyle name="20% - Accent4 15 2 2 2 3" xfId="16884"/>
    <cellStyle name="20% - Accent4 15 2 2 3" xfId="4133"/>
    <cellStyle name="20% - Accent4 15 2 2 3 2" xfId="9602"/>
    <cellStyle name="20% - Accent4 15 2 2 3 2 2" xfId="20427"/>
    <cellStyle name="20% - Accent4 15 2 2 3 3" xfId="15134"/>
    <cellStyle name="20% - Accent4 15 2 2 4" xfId="7854"/>
    <cellStyle name="20% - Accent4 15 2 2 4 2" xfId="18679"/>
    <cellStyle name="20% - Accent4 15 2 2 5" xfId="13386"/>
    <cellStyle name="20% - Accent4 15 2 3" xfId="5191"/>
    <cellStyle name="20% - Accent4 15 2 3 2" xfId="10656"/>
    <cellStyle name="20% - Accent4 15 2 3 2 2" xfId="21481"/>
    <cellStyle name="20% - Accent4 15 2 3 3" xfId="16188"/>
    <cellStyle name="20% - Accent4 15 2 4" xfId="3437"/>
    <cellStyle name="20% - Accent4 15 2 4 2" xfId="8906"/>
    <cellStyle name="20% - Accent4 15 2 4 2 2" xfId="19731"/>
    <cellStyle name="20% - Accent4 15 2 4 3" xfId="14438"/>
    <cellStyle name="20% - Accent4 15 2 5" xfId="7158"/>
    <cellStyle name="20% - Accent4 15 2 5 2" xfId="17983"/>
    <cellStyle name="20% - Accent4 15 2 6" xfId="12690"/>
    <cellStyle name="20% - Accent4 15 3" xfId="1932"/>
    <cellStyle name="20% - Accent4 15 3 2" xfId="5538"/>
    <cellStyle name="20% - Accent4 15 3 2 2" xfId="11003"/>
    <cellStyle name="20% - Accent4 15 3 2 2 2" xfId="21828"/>
    <cellStyle name="20% - Accent4 15 3 2 3" xfId="16535"/>
    <cellStyle name="20% - Accent4 15 3 3" xfId="3784"/>
    <cellStyle name="20% - Accent4 15 3 3 2" xfId="9253"/>
    <cellStyle name="20% - Accent4 15 3 3 2 2" xfId="20078"/>
    <cellStyle name="20% - Accent4 15 3 3 3" xfId="14785"/>
    <cellStyle name="20% - Accent4 15 3 4" xfId="7505"/>
    <cellStyle name="20% - Accent4 15 3 4 2" xfId="18330"/>
    <cellStyle name="20% - Accent4 15 3 5" xfId="13037"/>
    <cellStyle name="20% - Accent4 15 4" xfId="2662"/>
    <cellStyle name="20% - Accent4 15 4 2" xfId="6236"/>
    <cellStyle name="20% - Accent4 15 4 2 2" xfId="11701"/>
    <cellStyle name="20% - Accent4 15 4 2 2 2" xfId="22526"/>
    <cellStyle name="20% - Accent4 15 4 2 3" xfId="17233"/>
    <cellStyle name="20% - Accent4 15 4 3" xfId="4482"/>
    <cellStyle name="20% - Accent4 15 4 3 2" xfId="9951"/>
    <cellStyle name="20% - Accent4 15 4 3 2 2" xfId="20776"/>
    <cellStyle name="20% - Accent4 15 4 3 3" xfId="15483"/>
    <cellStyle name="20% - Accent4 15 4 4" xfId="8203"/>
    <cellStyle name="20% - Accent4 15 4 4 2" xfId="19028"/>
    <cellStyle name="20% - Accent4 15 4 5" xfId="13735"/>
    <cellStyle name="20% - Accent4 15 5" xfId="4842"/>
    <cellStyle name="20% - Accent4 15 5 2" xfId="10307"/>
    <cellStyle name="20% - Accent4 15 5 2 2" xfId="21132"/>
    <cellStyle name="20% - Accent4 15 5 3" xfId="15839"/>
    <cellStyle name="20% - Accent4 15 6" xfId="3088"/>
    <cellStyle name="20% - Accent4 15 6 2" xfId="8557"/>
    <cellStyle name="20% - Accent4 15 6 2 2" xfId="19382"/>
    <cellStyle name="20% - Accent4 15 6 3" xfId="14089"/>
    <cellStyle name="20% - Accent4 15 7" xfId="6809"/>
    <cellStyle name="20% - Accent4 15 7 2" xfId="17634"/>
    <cellStyle name="20% - Accent4 15 8" xfId="12341"/>
    <cellStyle name="20% - Accent4 16" xfId="1154"/>
    <cellStyle name="20% - Accent4 16 2" xfId="1601"/>
    <cellStyle name="20% - Accent4 16 2 2" xfId="2299"/>
    <cellStyle name="20% - Accent4 16 2 2 2" xfId="5905"/>
    <cellStyle name="20% - Accent4 16 2 2 2 2" xfId="11370"/>
    <cellStyle name="20% - Accent4 16 2 2 2 2 2" xfId="22195"/>
    <cellStyle name="20% - Accent4 16 2 2 2 3" xfId="16902"/>
    <cellStyle name="20% - Accent4 16 2 2 3" xfId="4151"/>
    <cellStyle name="20% - Accent4 16 2 2 3 2" xfId="9620"/>
    <cellStyle name="20% - Accent4 16 2 2 3 2 2" xfId="20445"/>
    <cellStyle name="20% - Accent4 16 2 2 3 3" xfId="15152"/>
    <cellStyle name="20% - Accent4 16 2 2 4" xfId="7872"/>
    <cellStyle name="20% - Accent4 16 2 2 4 2" xfId="18697"/>
    <cellStyle name="20% - Accent4 16 2 2 5" xfId="13404"/>
    <cellStyle name="20% - Accent4 16 2 3" xfId="5209"/>
    <cellStyle name="20% - Accent4 16 2 3 2" xfId="10674"/>
    <cellStyle name="20% - Accent4 16 2 3 2 2" xfId="21499"/>
    <cellStyle name="20% - Accent4 16 2 3 3" xfId="16206"/>
    <cellStyle name="20% - Accent4 16 2 4" xfId="3455"/>
    <cellStyle name="20% - Accent4 16 2 4 2" xfId="8924"/>
    <cellStyle name="20% - Accent4 16 2 4 2 2" xfId="19749"/>
    <cellStyle name="20% - Accent4 16 2 4 3" xfId="14456"/>
    <cellStyle name="20% - Accent4 16 2 5" xfId="7176"/>
    <cellStyle name="20% - Accent4 16 2 5 2" xfId="18001"/>
    <cellStyle name="20% - Accent4 16 2 6" xfId="12708"/>
    <cellStyle name="20% - Accent4 16 3" xfId="1950"/>
    <cellStyle name="20% - Accent4 16 3 2" xfId="5556"/>
    <cellStyle name="20% - Accent4 16 3 2 2" xfId="11021"/>
    <cellStyle name="20% - Accent4 16 3 2 2 2" xfId="21846"/>
    <cellStyle name="20% - Accent4 16 3 2 3" xfId="16553"/>
    <cellStyle name="20% - Accent4 16 3 3" xfId="3802"/>
    <cellStyle name="20% - Accent4 16 3 3 2" xfId="9271"/>
    <cellStyle name="20% - Accent4 16 3 3 2 2" xfId="20096"/>
    <cellStyle name="20% - Accent4 16 3 3 3" xfId="14803"/>
    <cellStyle name="20% - Accent4 16 3 4" xfId="7523"/>
    <cellStyle name="20% - Accent4 16 3 4 2" xfId="18348"/>
    <cellStyle name="20% - Accent4 16 3 5" xfId="13055"/>
    <cellStyle name="20% - Accent4 16 4" xfId="2680"/>
    <cellStyle name="20% - Accent4 16 4 2" xfId="6254"/>
    <cellStyle name="20% - Accent4 16 4 2 2" xfId="11719"/>
    <cellStyle name="20% - Accent4 16 4 2 2 2" xfId="22544"/>
    <cellStyle name="20% - Accent4 16 4 2 3" xfId="17251"/>
    <cellStyle name="20% - Accent4 16 4 3" xfId="4500"/>
    <cellStyle name="20% - Accent4 16 4 3 2" xfId="9969"/>
    <cellStyle name="20% - Accent4 16 4 3 2 2" xfId="20794"/>
    <cellStyle name="20% - Accent4 16 4 3 3" xfId="15501"/>
    <cellStyle name="20% - Accent4 16 4 4" xfId="8221"/>
    <cellStyle name="20% - Accent4 16 4 4 2" xfId="19046"/>
    <cellStyle name="20% - Accent4 16 4 5" xfId="13753"/>
    <cellStyle name="20% - Accent4 16 5" xfId="4860"/>
    <cellStyle name="20% - Accent4 16 5 2" xfId="10325"/>
    <cellStyle name="20% - Accent4 16 5 2 2" xfId="21150"/>
    <cellStyle name="20% - Accent4 16 5 3" xfId="15857"/>
    <cellStyle name="20% - Accent4 16 6" xfId="3106"/>
    <cellStyle name="20% - Accent4 16 6 2" xfId="8575"/>
    <cellStyle name="20% - Accent4 16 6 2 2" xfId="19400"/>
    <cellStyle name="20% - Accent4 16 6 3" xfId="14107"/>
    <cellStyle name="20% - Accent4 16 7" xfId="6827"/>
    <cellStyle name="20% - Accent4 16 7 2" xfId="17652"/>
    <cellStyle name="20% - Accent4 16 8" xfId="12359"/>
    <cellStyle name="20% - Accent4 17" xfId="1186"/>
    <cellStyle name="20% - Accent4 17 2" xfId="1615"/>
    <cellStyle name="20% - Accent4 17 2 2" xfId="2313"/>
    <cellStyle name="20% - Accent4 17 2 2 2" xfId="5919"/>
    <cellStyle name="20% - Accent4 17 2 2 2 2" xfId="11384"/>
    <cellStyle name="20% - Accent4 17 2 2 2 2 2" xfId="22209"/>
    <cellStyle name="20% - Accent4 17 2 2 2 3" xfId="16916"/>
    <cellStyle name="20% - Accent4 17 2 2 3" xfId="4165"/>
    <cellStyle name="20% - Accent4 17 2 2 3 2" xfId="9634"/>
    <cellStyle name="20% - Accent4 17 2 2 3 2 2" xfId="20459"/>
    <cellStyle name="20% - Accent4 17 2 2 3 3" xfId="15166"/>
    <cellStyle name="20% - Accent4 17 2 2 4" xfId="7886"/>
    <cellStyle name="20% - Accent4 17 2 2 4 2" xfId="18711"/>
    <cellStyle name="20% - Accent4 17 2 2 5" xfId="13418"/>
    <cellStyle name="20% - Accent4 17 2 3" xfId="5223"/>
    <cellStyle name="20% - Accent4 17 2 3 2" xfId="10688"/>
    <cellStyle name="20% - Accent4 17 2 3 2 2" xfId="21513"/>
    <cellStyle name="20% - Accent4 17 2 3 3" xfId="16220"/>
    <cellStyle name="20% - Accent4 17 2 4" xfId="3469"/>
    <cellStyle name="20% - Accent4 17 2 4 2" xfId="8938"/>
    <cellStyle name="20% - Accent4 17 2 4 2 2" xfId="19763"/>
    <cellStyle name="20% - Accent4 17 2 4 3" xfId="14470"/>
    <cellStyle name="20% - Accent4 17 2 5" xfId="7190"/>
    <cellStyle name="20% - Accent4 17 2 5 2" xfId="18015"/>
    <cellStyle name="20% - Accent4 17 2 6" xfId="12722"/>
    <cellStyle name="20% - Accent4 17 3" xfId="1964"/>
    <cellStyle name="20% - Accent4 17 3 2" xfId="5570"/>
    <cellStyle name="20% - Accent4 17 3 2 2" xfId="11035"/>
    <cellStyle name="20% - Accent4 17 3 2 2 2" xfId="21860"/>
    <cellStyle name="20% - Accent4 17 3 2 3" xfId="16567"/>
    <cellStyle name="20% - Accent4 17 3 3" xfId="3816"/>
    <cellStyle name="20% - Accent4 17 3 3 2" xfId="9285"/>
    <cellStyle name="20% - Accent4 17 3 3 2 2" xfId="20110"/>
    <cellStyle name="20% - Accent4 17 3 3 3" xfId="14817"/>
    <cellStyle name="20% - Accent4 17 3 4" xfId="7537"/>
    <cellStyle name="20% - Accent4 17 3 4 2" xfId="18362"/>
    <cellStyle name="20% - Accent4 17 3 5" xfId="13069"/>
    <cellStyle name="20% - Accent4 17 4" xfId="2694"/>
    <cellStyle name="20% - Accent4 17 4 2" xfId="6268"/>
    <cellStyle name="20% - Accent4 17 4 2 2" xfId="11733"/>
    <cellStyle name="20% - Accent4 17 4 2 2 2" xfId="22558"/>
    <cellStyle name="20% - Accent4 17 4 2 3" xfId="17265"/>
    <cellStyle name="20% - Accent4 17 4 3" xfId="4514"/>
    <cellStyle name="20% - Accent4 17 4 3 2" xfId="9983"/>
    <cellStyle name="20% - Accent4 17 4 3 2 2" xfId="20808"/>
    <cellStyle name="20% - Accent4 17 4 3 3" xfId="15515"/>
    <cellStyle name="20% - Accent4 17 4 4" xfId="8235"/>
    <cellStyle name="20% - Accent4 17 4 4 2" xfId="19060"/>
    <cellStyle name="20% - Accent4 17 4 5" xfId="13767"/>
    <cellStyle name="20% - Accent4 17 5" xfId="4874"/>
    <cellStyle name="20% - Accent4 17 5 2" xfId="10339"/>
    <cellStyle name="20% - Accent4 17 5 2 2" xfId="21164"/>
    <cellStyle name="20% - Accent4 17 5 3" xfId="15871"/>
    <cellStyle name="20% - Accent4 17 6" xfId="3120"/>
    <cellStyle name="20% - Accent4 17 6 2" xfId="8589"/>
    <cellStyle name="20% - Accent4 17 6 2 2" xfId="19414"/>
    <cellStyle name="20% - Accent4 17 6 3" xfId="14121"/>
    <cellStyle name="20% - Accent4 17 7" xfId="6841"/>
    <cellStyle name="20% - Accent4 17 7 2" xfId="17666"/>
    <cellStyle name="20% - Accent4 17 8" xfId="12373"/>
    <cellStyle name="20% - Accent4 18" xfId="1207"/>
    <cellStyle name="20% - Accent4 18 2" xfId="1629"/>
    <cellStyle name="20% - Accent4 18 2 2" xfId="2327"/>
    <cellStyle name="20% - Accent4 18 2 2 2" xfId="5933"/>
    <cellStyle name="20% - Accent4 18 2 2 2 2" xfId="11398"/>
    <cellStyle name="20% - Accent4 18 2 2 2 2 2" xfId="22223"/>
    <cellStyle name="20% - Accent4 18 2 2 2 3" xfId="16930"/>
    <cellStyle name="20% - Accent4 18 2 2 3" xfId="4179"/>
    <cellStyle name="20% - Accent4 18 2 2 3 2" xfId="9648"/>
    <cellStyle name="20% - Accent4 18 2 2 3 2 2" xfId="20473"/>
    <cellStyle name="20% - Accent4 18 2 2 3 3" xfId="15180"/>
    <cellStyle name="20% - Accent4 18 2 2 4" xfId="7900"/>
    <cellStyle name="20% - Accent4 18 2 2 4 2" xfId="18725"/>
    <cellStyle name="20% - Accent4 18 2 2 5" xfId="13432"/>
    <cellStyle name="20% - Accent4 18 2 3" xfId="5237"/>
    <cellStyle name="20% - Accent4 18 2 3 2" xfId="10702"/>
    <cellStyle name="20% - Accent4 18 2 3 2 2" xfId="21527"/>
    <cellStyle name="20% - Accent4 18 2 3 3" xfId="16234"/>
    <cellStyle name="20% - Accent4 18 2 4" xfId="3483"/>
    <cellStyle name="20% - Accent4 18 2 4 2" xfId="8952"/>
    <cellStyle name="20% - Accent4 18 2 4 2 2" xfId="19777"/>
    <cellStyle name="20% - Accent4 18 2 4 3" xfId="14484"/>
    <cellStyle name="20% - Accent4 18 2 5" xfId="7204"/>
    <cellStyle name="20% - Accent4 18 2 5 2" xfId="18029"/>
    <cellStyle name="20% - Accent4 18 2 6" xfId="12736"/>
    <cellStyle name="20% - Accent4 18 3" xfId="1978"/>
    <cellStyle name="20% - Accent4 18 3 2" xfId="5584"/>
    <cellStyle name="20% - Accent4 18 3 2 2" xfId="11049"/>
    <cellStyle name="20% - Accent4 18 3 2 2 2" xfId="21874"/>
    <cellStyle name="20% - Accent4 18 3 2 3" xfId="16581"/>
    <cellStyle name="20% - Accent4 18 3 3" xfId="3830"/>
    <cellStyle name="20% - Accent4 18 3 3 2" xfId="9299"/>
    <cellStyle name="20% - Accent4 18 3 3 2 2" xfId="20124"/>
    <cellStyle name="20% - Accent4 18 3 3 3" xfId="14831"/>
    <cellStyle name="20% - Accent4 18 3 4" xfId="7551"/>
    <cellStyle name="20% - Accent4 18 3 4 2" xfId="18376"/>
    <cellStyle name="20% - Accent4 18 3 5" xfId="13083"/>
    <cellStyle name="20% - Accent4 18 4" xfId="2708"/>
    <cellStyle name="20% - Accent4 18 4 2" xfId="6282"/>
    <cellStyle name="20% - Accent4 18 4 2 2" xfId="11747"/>
    <cellStyle name="20% - Accent4 18 4 2 2 2" xfId="22572"/>
    <cellStyle name="20% - Accent4 18 4 2 3" xfId="17279"/>
    <cellStyle name="20% - Accent4 18 4 3" xfId="4528"/>
    <cellStyle name="20% - Accent4 18 4 3 2" xfId="9997"/>
    <cellStyle name="20% - Accent4 18 4 3 2 2" xfId="20822"/>
    <cellStyle name="20% - Accent4 18 4 3 3" xfId="15529"/>
    <cellStyle name="20% - Accent4 18 4 4" xfId="8249"/>
    <cellStyle name="20% - Accent4 18 4 4 2" xfId="19074"/>
    <cellStyle name="20% - Accent4 18 4 5" xfId="13781"/>
    <cellStyle name="20% - Accent4 18 5" xfId="4888"/>
    <cellStyle name="20% - Accent4 18 5 2" xfId="10353"/>
    <cellStyle name="20% - Accent4 18 5 2 2" xfId="21178"/>
    <cellStyle name="20% - Accent4 18 5 3" xfId="15885"/>
    <cellStyle name="20% - Accent4 18 6" xfId="3134"/>
    <cellStyle name="20% - Accent4 18 6 2" xfId="8603"/>
    <cellStyle name="20% - Accent4 18 6 2 2" xfId="19428"/>
    <cellStyle name="20% - Accent4 18 6 3" xfId="14135"/>
    <cellStyle name="20% - Accent4 18 7" xfId="6855"/>
    <cellStyle name="20% - Accent4 18 7 2" xfId="17680"/>
    <cellStyle name="20% - Accent4 18 8" xfId="12387"/>
    <cellStyle name="20% - Accent4 19" xfId="1241"/>
    <cellStyle name="20% - Accent4 19 2" xfId="1649"/>
    <cellStyle name="20% - Accent4 19 2 2" xfId="2347"/>
    <cellStyle name="20% - Accent4 19 2 2 2" xfId="5953"/>
    <cellStyle name="20% - Accent4 19 2 2 2 2" xfId="11418"/>
    <cellStyle name="20% - Accent4 19 2 2 2 2 2" xfId="22243"/>
    <cellStyle name="20% - Accent4 19 2 2 2 3" xfId="16950"/>
    <cellStyle name="20% - Accent4 19 2 2 3" xfId="4199"/>
    <cellStyle name="20% - Accent4 19 2 2 3 2" xfId="9668"/>
    <cellStyle name="20% - Accent4 19 2 2 3 2 2" xfId="20493"/>
    <cellStyle name="20% - Accent4 19 2 2 3 3" xfId="15200"/>
    <cellStyle name="20% - Accent4 19 2 2 4" xfId="7920"/>
    <cellStyle name="20% - Accent4 19 2 2 4 2" xfId="18745"/>
    <cellStyle name="20% - Accent4 19 2 2 5" xfId="13452"/>
    <cellStyle name="20% - Accent4 19 2 3" xfId="5257"/>
    <cellStyle name="20% - Accent4 19 2 3 2" xfId="10722"/>
    <cellStyle name="20% - Accent4 19 2 3 2 2" xfId="21547"/>
    <cellStyle name="20% - Accent4 19 2 3 3" xfId="16254"/>
    <cellStyle name="20% - Accent4 19 2 4" xfId="3503"/>
    <cellStyle name="20% - Accent4 19 2 4 2" xfId="8972"/>
    <cellStyle name="20% - Accent4 19 2 4 2 2" xfId="19797"/>
    <cellStyle name="20% - Accent4 19 2 4 3" xfId="14504"/>
    <cellStyle name="20% - Accent4 19 2 5" xfId="7224"/>
    <cellStyle name="20% - Accent4 19 2 5 2" xfId="18049"/>
    <cellStyle name="20% - Accent4 19 2 6" xfId="12756"/>
    <cellStyle name="20% - Accent4 19 3" xfId="1998"/>
    <cellStyle name="20% - Accent4 19 3 2" xfId="5604"/>
    <cellStyle name="20% - Accent4 19 3 2 2" xfId="11069"/>
    <cellStyle name="20% - Accent4 19 3 2 2 2" xfId="21894"/>
    <cellStyle name="20% - Accent4 19 3 2 3" xfId="16601"/>
    <cellStyle name="20% - Accent4 19 3 3" xfId="3850"/>
    <cellStyle name="20% - Accent4 19 3 3 2" xfId="9319"/>
    <cellStyle name="20% - Accent4 19 3 3 2 2" xfId="20144"/>
    <cellStyle name="20% - Accent4 19 3 3 3" xfId="14851"/>
    <cellStyle name="20% - Accent4 19 3 4" xfId="7571"/>
    <cellStyle name="20% - Accent4 19 3 4 2" xfId="18396"/>
    <cellStyle name="20% - Accent4 19 3 5" xfId="13103"/>
    <cellStyle name="20% - Accent4 19 4" xfId="2728"/>
    <cellStyle name="20% - Accent4 19 4 2" xfId="6302"/>
    <cellStyle name="20% - Accent4 19 4 2 2" xfId="11767"/>
    <cellStyle name="20% - Accent4 19 4 2 2 2" xfId="22592"/>
    <cellStyle name="20% - Accent4 19 4 2 3" xfId="17299"/>
    <cellStyle name="20% - Accent4 19 4 3" xfId="4548"/>
    <cellStyle name="20% - Accent4 19 4 3 2" xfId="10017"/>
    <cellStyle name="20% - Accent4 19 4 3 2 2" xfId="20842"/>
    <cellStyle name="20% - Accent4 19 4 3 3" xfId="15549"/>
    <cellStyle name="20% - Accent4 19 4 4" xfId="8269"/>
    <cellStyle name="20% - Accent4 19 4 4 2" xfId="19094"/>
    <cellStyle name="20% - Accent4 19 4 5" xfId="13801"/>
    <cellStyle name="20% - Accent4 19 5" xfId="4908"/>
    <cellStyle name="20% - Accent4 19 5 2" xfId="10373"/>
    <cellStyle name="20% - Accent4 19 5 2 2" xfId="21198"/>
    <cellStyle name="20% - Accent4 19 5 3" xfId="15905"/>
    <cellStyle name="20% - Accent4 19 6" xfId="3154"/>
    <cellStyle name="20% - Accent4 19 6 2" xfId="8623"/>
    <cellStyle name="20% - Accent4 19 6 2 2" xfId="19448"/>
    <cellStyle name="20% - Accent4 19 6 3" xfId="14155"/>
    <cellStyle name="20% - Accent4 19 7" xfId="6875"/>
    <cellStyle name="20% - Accent4 19 7 2" xfId="17700"/>
    <cellStyle name="20% - Accent4 19 8" xfId="12407"/>
    <cellStyle name="20% - Accent4 2" xfId="39"/>
    <cellStyle name="20% - Accent4 2 2" xfId="895"/>
    <cellStyle name="20% - Accent4 2 3" xfId="461"/>
    <cellStyle name="20% - Accent4 2 3 2" xfId="1378"/>
    <cellStyle name="20% - Accent4 2 3 2 2" xfId="2076"/>
    <cellStyle name="20% - Accent4 2 3 2 2 2" xfId="5682"/>
    <cellStyle name="20% - Accent4 2 3 2 2 2 2" xfId="11147"/>
    <cellStyle name="20% - Accent4 2 3 2 2 2 2 2" xfId="21972"/>
    <cellStyle name="20% - Accent4 2 3 2 2 2 3" xfId="16679"/>
    <cellStyle name="20% - Accent4 2 3 2 2 3" xfId="3928"/>
    <cellStyle name="20% - Accent4 2 3 2 2 3 2" xfId="9397"/>
    <cellStyle name="20% - Accent4 2 3 2 2 3 2 2" xfId="20222"/>
    <cellStyle name="20% - Accent4 2 3 2 2 3 3" xfId="14929"/>
    <cellStyle name="20% - Accent4 2 3 2 2 4" xfId="7649"/>
    <cellStyle name="20% - Accent4 2 3 2 2 4 2" xfId="18474"/>
    <cellStyle name="20% - Accent4 2 3 2 2 5" xfId="13181"/>
    <cellStyle name="20% - Accent4 2 3 2 3" xfId="4986"/>
    <cellStyle name="20% - Accent4 2 3 2 3 2" xfId="10451"/>
    <cellStyle name="20% - Accent4 2 3 2 3 2 2" xfId="21276"/>
    <cellStyle name="20% - Accent4 2 3 2 3 3" xfId="15983"/>
    <cellStyle name="20% - Accent4 2 3 2 4" xfId="3232"/>
    <cellStyle name="20% - Accent4 2 3 2 4 2" xfId="8701"/>
    <cellStyle name="20% - Accent4 2 3 2 4 2 2" xfId="19526"/>
    <cellStyle name="20% - Accent4 2 3 2 4 3" xfId="14233"/>
    <cellStyle name="20% - Accent4 2 3 2 5" xfId="6953"/>
    <cellStyle name="20% - Accent4 2 3 2 5 2" xfId="17778"/>
    <cellStyle name="20% - Accent4 2 3 2 6" xfId="12485"/>
    <cellStyle name="20% - Accent4 2 3 3" xfId="1727"/>
    <cellStyle name="20% - Accent4 2 3 3 2" xfId="5333"/>
    <cellStyle name="20% - Accent4 2 3 3 2 2" xfId="10798"/>
    <cellStyle name="20% - Accent4 2 3 3 2 2 2" xfId="21623"/>
    <cellStyle name="20% - Accent4 2 3 3 2 3" xfId="16330"/>
    <cellStyle name="20% - Accent4 2 3 3 3" xfId="3579"/>
    <cellStyle name="20% - Accent4 2 3 3 3 2" xfId="9048"/>
    <cellStyle name="20% - Accent4 2 3 3 3 2 2" xfId="19873"/>
    <cellStyle name="20% - Accent4 2 3 3 3 3" xfId="14580"/>
    <cellStyle name="20% - Accent4 2 3 3 4" xfId="7300"/>
    <cellStyle name="20% - Accent4 2 3 3 4 2" xfId="18125"/>
    <cellStyle name="20% - Accent4 2 3 3 5" xfId="12832"/>
    <cellStyle name="20% - Accent4 2 3 4" xfId="2457"/>
    <cellStyle name="20% - Accent4 2 3 4 2" xfId="6031"/>
    <cellStyle name="20% - Accent4 2 3 4 2 2" xfId="11496"/>
    <cellStyle name="20% - Accent4 2 3 4 2 2 2" xfId="22321"/>
    <cellStyle name="20% - Accent4 2 3 4 2 3" xfId="17028"/>
    <cellStyle name="20% - Accent4 2 3 4 3" xfId="4277"/>
    <cellStyle name="20% - Accent4 2 3 4 3 2" xfId="9746"/>
    <cellStyle name="20% - Accent4 2 3 4 3 2 2" xfId="20571"/>
    <cellStyle name="20% - Accent4 2 3 4 3 3" xfId="15278"/>
    <cellStyle name="20% - Accent4 2 3 4 4" xfId="7998"/>
    <cellStyle name="20% - Accent4 2 3 4 4 2" xfId="18823"/>
    <cellStyle name="20% - Accent4 2 3 4 5" xfId="13530"/>
    <cellStyle name="20% - Accent4 2 3 5" xfId="4635"/>
    <cellStyle name="20% - Accent4 2 3 5 2" xfId="10100"/>
    <cellStyle name="20% - Accent4 2 3 5 2 2" xfId="20925"/>
    <cellStyle name="20% - Accent4 2 3 5 3" xfId="15632"/>
    <cellStyle name="20% - Accent4 2 3 6" xfId="2883"/>
    <cellStyle name="20% - Accent4 2 3 6 2" xfId="8352"/>
    <cellStyle name="20% - Accent4 2 3 6 2 2" xfId="19177"/>
    <cellStyle name="20% - Accent4 2 3 6 3" xfId="13884"/>
    <cellStyle name="20% - Accent4 2 3 7" xfId="6604"/>
    <cellStyle name="20% - Accent4 2 3 7 2" xfId="17429"/>
    <cellStyle name="20% - Accent4 2 3 8" xfId="12135"/>
    <cellStyle name="20% - Accent4 20" xfId="1300"/>
    <cellStyle name="20% - Accent4 20 2" xfId="1664"/>
    <cellStyle name="20% - Accent4 20 2 2" xfId="2362"/>
    <cellStyle name="20% - Accent4 20 2 2 2" xfId="5968"/>
    <cellStyle name="20% - Accent4 20 2 2 2 2" xfId="11433"/>
    <cellStyle name="20% - Accent4 20 2 2 2 2 2" xfId="22258"/>
    <cellStyle name="20% - Accent4 20 2 2 2 3" xfId="16965"/>
    <cellStyle name="20% - Accent4 20 2 2 3" xfId="4214"/>
    <cellStyle name="20% - Accent4 20 2 2 3 2" xfId="9683"/>
    <cellStyle name="20% - Accent4 20 2 2 3 2 2" xfId="20508"/>
    <cellStyle name="20% - Accent4 20 2 2 3 3" xfId="15215"/>
    <cellStyle name="20% - Accent4 20 2 2 4" xfId="7935"/>
    <cellStyle name="20% - Accent4 20 2 2 4 2" xfId="18760"/>
    <cellStyle name="20% - Accent4 20 2 2 5" xfId="13467"/>
    <cellStyle name="20% - Accent4 20 2 3" xfId="5272"/>
    <cellStyle name="20% - Accent4 20 2 3 2" xfId="10737"/>
    <cellStyle name="20% - Accent4 20 2 3 2 2" xfId="21562"/>
    <cellStyle name="20% - Accent4 20 2 3 3" xfId="16269"/>
    <cellStyle name="20% - Accent4 20 2 4" xfId="3518"/>
    <cellStyle name="20% - Accent4 20 2 4 2" xfId="8987"/>
    <cellStyle name="20% - Accent4 20 2 4 2 2" xfId="19812"/>
    <cellStyle name="20% - Accent4 20 2 4 3" xfId="14519"/>
    <cellStyle name="20% - Accent4 20 2 5" xfId="7239"/>
    <cellStyle name="20% - Accent4 20 2 5 2" xfId="18064"/>
    <cellStyle name="20% - Accent4 20 2 6" xfId="12771"/>
    <cellStyle name="20% - Accent4 20 3" xfId="2013"/>
    <cellStyle name="20% - Accent4 20 3 2" xfId="5619"/>
    <cellStyle name="20% - Accent4 20 3 2 2" xfId="11084"/>
    <cellStyle name="20% - Accent4 20 3 2 2 2" xfId="21909"/>
    <cellStyle name="20% - Accent4 20 3 2 3" xfId="16616"/>
    <cellStyle name="20% - Accent4 20 3 3" xfId="3865"/>
    <cellStyle name="20% - Accent4 20 3 3 2" xfId="9334"/>
    <cellStyle name="20% - Accent4 20 3 3 2 2" xfId="20159"/>
    <cellStyle name="20% - Accent4 20 3 3 3" xfId="14866"/>
    <cellStyle name="20% - Accent4 20 3 4" xfId="7586"/>
    <cellStyle name="20% - Accent4 20 3 4 2" xfId="18411"/>
    <cellStyle name="20% - Accent4 20 3 5" xfId="13118"/>
    <cellStyle name="20% - Accent4 20 4" xfId="2743"/>
    <cellStyle name="20% - Accent4 20 4 2" xfId="6317"/>
    <cellStyle name="20% - Accent4 20 4 2 2" xfId="11782"/>
    <cellStyle name="20% - Accent4 20 4 2 2 2" xfId="22607"/>
    <cellStyle name="20% - Accent4 20 4 2 3" xfId="17314"/>
    <cellStyle name="20% - Accent4 20 4 3" xfId="4563"/>
    <cellStyle name="20% - Accent4 20 4 3 2" xfId="10032"/>
    <cellStyle name="20% - Accent4 20 4 3 2 2" xfId="20857"/>
    <cellStyle name="20% - Accent4 20 4 3 3" xfId="15564"/>
    <cellStyle name="20% - Accent4 20 4 4" xfId="8284"/>
    <cellStyle name="20% - Accent4 20 4 4 2" xfId="19109"/>
    <cellStyle name="20% - Accent4 20 4 5" xfId="13816"/>
    <cellStyle name="20% - Accent4 20 5" xfId="4923"/>
    <cellStyle name="20% - Accent4 20 5 2" xfId="10388"/>
    <cellStyle name="20% - Accent4 20 5 2 2" xfId="21213"/>
    <cellStyle name="20% - Accent4 20 5 3" xfId="15920"/>
    <cellStyle name="20% - Accent4 20 6" xfId="3169"/>
    <cellStyle name="20% - Accent4 20 6 2" xfId="8638"/>
    <cellStyle name="20% - Accent4 20 6 2 2" xfId="19463"/>
    <cellStyle name="20% - Accent4 20 6 3" xfId="14170"/>
    <cellStyle name="20% - Accent4 20 7" xfId="6890"/>
    <cellStyle name="20% - Accent4 20 7 2" xfId="17715"/>
    <cellStyle name="20% - Accent4 20 8" xfId="12422"/>
    <cellStyle name="20% - Accent4 21" xfId="357"/>
    <cellStyle name="20% - Accent4 22" xfId="336"/>
    <cellStyle name="20% - Accent4 22 2" xfId="1364"/>
    <cellStyle name="20% - Accent4 22 2 2" xfId="2062"/>
    <cellStyle name="20% - Accent4 22 2 2 2" xfId="5668"/>
    <cellStyle name="20% - Accent4 22 2 2 2 2" xfId="11133"/>
    <cellStyle name="20% - Accent4 22 2 2 2 2 2" xfId="21958"/>
    <cellStyle name="20% - Accent4 22 2 2 2 3" xfId="16665"/>
    <cellStyle name="20% - Accent4 22 2 2 3" xfId="3914"/>
    <cellStyle name="20% - Accent4 22 2 2 3 2" xfId="9383"/>
    <cellStyle name="20% - Accent4 22 2 2 3 2 2" xfId="20208"/>
    <cellStyle name="20% - Accent4 22 2 2 3 3" xfId="14915"/>
    <cellStyle name="20% - Accent4 22 2 2 4" xfId="7635"/>
    <cellStyle name="20% - Accent4 22 2 2 4 2" xfId="18460"/>
    <cellStyle name="20% - Accent4 22 2 2 5" xfId="13167"/>
    <cellStyle name="20% - Accent4 22 2 3" xfId="4972"/>
    <cellStyle name="20% - Accent4 22 2 3 2" xfId="10437"/>
    <cellStyle name="20% - Accent4 22 2 3 2 2" xfId="21262"/>
    <cellStyle name="20% - Accent4 22 2 3 3" xfId="15969"/>
    <cellStyle name="20% - Accent4 22 2 4" xfId="3218"/>
    <cellStyle name="20% - Accent4 22 2 4 2" xfId="8687"/>
    <cellStyle name="20% - Accent4 22 2 4 2 2" xfId="19512"/>
    <cellStyle name="20% - Accent4 22 2 4 3" xfId="14219"/>
    <cellStyle name="20% - Accent4 22 2 5" xfId="6939"/>
    <cellStyle name="20% - Accent4 22 2 5 2" xfId="17764"/>
    <cellStyle name="20% - Accent4 22 2 6" xfId="12471"/>
    <cellStyle name="20% - Accent4 22 3" xfId="1713"/>
    <cellStyle name="20% - Accent4 22 3 2" xfId="5319"/>
    <cellStyle name="20% - Accent4 22 3 2 2" xfId="10784"/>
    <cellStyle name="20% - Accent4 22 3 2 2 2" xfId="21609"/>
    <cellStyle name="20% - Accent4 22 3 2 3" xfId="16316"/>
    <cellStyle name="20% - Accent4 22 3 3" xfId="3565"/>
    <cellStyle name="20% - Accent4 22 3 3 2" xfId="9034"/>
    <cellStyle name="20% - Accent4 22 3 3 2 2" xfId="19859"/>
    <cellStyle name="20% - Accent4 22 3 3 3" xfId="14566"/>
    <cellStyle name="20% - Accent4 22 3 4" xfId="7286"/>
    <cellStyle name="20% - Accent4 22 3 4 2" xfId="18111"/>
    <cellStyle name="20% - Accent4 22 3 5" xfId="12818"/>
    <cellStyle name="20% - Accent4 22 4" xfId="2443"/>
    <cellStyle name="20% - Accent4 22 4 2" xfId="6017"/>
    <cellStyle name="20% - Accent4 22 4 2 2" xfId="11482"/>
    <cellStyle name="20% - Accent4 22 4 2 2 2" xfId="22307"/>
    <cellStyle name="20% - Accent4 22 4 2 3" xfId="17014"/>
    <cellStyle name="20% - Accent4 22 4 3" xfId="4263"/>
    <cellStyle name="20% - Accent4 22 4 3 2" xfId="9732"/>
    <cellStyle name="20% - Accent4 22 4 3 2 2" xfId="20557"/>
    <cellStyle name="20% - Accent4 22 4 3 3" xfId="15264"/>
    <cellStyle name="20% - Accent4 22 4 4" xfId="7984"/>
    <cellStyle name="20% - Accent4 22 4 4 2" xfId="18809"/>
    <cellStyle name="20% - Accent4 22 4 5" xfId="13516"/>
    <cellStyle name="20% - Accent4 22 5" xfId="4621"/>
    <cellStyle name="20% - Accent4 22 5 2" xfId="10086"/>
    <cellStyle name="20% - Accent4 22 5 2 2" xfId="20911"/>
    <cellStyle name="20% - Accent4 22 5 3" xfId="15618"/>
    <cellStyle name="20% - Accent4 22 6" xfId="2869"/>
    <cellStyle name="20% - Accent4 22 6 2" xfId="8338"/>
    <cellStyle name="20% - Accent4 22 6 2 2" xfId="19163"/>
    <cellStyle name="20% - Accent4 22 6 3" xfId="13870"/>
    <cellStyle name="20% - Accent4 22 7" xfId="6590"/>
    <cellStyle name="20% - Accent4 22 7 2" xfId="17415"/>
    <cellStyle name="20% - Accent4 22 8" xfId="12121"/>
    <cellStyle name="20% - Accent4 23" xfId="1325"/>
    <cellStyle name="20% - Accent4 23 2" xfId="2029"/>
    <cellStyle name="20% - Accent4 23 2 2" xfId="5635"/>
    <cellStyle name="20% - Accent4 23 2 2 2" xfId="11100"/>
    <cellStyle name="20% - Accent4 23 2 2 2 2" xfId="21925"/>
    <cellStyle name="20% - Accent4 23 2 2 3" xfId="16632"/>
    <cellStyle name="20% - Accent4 23 2 3" xfId="3881"/>
    <cellStyle name="20% - Accent4 23 2 3 2" xfId="9350"/>
    <cellStyle name="20% - Accent4 23 2 3 2 2" xfId="20175"/>
    <cellStyle name="20% - Accent4 23 2 3 3" xfId="14882"/>
    <cellStyle name="20% - Accent4 23 2 4" xfId="7602"/>
    <cellStyle name="20% - Accent4 23 2 4 2" xfId="18427"/>
    <cellStyle name="20% - Accent4 23 2 5" xfId="13134"/>
    <cellStyle name="20% - Accent4 23 3" xfId="4939"/>
    <cellStyle name="20% - Accent4 23 3 2" xfId="10404"/>
    <cellStyle name="20% - Accent4 23 3 2 2" xfId="21229"/>
    <cellStyle name="20% - Accent4 23 3 3" xfId="15936"/>
    <cellStyle name="20% - Accent4 23 4" xfId="3185"/>
    <cellStyle name="20% - Accent4 23 4 2" xfId="8654"/>
    <cellStyle name="20% - Accent4 23 4 2 2" xfId="19479"/>
    <cellStyle name="20% - Accent4 23 4 3" xfId="14186"/>
    <cellStyle name="20% - Accent4 23 5" xfId="6906"/>
    <cellStyle name="20% - Accent4 23 5 2" xfId="17731"/>
    <cellStyle name="20% - Accent4 23 6" xfId="12438"/>
    <cellStyle name="20% - Accent4 24" xfId="1677"/>
    <cellStyle name="20% - Accent4 24 2" xfId="5283"/>
    <cellStyle name="20% - Accent4 24 2 2" xfId="10748"/>
    <cellStyle name="20% - Accent4 24 2 2 2" xfId="21573"/>
    <cellStyle name="20% - Accent4 24 2 3" xfId="16280"/>
    <cellStyle name="20% - Accent4 24 3" xfId="3529"/>
    <cellStyle name="20% - Accent4 24 3 2" xfId="8998"/>
    <cellStyle name="20% - Accent4 24 3 2 2" xfId="19823"/>
    <cellStyle name="20% - Accent4 24 3 3" xfId="14530"/>
    <cellStyle name="20% - Accent4 24 4" xfId="7250"/>
    <cellStyle name="20% - Accent4 24 4 2" xfId="18075"/>
    <cellStyle name="20% - Accent4 24 5" xfId="12782"/>
    <cellStyle name="20% - Accent4 25" xfId="2407"/>
    <cellStyle name="20% - Accent4 25 2" xfId="5981"/>
    <cellStyle name="20% - Accent4 25 2 2" xfId="11446"/>
    <cellStyle name="20% - Accent4 25 2 2 2" xfId="22271"/>
    <cellStyle name="20% - Accent4 25 2 3" xfId="16978"/>
    <cellStyle name="20% - Accent4 25 3" xfId="4227"/>
    <cellStyle name="20% - Accent4 25 3 2" xfId="9696"/>
    <cellStyle name="20% - Accent4 25 3 2 2" xfId="20521"/>
    <cellStyle name="20% - Accent4 25 3 3" xfId="15228"/>
    <cellStyle name="20% - Accent4 25 4" xfId="7948"/>
    <cellStyle name="20% - Accent4 25 4 2" xfId="18773"/>
    <cellStyle name="20% - Accent4 25 5" xfId="13480"/>
    <cellStyle name="20% - Accent4 26" xfId="2765"/>
    <cellStyle name="20% - Accent4 27" xfId="4585"/>
    <cellStyle name="20% - Accent4 27 2" xfId="10050"/>
    <cellStyle name="20% - Accent4 27 2 2" xfId="20875"/>
    <cellStyle name="20% - Accent4 27 3" xfId="15582"/>
    <cellStyle name="20% - Accent4 28" xfId="2833"/>
    <cellStyle name="20% - Accent4 28 2" xfId="8302"/>
    <cellStyle name="20% - Accent4 28 2 2" xfId="19127"/>
    <cellStyle name="20% - Accent4 28 3" xfId="13834"/>
    <cellStyle name="20% - Accent4 29" xfId="6337"/>
    <cellStyle name="20% - Accent4 29 2" xfId="11800"/>
    <cellStyle name="20% - Accent4 29 2 2" xfId="22625"/>
    <cellStyle name="20% - Accent4 29 3" xfId="17332"/>
    <cellStyle name="20% - Accent4 3" xfId="40"/>
    <cellStyle name="20% - Accent4 3 2" xfId="896"/>
    <cellStyle name="20% - Accent4 3 3" xfId="503"/>
    <cellStyle name="20% - Accent4 3 3 2" xfId="1392"/>
    <cellStyle name="20% - Accent4 3 3 2 2" xfId="2090"/>
    <cellStyle name="20% - Accent4 3 3 2 2 2" xfId="5696"/>
    <cellStyle name="20% - Accent4 3 3 2 2 2 2" xfId="11161"/>
    <cellStyle name="20% - Accent4 3 3 2 2 2 2 2" xfId="21986"/>
    <cellStyle name="20% - Accent4 3 3 2 2 2 3" xfId="16693"/>
    <cellStyle name="20% - Accent4 3 3 2 2 3" xfId="3942"/>
    <cellStyle name="20% - Accent4 3 3 2 2 3 2" xfId="9411"/>
    <cellStyle name="20% - Accent4 3 3 2 2 3 2 2" xfId="20236"/>
    <cellStyle name="20% - Accent4 3 3 2 2 3 3" xfId="14943"/>
    <cellStyle name="20% - Accent4 3 3 2 2 4" xfId="7663"/>
    <cellStyle name="20% - Accent4 3 3 2 2 4 2" xfId="18488"/>
    <cellStyle name="20% - Accent4 3 3 2 2 5" xfId="13195"/>
    <cellStyle name="20% - Accent4 3 3 2 3" xfId="5000"/>
    <cellStyle name="20% - Accent4 3 3 2 3 2" xfId="10465"/>
    <cellStyle name="20% - Accent4 3 3 2 3 2 2" xfId="21290"/>
    <cellStyle name="20% - Accent4 3 3 2 3 3" xfId="15997"/>
    <cellStyle name="20% - Accent4 3 3 2 4" xfId="3246"/>
    <cellStyle name="20% - Accent4 3 3 2 4 2" xfId="8715"/>
    <cellStyle name="20% - Accent4 3 3 2 4 2 2" xfId="19540"/>
    <cellStyle name="20% - Accent4 3 3 2 4 3" xfId="14247"/>
    <cellStyle name="20% - Accent4 3 3 2 5" xfId="6967"/>
    <cellStyle name="20% - Accent4 3 3 2 5 2" xfId="17792"/>
    <cellStyle name="20% - Accent4 3 3 2 6" xfId="12499"/>
    <cellStyle name="20% - Accent4 3 3 3" xfId="1741"/>
    <cellStyle name="20% - Accent4 3 3 3 2" xfId="5347"/>
    <cellStyle name="20% - Accent4 3 3 3 2 2" xfId="10812"/>
    <cellStyle name="20% - Accent4 3 3 3 2 2 2" xfId="21637"/>
    <cellStyle name="20% - Accent4 3 3 3 2 3" xfId="16344"/>
    <cellStyle name="20% - Accent4 3 3 3 3" xfId="3593"/>
    <cellStyle name="20% - Accent4 3 3 3 3 2" xfId="9062"/>
    <cellStyle name="20% - Accent4 3 3 3 3 2 2" xfId="19887"/>
    <cellStyle name="20% - Accent4 3 3 3 3 3" xfId="14594"/>
    <cellStyle name="20% - Accent4 3 3 3 4" xfId="7314"/>
    <cellStyle name="20% - Accent4 3 3 3 4 2" xfId="18139"/>
    <cellStyle name="20% - Accent4 3 3 3 5" xfId="12846"/>
    <cellStyle name="20% - Accent4 3 3 4" xfId="2471"/>
    <cellStyle name="20% - Accent4 3 3 4 2" xfId="6045"/>
    <cellStyle name="20% - Accent4 3 3 4 2 2" xfId="11510"/>
    <cellStyle name="20% - Accent4 3 3 4 2 2 2" xfId="22335"/>
    <cellStyle name="20% - Accent4 3 3 4 2 3" xfId="17042"/>
    <cellStyle name="20% - Accent4 3 3 4 3" xfId="4291"/>
    <cellStyle name="20% - Accent4 3 3 4 3 2" xfId="9760"/>
    <cellStyle name="20% - Accent4 3 3 4 3 2 2" xfId="20585"/>
    <cellStyle name="20% - Accent4 3 3 4 3 3" xfId="15292"/>
    <cellStyle name="20% - Accent4 3 3 4 4" xfId="8012"/>
    <cellStyle name="20% - Accent4 3 3 4 4 2" xfId="18837"/>
    <cellStyle name="20% - Accent4 3 3 4 5" xfId="13544"/>
    <cellStyle name="20% - Accent4 3 3 5" xfId="4649"/>
    <cellStyle name="20% - Accent4 3 3 5 2" xfId="10114"/>
    <cellStyle name="20% - Accent4 3 3 5 2 2" xfId="20939"/>
    <cellStyle name="20% - Accent4 3 3 5 3" xfId="15646"/>
    <cellStyle name="20% - Accent4 3 3 6" xfId="2897"/>
    <cellStyle name="20% - Accent4 3 3 6 2" xfId="8366"/>
    <cellStyle name="20% - Accent4 3 3 6 2 2" xfId="19191"/>
    <cellStyle name="20% - Accent4 3 3 6 3" xfId="13898"/>
    <cellStyle name="20% - Accent4 3 3 7" xfId="6618"/>
    <cellStyle name="20% - Accent4 3 3 7 2" xfId="17443"/>
    <cellStyle name="20% - Accent4 3 3 8" xfId="12149"/>
    <cellStyle name="20% - Accent4 30" xfId="6552"/>
    <cellStyle name="20% - Accent4 30 2" xfId="17379"/>
    <cellStyle name="20% - Accent4 31" xfId="11914"/>
    <cellStyle name="20% - Accent4 31 2" xfId="22711"/>
    <cellStyle name="20% - Accent4 32" xfId="12084"/>
    <cellStyle name="20% - Accent4 4" xfId="320"/>
    <cellStyle name="20% - Accent4 4 2" xfId="545"/>
    <cellStyle name="20% - Accent4 4 2 2" xfId="1406"/>
    <cellStyle name="20% - Accent4 4 2 2 2" xfId="2104"/>
    <cellStyle name="20% - Accent4 4 2 2 2 2" xfId="5710"/>
    <cellStyle name="20% - Accent4 4 2 2 2 2 2" xfId="11175"/>
    <cellStyle name="20% - Accent4 4 2 2 2 2 2 2" xfId="22000"/>
    <cellStyle name="20% - Accent4 4 2 2 2 2 3" xfId="16707"/>
    <cellStyle name="20% - Accent4 4 2 2 2 3" xfId="3956"/>
    <cellStyle name="20% - Accent4 4 2 2 2 3 2" xfId="9425"/>
    <cellStyle name="20% - Accent4 4 2 2 2 3 2 2" xfId="20250"/>
    <cellStyle name="20% - Accent4 4 2 2 2 3 3" xfId="14957"/>
    <cellStyle name="20% - Accent4 4 2 2 2 4" xfId="7677"/>
    <cellStyle name="20% - Accent4 4 2 2 2 4 2" xfId="18502"/>
    <cellStyle name="20% - Accent4 4 2 2 2 5" xfId="13209"/>
    <cellStyle name="20% - Accent4 4 2 2 3" xfId="5014"/>
    <cellStyle name="20% - Accent4 4 2 2 3 2" xfId="10479"/>
    <cellStyle name="20% - Accent4 4 2 2 3 2 2" xfId="21304"/>
    <cellStyle name="20% - Accent4 4 2 2 3 3" xfId="16011"/>
    <cellStyle name="20% - Accent4 4 2 2 4" xfId="3260"/>
    <cellStyle name="20% - Accent4 4 2 2 4 2" xfId="8729"/>
    <cellStyle name="20% - Accent4 4 2 2 4 2 2" xfId="19554"/>
    <cellStyle name="20% - Accent4 4 2 2 4 3" xfId="14261"/>
    <cellStyle name="20% - Accent4 4 2 2 5" xfId="6981"/>
    <cellStyle name="20% - Accent4 4 2 2 5 2" xfId="17806"/>
    <cellStyle name="20% - Accent4 4 2 2 6" xfId="12513"/>
    <cellStyle name="20% - Accent4 4 2 3" xfId="1755"/>
    <cellStyle name="20% - Accent4 4 2 3 2" xfId="5361"/>
    <cellStyle name="20% - Accent4 4 2 3 2 2" xfId="10826"/>
    <cellStyle name="20% - Accent4 4 2 3 2 2 2" xfId="21651"/>
    <cellStyle name="20% - Accent4 4 2 3 2 3" xfId="16358"/>
    <cellStyle name="20% - Accent4 4 2 3 3" xfId="3607"/>
    <cellStyle name="20% - Accent4 4 2 3 3 2" xfId="9076"/>
    <cellStyle name="20% - Accent4 4 2 3 3 2 2" xfId="19901"/>
    <cellStyle name="20% - Accent4 4 2 3 3 3" xfId="14608"/>
    <cellStyle name="20% - Accent4 4 2 3 4" xfId="7328"/>
    <cellStyle name="20% - Accent4 4 2 3 4 2" xfId="18153"/>
    <cellStyle name="20% - Accent4 4 2 3 5" xfId="12860"/>
    <cellStyle name="20% - Accent4 4 2 4" xfId="2485"/>
    <cellStyle name="20% - Accent4 4 2 4 2" xfId="6059"/>
    <cellStyle name="20% - Accent4 4 2 4 2 2" xfId="11524"/>
    <cellStyle name="20% - Accent4 4 2 4 2 2 2" xfId="22349"/>
    <cellStyle name="20% - Accent4 4 2 4 2 3" xfId="17056"/>
    <cellStyle name="20% - Accent4 4 2 4 3" xfId="4305"/>
    <cellStyle name="20% - Accent4 4 2 4 3 2" xfId="9774"/>
    <cellStyle name="20% - Accent4 4 2 4 3 2 2" xfId="20599"/>
    <cellStyle name="20% - Accent4 4 2 4 3 3" xfId="15306"/>
    <cellStyle name="20% - Accent4 4 2 4 4" xfId="8026"/>
    <cellStyle name="20% - Accent4 4 2 4 4 2" xfId="18851"/>
    <cellStyle name="20% - Accent4 4 2 4 5" xfId="13558"/>
    <cellStyle name="20% - Accent4 4 2 5" xfId="4663"/>
    <cellStyle name="20% - Accent4 4 2 5 2" xfId="10128"/>
    <cellStyle name="20% - Accent4 4 2 5 2 2" xfId="20953"/>
    <cellStyle name="20% - Accent4 4 2 5 3" xfId="15660"/>
    <cellStyle name="20% - Accent4 4 2 6" xfId="2911"/>
    <cellStyle name="20% - Accent4 4 2 6 2" xfId="8380"/>
    <cellStyle name="20% - Accent4 4 2 6 2 2" xfId="19205"/>
    <cellStyle name="20% - Accent4 4 2 6 3" xfId="13912"/>
    <cellStyle name="20% - Accent4 4 2 7" xfId="6632"/>
    <cellStyle name="20% - Accent4 4 2 7 2" xfId="17457"/>
    <cellStyle name="20% - Accent4 4 2 8" xfId="12163"/>
    <cellStyle name="20% - Accent4 4 3" xfId="1348"/>
    <cellStyle name="20% - Accent4 4 3 2" xfId="2046"/>
    <cellStyle name="20% - Accent4 4 3 2 2" xfId="5652"/>
    <cellStyle name="20% - Accent4 4 3 2 2 2" xfId="11117"/>
    <cellStyle name="20% - Accent4 4 3 2 2 2 2" xfId="21942"/>
    <cellStyle name="20% - Accent4 4 3 2 2 3" xfId="16649"/>
    <cellStyle name="20% - Accent4 4 3 2 3" xfId="3898"/>
    <cellStyle name="20% - Accent4 4 3 2 3 2" xfId="9367"/>
    <cellStyle name="20% - Accent4 4 3 2 3 2 2" xfId="20192"/>
    <cellStyle name="20% - Accent4 4 3 2 3 3" xfId="14899"/>
    <cellStyle name="20% - Accent4 4 3 2 4" xfId="7619"/>
    <cellStyle name="20% - Accent4 4 3 2 4 2" xfId="18444"/>
    <cellStyle name="20% - Accent4 4 3 2 5" xfId="13151"/>
    <cellStyle name="20% - Accent4 4 3 3" xfId="4956"/>
    <cellStyle name="20% - Accent4 4 3 3 2" xfId="10421"/>
    <cellStyle name="20% - Accent4 4 3 3 2 2" xfId="21246"/>
    <cellStyle name="20% - Accent4 4 3 3 3" xfId="15953"/>
    <cellStyle name="20% - Accent4 4 3 4" xfId="3202"/>
    <cellStyle name="20% - Accent4 4 3 4 2" xfId="8671"/>
    <cellStyle name="20% - Accent4 4 3 4 2 2" xfId="19496"/>
    <cellStyle name="20% - Accent4 4 3 4 3" xfId="14203"/>
    <cellStyle name="20% - Accent4 4 3 5" xfId="6923"/>
    <cellStyle name="20% - Accent4 4 3 5 2" xfId="17748"/>
    <cellStyle name="20% - Accent4 4 3 6" xfId="12455"/>
    <cellStyle name="20% - Accent4 4 4" xfId="1697"/>
    <cellStyle name="20% - Accent4 4 4 2" xfId="5303"/>
    <cellStyle name="20% - Accent4 4 4 2 2" xfId="10768"/>
    <cellStyle name="20% - Accent4 4 4 2 2 2" xfId="21593"/>
    <cellStyle name="20% - Accent4 4 4 2 3" xfId="16300"/>
    <cellStyle name="20% - Accent4 4 4 3" xfId="3549"/>
    <cellStyle name="20% - Accent4 4 4 3 2" xfId="9018"/>
    <cellStyle name="20% - Accent4 4 4 3 2 2" xfId="19843"/>
    <cellStyle name="20% - Accent4 4 4 3 3" xfId="14550"/>
    <cellStyle name="20% - Accent4 4 4 4" xfId="7270"/>
    <cellStyle name="20% - Accent4 4 4 4 2" xfId="18095"/>
    <cellStyle name="20% - Accent4 4 4 5" xfId="12802"/>
    <cellStyle name="20% - Accent4 4 5" xfId="2427"/>
    <cellStyle name="20% - Accent4 4 5 2" xfId="6001"/>
    <cellStyle name="20% - Accent4 4 5 2 2" xfId="11466"/>
    <cellStyle name="20% - Accent4 4 5 2 2 2" xfId="22291"/>
    <cellStyle name="20% - Accent4 4 5 2 3" xfId="16998"/>
    <cellStyle name="20% - Accent4 4 5 3" xfId="4247"/>
    <cellStyle name="20% - Accent4 4 5 3 2" xfId="9716"/>
    <cellStyle name="20% - Accent4 4 5 3 2 2" xfId="20541"/>
    <cellStyle name="20% - Accent4 4 5 3 3" xfId="15248"/>
    <cellStyle name="20% - Accent4 4 5 4" xfId="7968"/>
    <cellStyle name="20% - Accent4 4 5 4 2" xfId="18793"/>
    <cellStyle name="20% - Accent4 4 5 5" xfId="13500"/>
    <cellStyle name="20% - Accent4 4 6" xfId="4605"/>
    <cellStyle name="20% - Accent4 4 6 2" xfId="10070"/>
    <cellStyle name="20% - Accent4 4 6 2 2" xfId="20895"/>
    <cellStyle name="20% - Accent4 4 6 3" xfId="15602"/>
    <cellStyle name="20% - Accent4 4 7" xfId="2853"/>
    <cellStyle name="20% - Accent4 4 7 2" xfId="8322"/>
    <cellStyle name="20% - Accent4 4 7 2 2" xfId="19147"/>
    <cellStyle name="20% - Accent4 4 7 3" xfId="13854"/>
    <cellStyle name="20% - Accent4 4 8" xfId="6574"/>
    <cellStyle name="20% - Accent4 4 8 2" xfId="17399"/>
    <cellStyle name="20% - Accent4 4 9" xfId="12105"/>
    <cellStyle name="20% - Accent4 5" xfId="587"/>
    <cellStyle name="20% - Accent4 5 2" xfId="1420"/>
    <cellStyle name="20% - Accent4 5 2 2" xfId="2118"/>
    <cellStyle name="20% - Accent4 5 2 2 2" xfId="5724"/>
    <cellStyle name="20% - Accent4 5 2 2 2 2" xfId="11189"/>
    <cellStyle name="20% - Accent4 5 2 2 2 2 2" xfId="22014"/>
    <cellStyle name="20% - Accent4 5 2 2 2 3" xfId="16721"/>
    <cellStyle name="20% - Accent4 5 2 2 3" xfId="3970"/>
    <cellStyle name="20% - Accent4 5 2 2 3 2" xfId="9439"/>
    <cellStyle name="20% - Accent4 5 2 2 3 2 2" xfId="20264"/>
    <cellStyle name="20% - Accent4 5 2 2 3 3" xfId="14971"/>
    <cellStyle name="20% - Accent4 5 2 2 4" xfId="7691"/>
    <cellStyle name="20% - Accent4 5 2 2 4 2" xfId="18516"/>
    <cellStyle name="20% - Accent4 5 2 2 5" xfId="13223"/>
    <cellStyle name="20% - Accent4 5 2 3" xfId="5028"/>
    <cellStyle name="20% - Accent4 5 2 3 2" xfId="10493"/>
    <cellStyle name="20% - Accent4 5 2 3 2 2" xfId="21318"/>
    <cellStyle name="20% - Accent4 5 2 3 3" xfId="16025"/>
    <cellStyle name="20% - Accent4 5 2 4" xfId="3274"/>
    <cellStyle name="20% - Accent4 5 2 4 2" xfId="8743"/>
    <cellStyle name="20% - Accent4 5 2 4 2 2" xfId="19568"/>
    <cellStyle name="20% - Accent4 5 2 4 3" xfId="14275"/>
    <cellStyle name="20% - Accent4 5 2 5" xfId="6995"/>
    <cellStyle name="20% - Accent4 5 2 5 2" xfId="17820"/>
    <cellStyle name="20% - Accent4 5 2 6" xfId="12527"/>
    <cellStyle name="20% - Accent4 5 3" xfId="1769"/>
    <cellStyle name="20% - Accent4 5 3 2" xfId="5375"/>
    <cellStyle name="20% - Accent4 5 3 2 2" xfId="10840"/>
    <cellStyle name="20% - Accent4 5 3 2 2 2" xfId="21665"/>
    <cellStyle name="20% - Accent4 5 3 2 3" xfId="16372"/>
    <cellStyle name="20% - Accent4 5 3 3" xfId="3621"/>
    <cellStyle name="20% - Accent4 5 3 3 2" xfId="9090"/>
    <cellStyle name="20% - Accent4 5 3 3 2 2" xfId="19915"/>
    <cellStyle name="20% - Accent4 5 3 3 3" xfId="14622"/>
    <cellStyle name="20% - Accent4 5 3 4" xfId="7342"/>
    <cellStyle name="20% - Accent4 5 3 4 2" xfId="18167"/>
    <cellStyle name="20% - Accent4 5 3 5" xfId="12874"/>
    <cellStyle name="20% - Accent4 5 4" xfId="2499"/>
    <cellStyle name="20% - Accent4 5 4 2" xfId="6073"/>
    <cellStyle name="20% - Accent4 5 4 2 2" xfId="11538"/>
    <cellStyle name="20% - Accent4 5 4 2 2 2" xfId="22363"/>
    <cellStyle name="20% - Accent4 5 4 2 3" xfId="17070"/>
    <cellStyle name="20% - Accent4 5 4 3" xfId="4319"/>
    <cellStyle name="20% - Accent4 5 4 3 2" xfId="9788"/>
    <cellStyle name="20% - Accent4 5 4 3 2 2" xfId="20613"/>
    <cellStyle name="20% - Accent4 5 4 3 3" xfId="15320"/>
    <cellStyle name="20% - Accent4 5 4 4" xfId="8040"/>
    <cellStyle name="20% - Accent4 5 4 4 2" xfId="18865"/>
    <cellStyle name="20% - Accent4 5 4 5" xfId="13572"/>
    <cellStyle name="20% - Accent4 5 5" xfId="4677"/>
    <cellStyle name="20% - Accent4 5 5 2" xfId="10142"/>
    <cellStyle name="20% - Accent4 5 5 2 2" xfId="20967"/>
    <cellStyle name="20% - Accent4 5 5 3" xfId="15674"/>
    <cellStyle name="20% - Accent4 5 6" xfId="2925"/>
    <cellStyle name="20% - Accent4 5 6 2" xfId="8394"/>
    <cellStyle name="20% - Accent4 5 6 2 2" xfId="19219"/>
    <cellStyle name="20% - Accent4 5 6 3" xfId="13926"/>
    <cellStyle name="20% - Accent4 5 7" xfId="6646"/>
    <cellStyle name="20% - Accent4 5 7 2" xfId="17471"/>
    <cellStyle name="20% - Accent4 5 8" xfId="12177"/>
    <cellStyle name="20% - Accent4 6" xfId="629"/>
    <cellStyle name="20% - Accent4 6 2" xfId="1434"/>
    <cellStyle name="20% - Accent4 6 2 2" xfId="2132"/>
    <cellStyle name="20% - Accent4 6 2 2 2" xfId="5738"/>
    <cellStyle name="20% - Accent4 6 2 2 2 2" xfId="11203"/>
    <cellStyle name="20% - Accent4 6 2 2 2 2 2" xfId="22028"/>
    <cellStyle name="20% - Accent4 6 2 2 2 3" xfId="16735"/>
    <cellStyle name="20% - Accent4 6 2 2 3" xfId="3984"/>
    <cellStyle name="20% - Accent4 6 2 2 3 2" xfId="9453"/>
    <cellStyle name="20% - Accent4 6 2 2 3 2 2" xfId="20278"/>
    <cellStyle name="20% - Accent4 6 2 2 3 3" xfId="14985"/>
    <cellStyle name="20% - Accent4 6 2 2 4" xfId="7705"/>
    <cellStyle name="20% - Accent4 6 2 2 4 2" xfId="18530"/>
    <cellStyle name="20% - Accent4 6 2 2 5" xfId="13237"/>
    <cellStyle name="20% - Accent4 6 2 3" xfId="5042"/>
    <cellStyle name="20% - Accent4 6 2 3 2" xfId="10507"/>
    <cellStyle name="20% - Accent4 6 2 3 2 2" xfId="21332"/>
    <cellStyle name="20% - Accent4 6 2 3 3" xfId="16039"/>
    <cellStyle name="20% - Accent4 6 2 4" xfId="3288"/>
    <cellStyle name="20% - Accent4 6 2 4 2" xfId="8757"/>
    <cellStyle name="20% - Accent4 6 2 4 2 2" xfId="19582"/>
    <cellStyle name="20% - Accent4 6 2 4 3" xfId="14289"/>
    <cellStyle name="20% - Accent4 6 2 5" xfId="7009"/>
    <cellStyle name="20% - Accent4 6 2 5 2" xfId="17834"/>
    <cellStyle name="20% - Accent4 6 2 6" xfId="12541"/>
    <cellStyle name="20% - Accent4 6 3" xfId="1783"/>
    <cellStyle name="20% - Accent4 6 3 2" xfId="5389"/>
    <cellStyle name="20% - Accent4 6 3 2 2" xfId="10854"/>
    <cellStyle name="20% - Accent4 6 3 2 2 2" xfId="21679"/>
    <cellStyle name="20% - Accent4 6 3 2 3" xfId="16386"/>
    <cellStyle name="20% - Accent4 6 3 3" xfId="3635"/>
    <cellStyle name="20% - Accent4 6 3 3 2" xfId="9104"/>
    <cellStyle name="20% - Accent4 6 3 3 2 2" xfId="19929"/>
    <cellStyle name="20% - Accent4 6 3 3 3" xfId="14636"/>
    <cellStyle name="20% - Accent4 6 3 4" xfId="7356"/>
    <cellStyle name="20% - Accent4 6 3 4 2" xfId="18181"/>
    <cellStyle name="20% - Accent4 6 3 5" xfId="12888"/>
    <cellStyle name="20% - Accent4 6 4" xfId="2513"/>
    <cellStyle name="20% - Accent4 6 4 2" xfId="6087"/>
    <cellStyle name="20% - Accent4 6 4 2 2" xfId="11552"/>
    <cellStyle name="20% - Accent4 6 4 2 2 2" xfId="22377"/>
    <cellStyle name="20% - Accent4 6 4 2 3" xfId="17084"/>
    <cellStyle name="20% - Accent4 6 4 3" xfId="4333"/>
    <cellStyle name="20% - Accent4 6 4 3 2" xfId="9802"/>
    <cellStyle name="20% - Accent4 6 4 3 2 2" xfId="20627"/>
    <cellStyle name="20% - Accent4 6 4 3 3" xfId="15334"/>
    <cellStyle name="20% - Accent4 6 4 4" xfId="8054"/>
    <cellStyle name="20% - Accent4 6 4 4 2" xfId="18879"/>
    <cellStyle name="20% - Accent4 6 4 5" xfId="13586"/>
    <cellStyle name="20% - Accent4 6 5" xfId="4692"/>
    <cellStyle name="20% - Accent4 6 5 2" xfId="10157"/>
    <cellStyle name="20% - Accent4 6 5 2 2" xfId="20982"/>
    <cellStyle name="20% - Accent4 6 5 3" xfId="15689"/>
    <cellStyle name="20% - Accent4 6 6" xfId="2939"/>
    <cellStyle name="20% - Accent4 6 6 2" xfId="8408"/>
    <cellStyle name="20% - Accent4 6 6 2 2" xfId="19233"/>
    <cellStyle name="20% - Accent4 6 6 3" xfId="13940"/>
    <cellStyle name="20% - Accent4 6 7" xfId="6660"/>
    <cellStyle name="20% - Accent4 6 7 2" xfId="17485"/>
    <cellStyle name="20% - Accent4 6 8" xfId="12191"/>
    <cellStyle name="20% - Accent4 7" xfId="671"/>
    <cellStyle name="20% - Accent4 7 2" xfId="1448"/>
    <cellStyle name="20% - Accent4 7 2 2" xfId="2146"/>
    <cellStyle name="20% - Accent4 7 2 2 2" xfId="5752"/>
    <cellStyle name="20% - Accent4 7 2 2 2 2" xfId="11217"/>
    <cellStyle name="20% - Accent4 7 2 2 2 2 2" xfId="22042"/>
    <cellStyle name="20% - Accent4 7 2 2 2 3" xfId="16749"/>
    <cellStyle name="20% - Accent4 7 2 2 3" xfId="3998"/>
    <cellStyle name="20% - Accent4 7 2 2 3 2" xfId="9467"/>
    <cellStyle name="20% - Accent4 7 2 2 3 2 2" xfId="20292"/>
    <cellStyle name="20% - Accent4 7 2 2 3 3" xfId="14999"/>
    <cellStyle name="20% - Accent4 7 2 2 4" xfId="7719"/>
    <cellStyle name="20% - Accent4 7 2 2 4 2" xfId="18544"/>
    <cellStyle name="20% - Accent4 7 2 2 5" xfId="13251"/>
    <cellStyle name="20% - Accent4 7 2 3" xfId="5056"/>
    <cellStyle name="20% - Accent4 7 2 3 2" xfId="10521"/>
    <cellStyle name="20% - Accent4 7 2 3 2 2" xfId="21346"/>
    <cellStyle name="20% - Accent4 7 2 3 3" xfId="16053"/>
    <cellStyle name="20% - Accent4 7 2 4" xfId="3302"/>
    <cellStyle name="20% - Accent4 7 2 4 2" xfId="8771"/>
    <cellStyle name="20% - Accent4 7 2 4 2 2" xfId="19596"/>
    <cellStyle name="20% - Accent4 7 2 4 3" xfId="14303"/>
    <cellStyle name="20% - Accent4 7 2 5" xfId="7023"/>
    <cellStyle name="20% - Accent4 7 2 5 2" xfId="17848"/>
    <cellStyle name="20% - Accent4 7 2 6" xfId="12555"/>
    <cellStyle name="20% - Accent4 7 3" xfId="1797"/>
    <cellStyle name="20% - Accent4 7 3 2" xfId="5403"/>
    <cellStyle name="20% - Accent4 7 3 2 2" xfId="10868"/>
    <cellStyle name="20% - Accent4 7 3 2 2 2" xfId="21693"/>
    <cellStyle name="20% - Accent4 7 3 2 3" xfId="16400"/>
    <cellStyle name="20% - Accent4 7 3 3" xfId="3649"/>
    <cellStyle name="20% - Accent4 7 3 3 2" xfId="9118"/>
    <cellStyle name="20% - Accent4 7 3 3 2 2" xfId="19943"/>
    <cellStyle name="20% - Accent4 7 3 3 3" xfId="14650"/>
    <cellStyle name="20% - Accent4 7 3 4" xfId="7370"/>
    <cellStyle name="20% - Accent4 7 3 4 2" xfId="18195"/>
    <cellStyle name="20% - Accent4 7 3 5" xfId="12902"/>
    <cellStyle name="20% - Accent4 7 4" xfId="2527"/>
    <cellStyle name="20% - Accent4 7 4 2" xfId="6101"/>
    <cellStyle name="20% - Accent4 7 4 2 2" xfId="11566"/>
    <cellStyle name="20% - Accent4 7 4 2 2 2" xfId="22391"/>
    <cellStyle name="20% - Accent4 7 4 2 3" xfId="17098"/>
    <cellStyle name="20% - Accent4 7 4 3" xfId="4347"/>
    <cellStyle name="20% - Accent4 7 4 3 2" xfId="9816"/>
    <cellStyle name="20% - Accent4 7 4 3 2 2" xfId="20641"/>
    <cellStyle name="20% - Accent4 7 4 3 3" xfId="15348"/>
    <cellStyle name="20% - Accent4 7 4 4" xfId="8068"/>
    <cellStyle name="20% - Accent4 7 4 4 2" xfId="18893"/>
    <cellStyle name="20% - Accent4 7 4 5" xfId="13600"/>
    <cellStyle name="20% - Accent4 7 5" xfId="4707"/>
    <cellStyle name="20% - Accent4 7 5 2" xfId="10172"/>
    <cellStyle name="20% - Accent4 7 5 2 2" xfId="20997"/>
    <cellStyle name="20% - Accent4 7 5 3" xfId="15704"/>
    <cellStyle name="20% - Accent4 7 6" xfId="2953"/>
    <cellStyle name="20% - Accent4 7 6 2" xfId="8422"/>
    <cellStyle name="20% - Accent4 7 6 2 2" xfId="19247"/>
    <cellStyle name="20% - Accent4 7 6 3" xfId="13954"/>
    <cellStyle name="20% - Accent4 7 7" xfId="6674"/>
    <cellStyle name="20% - Accent4 7 7 2" xfId="17499"/>
    <cellStyle name="20% - Accent4 7 8" xfId="12205"/>
    <cellStyle name="20% - Accent4 8" xfId="712"/>
    <cellStyle name="20% - Accent4 8 2" xfId="1461"/>
    <cellStyle name="20% - Accent4 8 2 2" xfId="2159"/>
    <cellStyle name="20% - Accent4 8 2 2 2" xfId="5765"/>
    <cellStyle name="20% - Accent4 8 2 2 2 2" xfId="11230"/>
    <cellStyle name="20% - Accent4 8 2 2 2 2 2" xfId="22055"/>
    <cellStyle name="20% - Accent4 8 2 2 2 3" xfId="16762"/>
    <cellStyle name="20% - Accent4 8 2 2 3" xfId="4011"/>
    <cellStyle name="20% - Accent4 8 2 2 3 2" xfId="9480"/>
    <cellStyle name="20% - Accent4 8 2 2 3 2 2" xfId="20305"/>
    <cellStyle name="20% - Accent4 8 2 2 3 3" xfId="15012"/>
    <cellStyle name="20% - Accent4 8 2 2 4" xfId="7732"/>
    <cellStyle name="20% - Accent4 8 2 2 4 2" xfId="18557"/>
    <cellStyle name="20% - Accent4 8 2 2 5" xfId="13264"/>
    <cellStyle name="20% - Accent4 8 2 3" xfId="5069"/>
    <cellStyle name="20% - Accent4 8 2 3 2" xfId="10534"/>
    <cellStyle name="20% - Accent4 8 2 3 2 2" xfId="21359"/>
    <cellStyle name="20% - Accent4 8 2 3 3" xfId="16066"/>
    <cellStyle name="20% - Accent4 8 2 4" xfId="3315"/>
    <cellStyle name="20% - Accent4 8 2 4 2" xfId="8784"/>
    <cellStyle name="20% - Accent4 8 2 4 2 2" xfId="19609"/>
    <cellStyle name="20% - Accent4 8 2 4 3" xfId="14316"/>
    <cellStyle name="20% - Accent4 8 2 5" xfId="7036"/>
    <cellStyle name="20% - Accent4 8 2 5 2" xfId="17861"/>
    <cellStyle name="20% - Accent4 8 2 6" xfId="12568"/>
    <cellStyle name="20% - Accent4 8 3" xfId="1810"/>
    <cellStyle name="20% - Accent4 8 3 2" xfId="5416"/>
    <cellStyle name="20% - Accent4 8 3 2 2" xfId="10881"/>
    <cellStyle name="20% - Accent4 8 3 2 2 2" xfId="21706"/>
    <cellStyle name="20% - Accent4 8 3 2 3" xfId="16413"/>
    <cellStyle name="20% - Accent4 8 3 3" xfId="3662"/>
    <cellStyle name="20% - Accent4 8 3 3 2" xfId="9131"/>
    <cellStyle name="20% - Accent4 8 3 3 2 2" xfId="19956"/>
    <cellStyle name="20% - Accent4 8 3 3 3" xfId="14663"/>
    <cellStyle name="20% - Accent4 8 3 4" xfId="7383"/>
    <cellStyle name="20% - Accent4 8 3 4 2" xfId="18208"/>
    <cellStyle name="20% - Accent4 8 3 5" xfId="12915"/>
    <cellStyle name="20% - Accent4 8 4" xfId="2540"/>
    <cellStyle name="20% - Accent4 8 4 2" xfId="6114"/>
    <cellStyle name="20% - Accent4 8 4 2 2" xfId="11579"/>
    <cellStyle name="20% - Accent4 8 4 2 2 2" xfId="22404"/>
    <cellStyle name="20% - Accent4 8 4 2 3" xfId="17111"/>
    <cellStyle name="20% - Accent4 8 4 3" xfId="4360"/>
    <cellStyle name="20% - Accent4 8 4 3 2" xfId="9829"/>
    <cellStyle name="20% - Accent4 8 4 3 2 2" xfId="20654"/>
    <cellStyle name="20% - Accent4 8 4 3 3" xfId="15361"/>
    <cellStyle name="20% - Accent4 8 4 4" xfId="8081"/>
    <cellStyle name="20% - Accent4 8 4 4 2" xfId="18906"/>
    <cellStyle name="20% - Accent4 8 4 5" xfId="13613"/>
    <cellStyle name="20% - Accent4 8 5" xfId="4720"/>
    <cellStyle name="20% - Accent4 8 5 2" xfId="10185"/>
    <cellStyle name="20% - Accent4 8 5 2 2" xfId="21010"/>
    <cellStyle name="20% - Accent4 8 5 3" xfId="15717"/>
    <cellStyle name="20% - Accent4 8 6" xfId="2966"/>
    <cellStyle name="20% - Accent4 8 6 2" xfId="8435"/>
    <cellStyle name="20% - Accent4 8 6 2 2" xfId="19260"/>
    <cellStyle name="20% - Accent4 8 6 3" xfId="13967"/>
    <cellStyle name="20% - Accent4 8 7" xfId="6687"/>
    <cellStyle name="20% - Accent4 8 7 2" xfId="17512"/>
    <cellStyle name="20% - Accent4 8 8" xfId="12218"/>
    <cellStyle name="20% - Accent4 9" xfId="753"/>
    <cellStyle name="20% - Accent4 9 2" xfId="1474"/>
    <cellStyle name="20% - Accent4 9 2 2" xfId="2172"/>
    <cellStyle name="20% - Accent4 9 2 2 2" xfId="5778"/>
    <cellStyle name="20% - Accent4 9 2 2 2 2" xfId="11243"/>
    <cellStyle name="20% - Accent4 9 2 2 2 2 2" xfId="22068"/>
    <cellStyle name="20% - Accent4 9 2 2 2 3" xfId="16775"/>
    <cellStyle name="20% - Accent4 9 2 2 3" xfId="4024"/>
    <cellStyle name="20% - Accent4 9 2 2 3 2" xfId="9493"/>
    <cellStyle name="20% - Accent4 9 2 2 3 2 2" xfId="20318"/>
    <cellStyle name="20% - Accent4 9 2 2 3 3" xfId="15025"/>
    <cellStyle name="20% - Accent4 9 2 2 4" xfId="7745"/>
    <cellStyle name="20% - Accent4 9 2 2 4 2" xfId="18570"/>
    <cellStyle name="20% - Accent4 9 2 2 5" xfId="13277"/>
    <cellStyle name="20% - Accent4 9 2 3" xfId="5082"/>
    <cellStyle name="20% - Accent4 9 2 3 2" xfId="10547"/>
    <cellStyle name="20% - Accent4 9 2 3 2 2" xfId="21372"/>
    <cellStyle name="20% - Accent4 9 2 3 3" xfId="16079"/>
    <cellStyle name="20% - Accent4 9 2 4" xfId="3328"/>
    <cellStyle name="20% - Accent4 9 2 4 2" xfId="8797"/>
    <cellStyle name="20% - Accent4 9 2 4 2 2" xfId="19622"/>
    <cellStyle name="20% - Accent4 9 2 4 3" xfId="14329"/>
    <cellStyle name="20% - Accent4 9 2 5" xfId="7049"/>
    <cellStyle name="20% - Accent4 9 2 5 2" xfId="17874"/>
    <cellStyle name="20% - Accent4 9 2 6" xfId="12581"/>
    <cellStyle name="20% - Accent4 9 3" xfId="1823"/>
    <cellStyle name="20% - Accent4 9 3 2" xfId="5429"/>
    <cellStyle name="20% - Accent4 9 3 2 2" xfId="10894"/>
    <cellStyle name="20% - Accent4 9 3 2 2 2" xfId="21719"/>
    <cellStyle name="20% - Accent4 9 3 2 3" xfId="16426"/>
    <cellStyle name="20% - Accent4 9 3 3" xfId="3675"/>
    <cellStyle name="20% - Accent4 9 3 3 2" xfId="9144"/>
    <cellStyle name="20% - Accent4 9 3 3 2 2" xfId="19969"/>
    <cellStyle name="20% - Accent4 9 3 3 3" xfId="14676"/>
    <cellStyle name="20% - Accent4 9 3 4" xfId="7396"/>
    <cellStyle name="20% - Accent4 9 3 4 2" xfId="18221"/>
    <cellStyle name="20% - Accent4 9 3 5" xfId="12928"/>
    <cellStyle name="20% - Accent4 9 4" xfId="2553"/>
    <cellStyle name="20% - Accent4 9 4 2" xfId="6127"/>
    <cellStyle name="20% - Accent4 9 4 2 2" xfId="11592"/>
    <cellStyle name="20% - Accent4 9 4 2 2 2" xfId="22417"/>
    <cellStyle name="20% - Accent4 9 4 2 3" xfId="17124"/>
    <cellStyle name="20% - Accent4 9 4 3" xfId="4373"/>
    <cellStyle name="20% - Accent4 9 4 3 2" xfId="9842"/>
    <cellStyle name="20% - Accent4 9 4 3 2 2" xfId="20667"/>
    <cellStyle name="20% - Accent4 9 4 3 3" xfId="15374"/>
    <cellStyle name="20% - Accent4 9 4 4" xfId="8094"/>
    <cellStyle name="20% - Accent4 9 4 4 2" xfId="18919"/>
    <cellStyle name="20% - Accent4 9 4 5" xfId="13626"/>
    <cellStyle name="20% - Accent4 9 5" xfId="4733"/>
    <cellStyle name="20% - Accent4 9 5 2" xfId="10198"/>
    <cellStyle name="20% - Accent4 9 5 2 2" xfId="21023"/>
    <cellStyle name="20% - Accent4 9 5 3" xfId="15730"/>
    <cellStyle name="20% - Accent4 9 6" xfId="2979"/>
    <cellStyle name="20% - Accent4 9 6 2" xfId="8448"/>
    <cellStyle name="20% - Accent4 9 6 2 2" xfId="19273"/>
    <cellStyle name="20% - Accent4 9 6 3" xfId="13980"/>
    <cellStyle name="20% - Accent4 9 7" xfId="6700"/>
    <cellStyle name="20% - Accent4 9 7 2" xfId="17525"/>
    <cellStyle name="20% - Accent4 9 8" xfId="12231"/>
    <cellStyle name="20% - Accent5" xfId="41" builtinId="46" customBuiltin="1"/>
    <cellStyle name="20% - Accent5 10" xfId="788"/>
    <cellStyle name="20% - Accent5 10 2" xfId="1494"/>
    <cellStyle name="20% - Accent5 10 2 2" xfId="2192"/>
    <cellStyle name="20% - Accent5 10 2 2 2" xfId="5798"/>
    <cellStyle name="20% - Accent5 10 2 2 2 2" xfId="11263"/>
    <cellStyle name="20% - Accent5 10 2 2 2 2 2" xfId="22088"/>
    <cellStyle name="20% - Accent5 10 2 2 2 3" xfId="16795"/>
    <cellStyle name="20% - Accent5 10 2 2 3" xfId="4044"/>
    <cellStyle name="20% - Accent5 10 2 2 3 2" xfId="9513"/>
    <cellStyle name="20% - Accent5 10 2 2 3 2 2" xfId="20338"/>
    <cellStyle name="20% - Accent5 10 2 2 3 3" xfId="15045"/>
    <cellStyle name="20% - Accent5 10 2 2 4" xfId="7765"/>
    <cellStyle name="20% - Accent5 10 2 2 4 2" xfId="18590"/>
    <cellStyle name="20% - Accent5 10 2 2 5" xfId="13297"/>
    <cellStyle name="20% - Accent5 10 2 3" xfId="5102"/>
    <cellStyle name="20% - Accent5 10 2 3 2" xfId="10567"/>
    <cellStyle name="20% - Accent5 10 2 3 2 2" xfId="21392"/>
    <cellStyle name="20% - Accent5 10 2 3 3" xfId="16099"/>
    <cellStyle name="20% - Accent5 10 2 4" xfId="3348"/>
    <cellStyle name="20% - Accent5 10 2 4 2" xfId="8817"/>
    <cellStyle name="20% - Accent5 10 2 4 2 2" xfId="19642"/>
    <cellStyle name="20% - Accent5 10 2 4 3" xfId="14349"/>
    <cellStyle name="20% - Accent5 10 2 5" xfId="7069"/>
    <cellStyle name="20% - Accent5 10 2 5 2" xfId="17894"/>
    <cellStyle name="20% - Accent5 10 2 6" xfId="12601"/>
    <cellStyle name="20% - Accent5 10 3" xfId="1843"/>
    <cellStyle name="20% - Accent5 10 3 2" xfId="5449"/>
    <cellStyle name="20% - Accent5 10 3 2 2" xfId="10914"/>
    <cellStyle name="20% - Accent5 10 3 2 2 2" xfId="21739"/>
    <cellStyle name="20% - Accent5 10 3 2 3" xfId="16446"/>
    <cellStyle name="20% - Accent5 10 3 3" xfId="3695"/>
    <cellStyle name="20% - Accent5 10 3 3 2" xfId="9164"/>
    <cellStyle name="20% - Accent5 10 3 3 2 2" xfId="19989"/>
    <cellStyle name="20% - Accent5 10 3 3 3" xfId="14696"/>
    <cellStyle name="20% - Accent5 10 3 4" xfId="7416"/>
    <cellStyle name="20% - Accent5 10 3 4 2" xfId="18241"/>
    <cellStyle name="20% - Accent5 10 3 5" xfId="12948"/>
    <cellStyle name="20% - Accent5 10 4" xfId="2573"/>
    <cellStyle name="20% - Accent5 10 4 2" xfId="6147"/>
    <cellStyle name="20% - Accent5 10 4 2 2" xfId="11612"/>
    <cellStyle name="20% - Accent5 10 4 2 2 2" xfId="22437"/>
    <cellStyle name="20% - Accent5 10 4 2 3" xfId="17144"/>
    <cellStyle name="20% - Accent5 10 4 3" xfId="4393"/>
    <cellStyle name="20% - Accent5 10 4 3 2" xfId="9862"/>
    <cellStyle name="20% - Accent5 10 4 3 2 2" xfId="20687"/>
    <cellStyle name="20% - Accent5 10 4 3 3" xfId="15394"/>
    <cellStyle name="20% - Accent5 10 4 4" xfId="8114"/>
    <cellStyle name="20% - Accent5 10 4 4 2" xfId="18939"/>
    <cellStyle name="20% - Accent5 10 4 5" xfId="13646"/>
    <cellStyle name="20% - Accent5 10 5" xfId="4753"/>
    <cellStyle name="20% - Accent5 10 5 2" xfId="10218"/>
    <cellStyle name="20% - Accent5 10 5 2 2" xfId="21043"/>
    <cellStyle name="20% - Accent5 10 5 3" xfId="15750"/>
    <cellStyle name="20% - Accent5 10 6" xfId="2999"/>
    <cellStyle name="20% - Accent5 10 6 2" xfId="8468"/>
    <cellStyle name="20% - Accent5 10 6 2 2" xfId="19293"/>
    <cellStyle name="20% - Accent5 10 6 3" xfId="14000"/>
    <cellStyle name="20% - Accent5 10 7" xfId="6720"/>
    <cellStyle name="20% - Accent5 10 7 2" xfId="17545"/>
    <cellStyle name="20% - Accent5 10 8" xfId="12251"/>
    <cellStyle name="20% - Accent5 11" xfId="831"/>
    <cellStyle name="20% - Accent5 11 2" xfId="1510"/>
    <cellStyle name="20% - Accent5 11 2 2" xfId="2208"/>
    <cellStyle name="20% - Accent5 11 2 2 2" xfId="5814"/>
    <cellStyle name="20% - Accent5 11 2 2 2 2" xfId="11279"/>
    <cellStyle name="20% - Accent5 11 2 2 2 2 2" xfId="22104"/>
    <cellStyle name="20% - Accent5 11 2 2 2 3" xfId="16811"/>
    <cellStyle name="20% - Accent5 11 2 2 3" xfId="4060"/>
    <cellStyle name="20% - Accent5 11 2 2 3 2" xfId="9529"/>
    <cellStyle name="20% - Accent5 11 2 2 3 2 2" xfId="20354"/>
    <cellStyle name="20% - Accent5 11 2 2 3 3" xfId="15061"/>
    <cellStyle name="20% - Accent5 11 2 2 4" xfId="7781"/>
    <cellStyle name="20% - Accent5 11 2 2 4 2" xfId="18606"/>
    <cellStyle name="20% - Accent5 11 2 2 5" xfId="13313"/>
    <cellStyle name="20% - Accent5 11 2 3" xfId="5118"/>
    <cellStyle name="20% - Accent5 11 2 3 2" xfId="10583"/>
    <cellStyle name="20% - Accent5 11 2 3 2 2" xfId="21408"/>
    <cellStyle name="20% - Accent5 11 2 3 3" xfId="16115"/>
    <cellStyle name="20% - Accent5 11 2 4" xfId="3364"/>
    <cellStyle name="20% - Accent5 11 2 4 2" xfId="8833"/>
    <cellStyle name="20% - Accent5 11 2 4 2 2" xfId="19658"/>
    <cellStyle name="20% - Accent5 11 2 4 3" xfId="14365"/>
    <cellStyle name="20% - Accent5 11 2 5" xfId="7085"/>
    <cellStyle name="20% - Accent5 11 2 5 2" xfId="17910"/>
    <cellStyle name="20% - Accent5 11 2 6" xfId="12617"/>
    <cellStyle name="20% - Accent5 11 3" xfId="1859"/>
    <cellStyle name="20% - Accent5 11 3 2" xfId="5465"/>
    <cellStyle name="20% - Accent5 11 3 2 2" xfId="10930"/>
    <cellStyle name="20% - Accent5 11 3 2 2 2" xfId="21755"/>
    <cellStyle name="20% - Accent5 11 3 2 3" xfId="16462"/>
    <cellStyle name="20% - Accent5 11 3 3" xfId="3711"/>
    <cellStyle name="20% - Accent5 11 3 3 2" xfId="9180"/>
    <cellStyle name="20% - Accent5 11 3 3 2 2" xfId="20005"/>
    <cellStyle name="20% - Accent5 11 3 3 3" xfId="14712"/>
    <cellStyle name="20% - Accent5 11 3 4" xfId="7432"/>
    <cellStyle name="20% - Accent5 11 3 4 2" xfId="18257"/>
    <cellStyle name="20% - Accent5 11 3 5" xfId="12964"/>
    <cellStyle name="20% - Accent5 11 4" xfId="2589"/>
    <cellStyle name="20% - Accent5 11 4 2" xfId="6163"/>
    <cellStyle name="20% - Accent5 11 4 2 2" xfId="11628"/>
    <cellStyle name="20% - Accent5 11 4 2 2 2" xfId="22453"/>
    <cellStyle name="20% - Accent5 11 4 2 3" xfId="17160"/>
    <cellStyle name="20% - Accent5 11 4 3" xfId="4409"/>
    <cellStyle name="20% - Accent5 11 4 3 2" xfId="9878"/>
    <cellStyle name="20% - Accent5 11 4 3 2 2" xfId="20703"/>
    <cellStyle name="20% - Accent5 11 4 3 3" xfId="15410"/>
    <cellStyle name="20% - Accent5 11 4 4" xfId="8130"/>
    <cellStyle name="20% - Accent5 11 4 4 2" xfId="18955"/>
    <cellStyle name="20% - Accent5 11 4 5" xfId="13662"/>
    <cellStyle name="20% - Accent5 11 5" xfId="4769"/>
    <cellStyle name="20% - Accent5 11 5 2" xfId="10234"/>
    <cellStyle name="20% - Accent5 11 5 2 2" xfId="21059"/>
    <cellStyle name="20% - Accent5 11 5 3" xfId="15766"/>
    <cellStyle name="20% - Accent5 11 6" xfId="3015"/>
    <cellStyle name="20% - Accent5 11 6 2" xfId="8484"/>
    <cellStyle name="20% - Accent5 11 6 2 2" xfId="19309"/>
    <cellStyle name="20% - Accent5 11 6 3" xfId="14016"/>
    <cellStyle name="20% - Accent5 11 7" xfId="6736"/>
    <cellStyle name="20% - Accent5 11 7 2" xfId="17561"/>
    <cellStyle name="20% - Accent5 11 8" xfId="12267"/>
    <cellStyle name="20% - Accent5 12" xfId="870"/>
    <cellStyle name="20% - Accent5 12 2" xfId="1528"/>
    <cellStyle name="20% - Accent5 12 2 2" xfId="2226"/>
    <cellStyle name="20% - Accent5 12 2 2 2" xfId="5832"/>
    <cellStyle name="20% - Accent5 12 2 2 2 2" xfId="11297"/>
    <cellStyle name="20% - Accent5 12 2 2 2 2 2" xfId="22122"/>
    <cellStyle name="20% - Accent5 12 2 2 2 3" xfId="16829"/>
    <cellStyle name="20% - Accent5 12 2 2 3" xfId="4078"/>
    <cellStyle name="20% - Accent5 12 2 2 3 2" xfId="9547"/>
    <cellStyle name="20% - Accent5 12 2 2 3 2 2" xfId="20372"/>
    <cellStyle name="20% - Accent5 12 2 2 3 3" xfId="15079"/>
    <cellStyle name="20% - Accent5 12 2 2 4" xfId="7799"/>
    <cellStyle name="20% - Accent5 12 2 2 4 2" xfId="18624"/>
    <cellStyle name="20% - Accent5 12 2 2 5" xfId="13331"/>
    <cellStyle name="20% - Accent5 12 2 3" xfId="5136"/>
    <cellStyle name="20% - Accent5 12 2 3 2" xfId="10601"/>
    <cellStyle name="20% - Accent5 12 2 3 2 2" xfId="21426"/>
    <cellStyle name="20% - Accent5 12 2 3 3" xfId="16133"/>
    <cellStyle name="20% - Accent5 12 2 4" xfId="3382"/>
    <cellStyle name="20% - Accent5 12 2 4 2" xfId="8851"/>
    <cellStyle name="20% - Accent5 12 2 4 2 2" xfId="19676"/>
    <cellStyle name="20% - Accent5 12 2 4 3" xfId="14383"/>
    <cellStyle name="20% - Accent5 12 2 5" xfId="7103"/>
    <cellStyle name="20% - Accent5 12 2 5 2" xfId="17928"/>
    <cellStyle name="20% - Accent5 12 2 6" xfId="12635"/>
    <cellStyle name="20% - Accent5 12 3" xfId="1877"/>
    <cellStyle name="20% - Accent5 12 3 2" xfId="5483"/>
    <cellStyle name="20% - Accent5 12 3 2 2" xfId="10948"/>
    <cellStyle name="20% - Accent5 12 3 2 2 2" xfId="21773"/>
    <cellStyle name="20% - Accent5 12 3 2 3" xfId="16480"/>
    <cellStyle name="20% - Accent5 12 3 3" xfId="3729"/>
    <cellStyle name="20% - Accent5 12 3 3 2" xfId="9198"/>
    <cellStyle name="20% - Accent5 12 3 3 2 2" xfId="20023"/>
    <cellStyle name="20% - Accent5 12 3 3 3" xfId="14730"/>
    <cellStyle name="20% - Accent5 12 3 4" xfId="7450"/>
    <cellStyle name="20% - Accent5 12 3 4 2" xfId="18275"/>
    <cellStyle name="20% - Accent5 12 3 5" xfId="12982"/>
    <cellStyle name="20% - Accent5 12 4" xfId="2607"/>
    <cellStyle name="20% - Accent5 12 4 2" xfId="6181"/>
    <cellStyle name="20% - Accent5 12 4 2 2" xfId="11646"/>
    <cellStyle name="20% - Accent5 12 4 2 2 2" xfId="22471"/>
    <cellStyle name="20% - Accent5 12 4 2 3" xfId="17178"/>
    <cellStyle name="20% - Accent5 12 4 3" xfId="4427"/>
    <cellStyle name="20% - Accent5 12 4 3 2" xfId="9896"/>
    <cellStyle name="20% - Accent5 12 4 3 2 2" xfId="20721"/>
    <cellStyle name="20% - Accent5 12 4 3 3" xfId="15428"/>
    <cellStyle name="20% - Accent5 12 4 4" xfId="8148"/>
    <cellStyle name="20% - Accent5 12 4 4 2" xfId="18973"/>
    <cellStyle name="20% - Accent5 12 4 5" xfId="13680"/>
    <cellStyle name="20% - Accent5 12 5" xfId="4787"/>
    <cellStyle name="20% - Accent5 12 5 2" xfId="10252"/>
    <cellStyle name="20% - Accent5 12 5 2 2" xfId="21077"/>
    <cellStyle name="20% - Accent5 12 5 3" xfId="15784"/>
    <cellStyle name="20% - Accent5 12 6" xfId="3033"/>
    <cellStyle name="20% - Accent5 12 6 2" xfId="8502"/>
    <cellStyle name="20% - Accent5 12 6 2 2" xfId="19327"/>
    <cellStyle name="20% - Accent5 12 6 3" xfId="14034"/>
    <cellStyle name="20% - Accent5 12 7" xfId="6754"/>
    <cellStyle name="20% - Accent5 12 7 2" xfId="17579"/>
    <cellStyle name="20% - Accent5 12 8" xfId="12285"/>
    <cellStyle name="20% - Accent5 13" xfId="1001"/>
    <cellStyle name="20% - Accent5 13 2" xfId="1546"/>
    <cellStyle name="20% - Accent5 13 2 2" xfId="2244"/>
    <cellStyle name="20% - Accent5 13 2 2 2" xfId="5850"/>
    <cellStyle name="20% - Accent5 13 2 2 2 2" xfId="11315"/>
    <cellStyle name="20% - Accent5 13 2 2 2 2 2" xfId="22140"/>
    <cellStyle name="20% - Accent5 13 2 2 2 3" xfId="16847"/>
    <cellStyle name="20% - Accent5 13 2 2 3" xfId="4096"/>
    <cellStyle name="20% - Accent5 13 2 2 3 2" xfId="9565"/>
    <cellStyle name="20% - Accent5 13 2 2 3 2 2" xfId="20390"/>
    <cellStyle name="20% - Accent5 13 2 2 3 3" xfId="15097"/>
    <cellStyle name="20% - Accent5 13 2 2 4" xfId="7817"/>
    <cellStyle name="20% - Accent5 13 2 2 4 2" xfId="18642"/>
    <cellStyle name="20% - Accent5 13 2 2 5" xfId="13349"/>
    <cellStyle name="20% - Accent5 13 2 3" xfId="5154"/>
    <cellStyle name="20% - Accent5 13 2 3 2" xfId="10619"/>
    <cellStyle name="20% - Accent5 13 2 3 2 2" xfId="21444"/>
    <cellStyle name="20% - Accent5 13 2 3 3" xfId="16151"/>
    <cellStyle name="20% - Accent5 13 2 4" xfId="3400"/>
    <cellStyle name="20% - Accent5 13 2 4 2" xfId="8869"/>
    <cellStyle name="20% - Accent5 13 2 4 2 2" xfId="19694"/>
    <cellStyle name="20% - Accent5 13 2 4 3" xfId="14401"/>
    <cellStyle name="20% - Accent5 13 2 5" xfId="7121"/>
    <cellStyle name="20% - Accent5 13 2 5 2" xfId="17946"/>
    <cellStyle name="20% - Accent5 13 2 6" xfId="12653"/>
    <cellStyle name="20% - Accent5 13 3" xfId="1895"/>
    <cellStyle name="20% - Accent5 13 3 2" xfId="5501"/>
    <cellStyle name="20% - Accent5 13 3 2 2" xfId="10966"/>
    <cellStyle name="20% - Accent5 13 3 2 2 2" xfId="21791"/>
    <cellStyle name="20% - Accent5 13 3 2 3" xfId="16498"/>
    <cellStyle name="20% - Accent5 13 3 3" xfId="3747"/>
    <cellStyle name="20% - Accent5 13 3 3 2" xfId="9216"/>
    <cellStyle name="20% - Accent5 13 3 3 2 2" xfId="20041"/>
    <cellStyle name="20% - Accent5 13 3 3 3" xfId="14748"/>
    <cellStyle name="20% - Accent5 13 3 4" xfId="7468"/>
    <cellStyle name="20% - Accent5 13 3 4 2" xfId="18293"/>
    <cellStyle name="20% - Accent5 13 3 5" xfId="13000"/>
    <cellStyle name="20% - Accent5 13 4" xfId="2625"/>
    <cellStyle name="20% - Accent5 13 4 2" xfId="6199"/>
    <cellStyle name="20% - Accent5 13 4 2 2" xfId="11664"/>
    <cellStyle name="20% - Accent5 13 4 2 2 2" xfId="22489"/>
    <cellStyle name="20% - Accent5 13 4 2 3" xfId="17196"/>
    <cellStyle name="20% - Accent5 13 4 3" xfId="4445"/>
    <cellStyle name="20% - Accent5 13 4 3 2" xfId="9914"/>
    <cellStyle name="20% - Accent5 13 4 3 2 2" xfId="20739"/>
    <cellStyle name="20% - Accent5 13 4 3 3" xfId="15446"/>
    <cellStyle name="20% - Accent5 13 4 4" xfId="8166"/>
    <cellStyle name="20% - Accent5 13 4 4 2" xfId="18991"/>
    <cellStyle name="20% - Accent5 13 4 5" xfId="13698"/>
    <cellStyle name="20% - Accent5 13 5" xfId="4805"/>
    <cellStyle name="20% - Accent5 13 5 2" xfId="10270"/>
    <cellStyle name="20% - Accent5 13 5 2 2" xfId="21095"/>
    <cellStyle name="20% - Accent5 13 5 3" xfId="15802"/>
    <cellStyle name="20% - Accent5 13 6" xfId="3051"/>
    <cellStyle name="20% - Accent5 13 6 2" xfId="8520"/>
    <cellStyle name="20% - Accent5 13 6 2 2" xfId="19345"/>
    <cellStyle name="20% - Accent5 13 6 3" xfId="14052"/>
    <cellStyle name="20% - Accent5 13 7" xfId="6772"/>
    <cellStyle name="20% - Accent5 13 7 2" xfId="17597"/>
    <cellStyle name="20% - Accent5 13 8" xfId="12304"/>
    <cellStyle name="20% - Accent5 14" xfId="1043"/>
    <cellStyle name="20% - Accent5 14 2" xfId="1565"/>
    <cellStyle name="20% - Accent5 14 2 2" xfId="2263"/>
    <cellStyle name="20% - Accent5 14 2 2 2" xfId="5869"/>
    <cellStyle name="20% - Accent5 14 2 2 2 2" xfId="11334"/>
    <cellStyle name="20% - Accent5 14 2 2 2 2 2" xfId="22159"/>
    <cellStyle name="20% - Accent5 14 2 2 2 3" xfId="16866"/>
    <cellStyle name="20% - Accent5 14 2 2 3" xfId="4115"/>
    <cellStyle name="20% - Accent5 14 2 2 3 2" xfId="9584"/>
    <cellStyle name="20% - Accent5 14 2 2 3 2 2" xfId="20409"/>
    <cellStyle name="20% - Accent5 14 2 2 3 3" xfId="15116"/>
    <cellStyle name="20% - Accent5 14 2 2 4" xfId="7836"/>
    <cellStyle name="20% - Accent5 14 2 2 4 2" xfId="18661"/>
    <cellStyle name="20% - Accent5 14 2 2 5" xfId="13368"/>
    <cellStyle name="20% - Accent5 14 2 3" xfId="5173"/>
    <cellStyle name="20% - Accent5 14 2 3 2" xfId="10638"/>
    <cellStyle name="20% - Accent5 14 2 3 2 2" xfId="21463"/>
    <cellStyle name="20% - Accent5 14 2 3 3" xfId="16170"/>
    <cellStyle name="20% - Accent5 14 2 4" xfId="3419"/>
    <cellStyle name="20% - Accent5 14 2 4 2" xfId="8888"/>
    <cellStyle name="20% - Accent5 14 2 4 2 2" xfId="19713"/>
    <cellStyle name="20% - Accent5 14 2 4 3" xfId="14420"/>
    <cellStyle name="20% - Accent5 14 2 5" xfId="7140"/>
    <cellStyle name="20% - Accent5 14 2 5 2" xfId="17965"/>
    <cellStyle name="20% - Accent5 14 2 6" xfId="12672"/>
    <cellStyle name="20% - Accent5 14 3" xfId="1914"/>
    <cellStyle name="20% - Accent5 14 3 2" xfId="5520"/>
    <cellStyle name="20% - Accent5 14 3 2 2" xfId="10985"/>
    <cellStyle name="20% - Accent5 14 3 2 2 2" xfId="21810"/>
    <cellStyle name="20% - Accent5 14 3 2 3" xfId="16517"/>
    <cellStyle name="20% - Accent5 14 3 3" xfId="3766"/>
    <cellStyle name="20% - Accent5 14 3 3 2" xfId="9235"/>
    <cellStyle name="20% - Accent5 14 3 3 2 2" xfId="20060"/>
    <cellStyle name="20% - Accent5 14 3 3 3" xfId="14767"/>
    <cellStyle name="20% - Accent5 14 3 4" xfId="7487"/>
    <cellStyle name="20% - Accent5 14 3 4 2" xfId="18312"/>
    <cellStyle name="20% - Accent5 14 3 5" xfId="13019"/>
    <cellStyle name="20% - Accent5 14 4" xfId="2644"/>
    <cellStyle name="20% - Accent5 14 4 2" xfId="6218"/>
    <cellStyle name="20% - Accent5 14 4 2 2" xfId="11683"/>
    <cellStyle name="20% - Accent5 14 4 2 2 2" xfId="22508"/>
    <cellStyle name="20% - Accent5 14 4 2 3" xfId="17215"/>
    <cellStyle name="20% - Accent5 14 4 3" xfId="4464"/>
    <cellStyle name="20% - Accent5 14 4 3 2" xfId="9933"/>
    <cellStyle name="20% - Accent5 14 4 3 2 2" xfId="20758"/>
    <cellStyle name="20% - Accent5 14 4 3 3" xfId="15465"/>
    <cellStyle name="20% - Accent5 14 4 4" xfId="8185"/>
    <cellStyle name="20% - Accent5 14 4 4 2" xfId="19010"/>
    <cellStyle name="20% - Accent5 14 4 5" xfId="13717"/>
    <cellStyle name="20% - Accent5 14 5" xfId="4824"/>
    <cellStyle name="20% - Accent5 14 5 2" xfId="10289"/>
    <cellStyle name="20% - Accent5 14 5 2 2" xfId="21114"/>
    <cellStyle name="20% - Accent5 14 5 3" xfId="15821"/>
    <cellStyle name="20% - Accent5 14 6" xfId="3070"/>
    <cellStyle name="20% - Accent5 14 6 2" xfId="8539"/>
    <cellStyle name="20% - Accent5 14 6 2 2" xfId="19364"/>
    <cellStyle name="20% - Accent5 14 6 3" xfId="14071"/>
    <cellStyle name="20% - Accent5 14 7" xfId="6791"/>
    <cellStyle name="20% - Accent5 14 7 2" xfId="17616"/>
    <cellStyle name="20% - Accent5 14 8" xfId="12323"/>
    <cellStyle name="20% - Accent5 15" xfId="1129"/>
    <cellStyle name="20% - Accent5 15 2" xfId="1585"/>
    <cellStyle name="20% - Accent5 15 2 2" xfId="2283"/>
    <cellStyle name="20% - Accent5 15 2 2 2" xfId="5889"/>
    <cellStyle name="20% - Accent5 15 2 2 2 2" xfId="11354"/>
    <cellStyle name="20% - Accent5 15 2 2 2 2 2" xfId="22179"/>
    <cellStyle name="20% - Accent5 15 2 2 2 3" xfId="16886"/>
    <cellStyle name="20% - Accent5 15 2 2 3" xfId="4135"/>
    <cellStyle name="20% - Accent5 15 2 2 3 2" xfId="9604"/>
    <cellStyle name="20% - Accent5 15 2 2 3 2 2" xfId="20429"/>
    <cellStyle name="20% - Accent5 15 2 2 3 3" xfId="15136"/>
    <cellStyle name="20% - Accent5 15 2 2 4" xfId="7856"/>
    <cellStyle name="20% - Accent5 15 2 2 4 2" xfId="18681"/>
    <cellStyle name="20% - Accent5 15 2 2 5" xfId="13388"/>
    <cellStyle name="20% - Accent5 15 2 3" xfId="5193"/>
    <cellStyle name="20% - Accent5 15 2 3 2" xfId="10658"/>
    <cellStyle name="20% - Accent5 15 2 3 2 2" xfId="21483"/>
    <cellStyle name="20% - Accent5 15 2 3 3" xfId="16190"/>
    <cellStyle name="20% - Accent5 15 2 4" xfId="3439"/>
    <cellStyle name="20% - Accent5 15 2 4 2" xfId="8908"/>
    <cellStyle name="20% - Accent5 15 2 4 2 2" xfId="19733"/>
    <cellStyle name="20% - Accent5 15 2 4 3" xfId="14440"/>
    <cellStyle name="20% - Accent5 15 2 5" xfId="7160"/>
    <cellStyle name="20% - Accent5 15 2 5 2" xfId="17985"/>
    <cellStyle name="20% - Accent5 15 2 6" xfId="12692"/>
    <cellStyle name="20% - Accent5 15 3" xfId="1934"/>
    <cellStyle name="20% - Accent5 15 3 2" xfId="5540"/>
    <cellStyle name="20% - Accent5 15 3 2 2" xfId="11005"/>
    <cellStyle name="20% - Accent5 15 3 2 2 2" xfId="21830"/>
    <cellStyle name="20% - Accent5 15 3 2 3" xfId="16537"/>
    <cellStyle name="20% - Accent5 15 3 3" xfId="3786"/>
    <cellStyle name="20% - Accent5 15 3 3 2" xfId="9255"/>
    <cellStyle name="20% - Accent5 15 3 3 2 2" xfId="20080"/>
    <cellStyle name="20% - Accent5 15 3 3 3" xfId="14787"/>
    <cellStyle name="20% - Accent5 15 3 4" xfId="7507"/>
    <cellStyle name="20% - Accent5 15 3 4 2" xfId="18332"/>
    <cellStyle name="20% - Accent5 15 3 5" xfId="13039"/>
    <cellStyle name="20% - Accent5 15 4" xfId="2664"/>
    <cellStyle name="20% - Accent5 15 4 2" xfId="6238"/>
    <cellStyle name="20% - Accent5 15 4 2 2" xfId="11703"/>
    <cellStyle name="20% - Accent5 15 4 2 2 2" xfId="22528"/>
    <cellStyle name="20% - Accent5 15 4 2 3" xfId="17235"/>
    <cellStyle name="20% - Accent5 15 4 3" xfId="4484"/>
    <cellStyle name="20% - Accent5 15 4 3 2" xfId="9953"/>
    <cellStyle name="20% - Accent5 15 4 3 2 2" xfId="20778"/>
    <cellStyle name="20% - Accent5 15 4 3 3" xfId="15485"/>
    <cellStyle name="20% - Accent5 15 4 4" xfId="8205"/>
    <cellStyle name="20% - Accent5 15 4 4 2" xfId="19030"/>
    <cellStyle name="20% - Accent5 15 4 5" xfId="13737"/>
    <cellStyle name="20% - Accent5 15 5" xfId="4844"/>
    <cellStyle name="20% - Accent5 15 5 2" xfId="10309"/>
    <cellStyle name="20% - Accent5 15 5 2 2" xfId="21134"/>
    <cellStyle name="20% - Accent5 15 5 3" xfId="15841"/>
    <cellStyle name="20% - Accent5 15 6" xfId="3090"/>
    <cellStyle name="20% - Accent5 15 6 2" xfId="8559"/>
    <cellStyle name="20% - Accent5 15 6 2 2" xfId="19384"/>
    <cellStyle name="20% - Accent5 15 6 3" xfId="14091"/>
    <cellStyle name="20% - Accent5 15 7" xfId="6811"/>
    <cellStyle name="20% - Accent5 15 7 2" xfId="17636"/>
    <cellStyle name="20% - Accent5 15 8" xfId="12343"/>
    <cellStyle name="20% - Accent5 16" xfId="1157"/>
    <cellStyle name="20% - Accent5 16 2" xfId="1603"/>
    <cellStyle name="20% - Accent5 16 2 2" xfId="2301"/>
    <cellStyle name="20% - Accent5 16 2 2 2" xfId="5907"/>
    <cellStyle name="20% - Accent5 16 2 2 2 2" xfId="11372"/>
    <cellStyle name="20% - Accent5 16 2 2 2 2 2" xfId="22197"/>
    <cellStyle name="20% - Accent5 16 2 2 2 3" xfId="16904"/>
    <cellStyle name="20% - Accent5 16 2 2 3" xfId="4153"/>
    <cellStyle name="20% - Accent5 16 2 2 3 2" xfId="9622"/>
    <cellStyle name="20% - Accent5 16 2 2 3 2 2" xfId="20447"/>
    <cellStyle name="20% - Accent5 16 2 2 3 3" xfId="15154"/>
    <cellStyle name="20% - Accent5 16 2 2 4" xfId="7874"/>
    <cellStyle name="20% - Accent5 16 2 2 4 2" xfId="18699"/>
    <cellStyle name="20% - Accent5 16 2 2 5" xfId="13406"/>
    <cellStyle name="20% - Accent5 16 2 3" xfId="5211"/>
    <cellStyle name="20% - Accent5 16 2 3 2" xfId="10676"/>
    <cellStyle name="20% - Accent5 16 2 3 2 2" xfId="21501"/>
    <cellStyle name="20% - Accent5 16 2 3 3" xfId="16208"/>
    <cellStyle name="20% - Accent5 16 2 4" xfId="3457"/>
    <cellStyle name="20% - Accent5 16 2 4 2" xfId="8926"/>
    <cellStyle name="20% - Accent5 16 2 4 2 2" xfId="19751"/>
    <cellStyle name="20% - Accent5 16 2 4 3" xfId="14458"/>
    <cellStyle name="20% - Accent5 16 2 5" xfId="7178"/>
    <cellStyle name="20% - Accent5 16 2 5 2" xfId="18003"/>
    <cellStyle name="20% - Accent5 16 2 6" xfId="12710"/>
    <cellStyle name="20% - Accent5 16 3" xfId="1952"/>
    <cellStyle name="20% - Accent5 16 3 2" xfId="5558"/>
    <cellStyle name="20% - Accent5 16 3 2 2" xfId="11023"/>
    <cellStyle name="20% - Accent5 16 3 2 2 2" xfId="21848"/>
    <cellStyle name="20% - Accent5 16 3 2 3" xfId="16555"/>
    <cellStyle name="20% - Accent5 16 3 3" xfId="3804"/>
    <cellStyle name="20% - Accent5 16 3 3 2" xfId="9273"/>
    <cellStyle name="20% - Accent5 16 3 3 2 2" xfId="20098"/>
    <cellStyle name="20% - Accent5 16 3 3 3" xfId="14805"/>
    <cellStyle name="20% - Accent5 16 3 4" xfId="7525"/>
    <cellStyle name="20% - Accent5 16 3 4 2" xfId="18350"/>
    <cellStyle name="20% - Accent5 16 3 5" xfId="13057"/>
    <cellStyle name="20% - Accent5 16 4" xfId="2682"/>
    <cellStyle name="20% - Accent5 16 4 2" xfId="6256"/>
    <cellStyle name="20% - Accent5 16 4 2 2" xfId="11721"/>
    <cellStyle name="20% - Accent5 16 4 2 2 2" xfId="22546"/>
    <cellStyle name="20% - Accent5 16 4 2 3" xfId="17253"/>
    <cellStyle name="20% - Accent5 16 4 3" xfId="4502"/>
    <cellStyle name="20% - Accent5 16 4 3 2" xfId="9971"/>
    <cellStyle name="20% - Accent5 16 4 3 2 2" xfId="20796"/>
    <cellStyle name="20% - Accent5 16 4 3 3" xfId="15503"/>
    <cellStyle name="20% - Accent5 16 4 4" xfId="8223"/>
    <cellStyle name="20% - Accent5 16 4 4 2" xfId="19048"/>
    <cellStyle name="20% - Accent5 16 4 5" xfId="13755"/>
    <cellStyle name="20% - Accent5 16 5" xfId="4862"/>
    <cellStyle name="20% - Accent5 16 5 2" xfId="10327"/>
    <cellStyle name="20% - Accent5 16 5 2 2" xfId="21152"/>
    <cellStyle name="20% - Accent5 16 5 3" xfId="15859"/>
    <cellStyle name="20% - Accent5 16 6" xfId="3108"/>
    <cellStyle name="20% - Accent5 16 6 2" xfId="8577"/>
    <cellStyle name="20% - Accent5 16 6 2 2" xfId="19402"/>
    <cellStyle name="20% - Accent5 16 6 3" xfId="14109"/>
    <cellStyle name="20% - Accent5 16 7" xfId="6829"/>
    <cellStyle name="20% - Accent5 16 7 2" xfId="17654"/>
    <cellStyle name="20% - Accent5 16 8" xfId="12361"/>
    <cellStyle name="20% - Accent5 17" xfId="1189"/>
    <cellStyle name="20% - Accent5 17 2" xfId="1617"/>
    <cellStyle name="20% - Accent5 17 2 2" xfId="2315"/>
    <cellStyle name="20% - Accent5 17 2 2 2" xfId="5921"/>
    <cellStyle name="20% - Accent5 17 2 2 2 2" xfId="11386"/>
    <cellStyle name="20% - Accent5 17 2 2 2 2 2" xfId="22211"/>
    <cellStyle name="20% - Accent5 17 2 2 2 3" xfId="16918"/>
    <cellStyle name="20% - Accent5 17 2 2 3" xfId="4167"/>
    <cellStyle name="20% - Accent5 17 2 2 3 2" xfId="9636"/>
    <cellStyle name="20% - Accent5 17 2 2 3 2 2" xfId="20461"/>
    <cellStyle name="20% - Accent5 17 2 2 3 3" xfId="15168"/>
    <cellStyle name="20% - Accent5 17 2 2 4" xfId="7888"/>
    <cellStyle name="20% - Accent5 17 2 2 4 2" xfId="18713"/>
    <cellStyle name="20% - Accent5 17 2 2 5" xfId="13420"/>
    <cellStyle name="20% - Accent5 17 2 3" xfId="5225"/>
    <cellStyle name="20% - Accent5 17 2 3 2" xfId="10690"/>
    <cellStyle name="20% - Accent5 17 2 3 2 2" xfId="21515"/>
    <cellStyle name="20% - Accent5 17 2 3 3" xfId="16222"/>
    <cellStyle name="20% - Accent5 17 2 4" xfId="3471"/>
    <cellStyle name="20% - Accent5 17 2 4 2" xfId="8940"/>
    <cellStyle name="20% - Accent5 17 2 4 2 2" xfId="19765"/>
    <cellStyle name="20% - Accent5 17 2 4 3" xfId="14472"/>
    <cellStyle name="20% - Accent5 17 2 5" xfId="7192"/>
    <cellStyle name="20% - Accent5 17 2 5 2" xfId="18017"/>
    <cellStyle name="20% - Accent5 17 2 6" xfId="12724"/>
    <cellStyle name="20% - Accent5 17 3" xfId="1966"/>
    <cellStyle name="20% - Accent5 17 3 2" xfId="5572"/>
    <cellStyle name="20% - Accent5 17 3 2 2" xfId="11037"/>
    <cellStyle name="20% - Accent5 17 3 2 2 2" xfId="21862"/>
    <cellStyle name="20% - Accent5 17 3 2 3" xfId="16569"/>
    <cellStyle name="20% - Accent5 17 3 3" xfId="3818"/>
    <cellStyle name="20% - Accent5 17 3 3 2" xfId="9287"/>
    <cellStyle name="20% - Accent5 17 3 3 2 2" xfId="20112"/>
    <cellStyle name="20% - Accent5 17 3 3 3" xfId="14819"/>
    <cellStyle name="20% - Accent5 17 3 4" xfId="7539"/>
    <cellStyle name="20% - Accent5 17 3 4 2" xfId="18364"/>
    <cellStyle name="20% - Accent5 17 3 5" xfId="13071"/>
    <cellStyle name="20% - Accent5 17 4" xfId="2696"/>
    <cellStyle name="20% - Accent5 17 4 2" xfId="6270"/>
    <cellStyle name="20% - Accent5 17 4 2 2" xfId="11735"/>
    <cellStyle name="20% - Accent5 17 4 2 2 2" xfId="22560"/>
    <cellStyle name="20% - Accent5 17 4 2 3" xfId="17267"/>
    <cellStyle name="20% - Accent5 17 4 3" xfId="4516"/>
    <cellStyle name="20% - Accent5 17 4 3 2" xfId="9985"/>
    <cellStyle name="20% - Accent5 17 4 3 2 2" xfId="20810"/>
    <cellStyle name="20% - Accent5 17 4 3 3" xfId="15517"/>
    <cellStyle name="20% - Accent5 17 4 4" xfId="8237"/>
    <cellStyle name="20% - Accent5 17 4 4 2" xfId="19062"/>
    <cellStyle name="20% - Accent5 17 4 5" xfId="13769"/>
    <cellStyle name="20% - Accent5 17 5" xfId="4876"/>
    <cellStyle name="20% - Accent5 17 5 2" xfId="10341"/>
    <cellStyle name="20% - Accent5 17 5 2 2" xfId="21166"/>
    <cellStyle name="20% - Accent5 17 5 3" xfId="15873"/>
    <cellStyle name="20% - Accent5 17 6" xfId="3122"/>
    <cellStyle name="20% - Accent5 17 6 2" xfId="8591"/>
    <cellStyle name="20% - Accent5 17 6 2 2" xfId="19416"/>
    <cellStyle name="20% - Accent5 17 6 3" xfId="14123"/>
    <cellStyle name="20% - Accent5 17 7" xfId="6843"/>
    <cellStyle name="20% - Accent5 17 7 2" xfId="17668"/>
    <cellStyle name="20% - Accent5 17 8" xfId="12375"/>
    <cellStyle name="20% - Accent5 18" xfId="1210"/>
    <cellStyle name="20% - Accent5 18 2" xfId="1631"/>
    <cellStyle name="20% - Accent5 18 2 2" xfId="2329"/>
    <cellStyle name="20% - Accent5 18 2 2 2" xfId="5935"/>
    <cellStyle name="20% - Accent5 18 2 2 2 2" xfId="11400"/>
    <cellStyle name="20% - Accent5 18 2 2 2 2 2" xfId="22225"/>
    <cellStyle name="20% - Accent5 18 2 2 2 3" xfId="16932"/>
    <cellStyle name="20% - Accent5 18 2 2 3" xfId="4181"/>
    <cellStyle name="20% - Accent5 18 2 2 3 2" xfId="9650"/>
    <cellStyle name="20% - Accent5 18 2 2 3 2 2" xfId="20475"/>
    <cellStyle name="20% - Accent5 18 2 2 3 3" xfId="15182"/>
    <cellStyle name="20% - Accent5 18 2 2 4" xfId="7902"/>
    <cellStyle name="20% - Accent5 18 2 2 4 2" xfId="18727"/>
    <cellStyle name="20% - Accent5 18 2 2 5" xfId="13434"/>
    <cellStyle name="20% - Accent5 18 2 3" xfId="5239"/>
    <cellStyle name="20% - Accent5 18 2 3 2" xfId="10704"/>
    <cellStyle name="20% - Accent5 18 2 3 2 2" xfId="21529"/>
    <cellStyle name="20% - Accent5 18 2 3 3" xfId="16236"/>
    <cellStyle name="20% - Accent5 18 2 4" xfId="3485"/>
    <cellStyle name="20% - Accent5 18 2 4 2" xfId="8954"/>
    <cellStyle name="20% - Accent5 18 2 4 2 2" xfId="19779"/>
    <cellStyle name="20% - Accent5 18 2 4 3" xfId="14486"/>
    <cellStyle name="20% - Accent5 18 2 5" xfId="7206"/>
    <cellStyle name="20% - Accent5 18 2 5 2" xfId="18031"/>
    <cellStyle name="20% - Accent5 18 2 6" xfId="12738"/>
    <cellStyle name="20% - Accent5 18 3" xfId="1980"/>
    <cellStyle name="20% - Accent5 18 3 2" xfId="5586"/>
    <cellStyle name="20% - Accent5 18 3 2 2" xfId="11051"/>
    <cellStyle name="20% - Accent5 18 3 2 2 2" xfId="21876"/>
    <cellStyle name="20% - Accent5 18 3 2 3" xfId="16583"/>
    <cellStyle name="20% - Accent5 18 3 3" xfId="3832"/>
    <cellStyle name="20% - Accent5 18 3 3 2" xfId="9301"/>
    <cellStyle name="20% - Accent5 18 3 3 2 2" xfId="20126"/>
    <cellStyle name="20% - Accent5 18 3 3 3" xfId="14833"/>
    <cellStyle name="20% - Accent5 18 3 4" xfId="7553"/>
    <cellStyle name="20% - Accent5 18 3 4 2" xfId="18378"/>
    <cellStyle name="20% - Accent5 18 3 5" xfId="13085"/>
    <cellStyle name="20% - Accent5 18 4" xfId="2710"/>
    <cellStyle name="20% - Accent5 18 4 2" xfId="6284"/>
    <cellStyle name="20% - Accent5 18 4 2 2" xfId="11749"/>
    <cellStyle name="20% - Accent5 18 4 2 2 2" xfId="22574"/>
    <cellStyle name="20% - Accent5 18 4 2 3" xfId="17281"/>
    <cellStyle name="20% - Accent5 18 4 3" xfId="4530"/>
    <cellStyle name="20% - Accent5 18 4 3 2" xfId="9999"/>
    <cellStyle name="20% - Accent5 18 4 3 2 2" xfId="20824"/>
    <cellStyle name="20% - Accent5 18 4 3 3" xfId="15531"/>
    <cellStyle name="20% - Accent5 18 4 4" xfId="8251"/>
    <cellStyle name="20% - Accent5 18 4 4 2" xfId="19076"/>
    <cellStyle name="20% - Accent5 18 4 5" xfId="13783"/>
    <cellStyle name="20% - Accent5 18 5" xfId="4890"/>
    <cellStyle name="20% - Accent5 18 5 2" xfId="10355"/>
    <cellStyle name="20% - Accent5 18 5 2 2" xfId="21180"/>
    <cellStyle name="20% - Accent5 18 5 3" xfId="15887"/>
    <cellStyle name="20% - Accent5 18 6" xfId="3136"/>
    <cellStyle name="20% - Accent5 18 6 2" xfId="8605"/>
    <cellStyle name="20% - Accent5 18 6 2 2" xfId="19430"/>
    <cellStyle name="20% - Accent5 18 6 3" xfId="14137"/>
    <cellStyle name="20% - Accent5 18 7" xfId="6857"/>
    <cellStyle name="20% - Accent5 18 7 2" xfId="17682"/>
    <cellStyle name="20% - Accent5 18 8" xfId="12389"/>
    <cellStyle name="20% - Accent5 19" xfId="1244"/>
    <cellStyle name="20% - Accent5 19 2" xfId="1651"/>
    <cellStyle name="20% - Accent5 19 2 2" xfId="2349"/>
    <cellStyle name="20% - Accent5 19 2 2 2" xfId="5955"/>
    <cellStyle name="20% - Accent5 19 2 2 2 2" xfId="11420"/>
    <cellStyle name="20% - Accent5 19 2 2 2 2 2" xfId="22245"/>
    <cellStyle name="20% - Accent5 19 2 2 2 3" xfId="16952"/>
    <cellStyle name="20% - Accent5 19 2 2 3" xfId="4201"/>
    <cellStyle name="20% - Accent5 19 2 2 3 2" xfId="9670"/>
    <cellStyle name="20% - Accent5 19 2 2 3 2 2" xfId="20495"/>
    <cellStyle name="20% - Accent5 19 2 2 3 3" xfId="15202"/>
    <cellStyle name="20% - Accent5 19 2 2 4" xfId="7922"/>
    <cellStyle name="20% - Accent5 19 2 2 4 2" xfId="18747"/>
    <cellStyle name="20% - Accent5 19 2 2 5" xfId="13454"/>
    <cellStyle name="20% - Accent5 19 2 3" xfId="5259"/>
    <cellStyle name="20% - Accent5 19 2 3 2" xfId="10724"/>
    <cellStyle name="20% - Accent5 19 2 3 2 2" xfId="21549"/>
    <cellStyle name="20% - Accent5 19 2 3 3" xfId="16256"/>
    <cellStyle name="20% - Accent5 19 2 4" xfId="3505"/>
    <cellStyle name="20% - Accent5 19 2 4 2" xfId="8974"/>
    <cellStyle name="20% - Accent5 19 2 4 2 2" xfId="19799"/>
    <cellStyle name="20% - Accent5 19 2 4 3" xfId="14506"/>
    <cellStyle name="20% - Accent5 19 2 5" xfId="7226"/>
    <cellStyle name="20% - Accent5 19 2 5 2" xfId="18051"/>
    <cellStyle name="20% - Accent5 19 2 6" xfId="12758"/>
    <cellStyle name="20% - Accent5 19 3" xfId="2000"/>
    <cellStyle name="20% - Accent5 19 3 2" xfId="5606"/>
    <cellStyle name="20% - Accent5 19 3 2 2" xfId="11071"/>
    <cellStyle name="20% - Accent5 19 3 2 2 2" xfId="21896"/>
    <cellStyle name="20% - Accent5 19 3 2 3" xfId="16603"/>
    <cellStyle name="20% - Accent5 19 3 3" xfId="3852"/>
    <cellStyle name="20% - Accent5 19 3 3 2" xfId="9321"/>
    <cellStyle name="20% - Accent5 19 3 3 2 2" xfId="20146"/>
    <cellStyle name="20% - Accent5 19 3 3 3" xfId="14853"/>
    <cellStyle name="20% - Accent5 19 3 4" xfId="7573"/>
    <cellStyle name="20% - Accent5 19 3 4 2" xfId="18398"/>
    <cellStyle name="20% - Accent5 19 3 5" xfId="13105"/>
    <cellStyle name="20% - Accent5 19 4" xfId="2730"/>
    <cellStyle name="20% - Accent5 19 4 2" xfId="6304"/>
    <cellStyle name="20% - Accent5 19 4 2 2" xfId="11769"/>
    <cellStyle name="20% - Accent5 19 4 2 2 2" xfId="22594"/>
    <cellStyle name="20% - Accent5 19 4 2 3" xfId="17301"/>
    <cellStyle name="20% - Accent5 19 4 3" xfId="4550"/>
    <cellStyle name="20% - Accent5 19 4 3 2" xfId="10019"/>
    <cellStyle name="20% - Accent5 19 4 3 2 2" xfId="20844"/>
    <cellStyle name="20% - Accent5 19 4 3 3" xfId="15551"/>
    <cellStyle name="20% - Accent5 19 4 4" xfId="8271"/>
    <cellStyle name="20% - Accent5 19 4 4 2" xfId="19096"/>
    <cellStyle name="20% - Accent5 19 4 5" xfId="13803"/>
    <cellStyle name="20% - Accent5 19 5" xfId="4910"/>
    <cellStyle name="20% - Accent5 19 5 2" xfId="10375"/>
    <cellStyle name="20% - Accent5 19 5 2 2" xfId="21200"/>
    <cellStyle name="20% - Accent5 19 5 3" xfId="15907"/>
    <cellStyle name="20% - Accent5 19 6" xfId="3156"/>
    <cellStyle name="20% - Accent5 19 6 2" xfId="8625"/>
    <cellStyle name="20% - Accent5 19 6 2 2" xfId="19450"/>
    <cellStyle name="20% - Accent5 19 6 3" xfId="14157"/>
    <cellStyle name="20% - Accent5 19 7" xfId="6877"/>
    <cellStyle name="20% - Accent5 19 7 2" xfId="17702"/>
    <cellStyle name="20% - Accent5 19 8" xfId="12409"/>
    <cellStyle name="20% - Accent5 2" xfId="42"/>
    <cellStyle name="20% - Accent5 2 2" xfId="897"/>
    <cellStyle name="20% - Accent5 2 3" xfId="465"/>
    <cellStyle name="20% - Accent5 2 3 2" xfId="1380"/>
    <cellStyle name="20% - Accent5 2 3 2 2" xfId="2078"/>
    <cellStyle name="20% - Accent5 2 3 2 2 2" xfId="5684"/>
    <cellStyle name="20% - Accent5 2 3 2 2 2 2" xfId="11149"/>
    <cellStyle name="20% - Accent5 2 3 2 2 2 2 2" xfId="21974"/>
    <cellStyle name="20% - Accent5 2 3 2 2 2 3" xfId="16681"/>
    <cellStyle name="20% - Accent5 2 3 2 2 3" xfId="3930"/>
    <cellStyle name="20% - Accent5 2 3 2 2 3 2" xfId="9399"/>
    <cellStyle name="20% - Accent5 2 3 2 2 3 2 2" xfId="20224"/>
    <cellStyle name="20% - Accent5 2 3 2 2 3 3" xfId="14931"/>
    <cellStyle name="20% - Accent5 2 3 2 2 4" xfId="7651"/>
    <cellStyle name="20% - Accent5 2 3 2 2 4 2" xfId="18476"/>
    <cellStyle name="20% - Accent5 2 3 2 2 5" xfId="13183"/>
    <cellStyle name="20% - Accent5 2 3 2 3" xfId="4988"/>
    <cellStyle name="20% - Accent5 2 3 2 3 2" xfId="10453"/>
    <cellStyle name="20% - Accent5 2 3 2 3 2 2" xfId="21278"/>
    <cellStyle name="20% - Accent5 2 3 2 3 3" xfId="15985"/>
    <cellStyle name="20% - Accent5 2 3 2 4" xfId="3234"/>
    <cellStyle name="20% - Accent5 2 3 2 4 2" xfId="8703"/>
    <cellStyle name="20% - Accent5 2 3 2 4 2 2" xfId="19528"/>
    <cellStyle name="20% - Accent5 2 3 2 4 3" xfId="14235"/>
    <cellStyle name="20% - Accent5 2 3 2 5" xfId="6955"/>
    <cellStyle name="20% - Accent5 2 3 2 5 2" xfId="17780"/>
    <cellStyle name="20% - Accent5 2 3 2 6" xfId="12487"/>
    <cellStyle name="20% - Accent5 2 3 3" xfId="1729"/>
    <cellStyle name="20% - Accent5 2 3 3 2" xfId="5335"/>
    <cellStyle name="20% - Accent5 2 3 3 2 2" xfId="10800"/>
    <cellStyle name="20% - Accent5 2 3 3 2 2 2" xfId="21625"/>
    <cellStyle name="20% - Accent5 2 3 3 2 3" xfId="16332"/>
    <cellStyle name="20% - Accent5 2 3 3 3" xfId="3581"/>
    <cellStyle name="20% - Accent5 2 3 3 3 2" xfId="9050"/>
    <cellStyle name="20% - Accent5 2 3 3 3 2 2" xfId="19875"/>
    <cellStyle name="20% - Accent5 2 3 3 3 3" xfId="14582"/>
    <cellStyle name="20% - Accent5 2 3 3 4" xfId="7302"/>
    <cellStyle name="20% - Accent5 2 3 3 4 2" xfId="18127"/>
    <cellStyle name="20% - Accent5 2 3 3 5" xfId="12834"/>
    <cellStyle name="20% - Accent5 2 3 4" xfId="2459"/>
    <cellStyle name="20% - Accent5 2 3 4 2" xfId="6033"/>
    <cellStyle name="20% - Accent5 2 3 4 2 2" xfId="11498"/>
    <cellStyle name="20% - Accent5 2 3 4 2 2 2" xfId="22323"/>
    <cellStyle name="20% - Accent5 2 3 4 2 3" xfId="17030"/>
    <cellStyle name="20% - Accent5 2 3 4 3" xfId="4279"/>
    <cellStyle name="20% - Accent5 2 3 4 3 2" xfId="9748"/>
    <cellStyle name="20% - Accent5 2 3 4 3 2 2" xfId="20573"/>
    <cellStyle name="20% - Accent5 2 3 4 3 3" xfId="15280"/>
    <cellStyle name="20% - Accent5 2 3 4 4" xfId="8000"/>
    <cellStyle name="20% - Accent5 2 3 4 4 2" xfId="18825"/>
    <cellStyle name="20% - Accent5 2 3 4 5" xfId="13532"/>
    <cellStyle name="20% - Accent5 2 3 5" xfId="4637"/>
    <cellStyle name="20% - Accent5 2 3 5 2" xfId="10102"/>
    <cellStyle name="20% - Accent5 2 3 5 2 2" xfId="20927"/>
    <cellStyle name="20% - Accent5 2 3 5 3" xfId="15634"/>
    <cellStyle name="20% - Accent5 2 3 6" xfId="2885"/>
    <cellStyle name="20% - Accent5 2 3 6 2" xfId="8354"/>
    <cellStyle name="20% - Accent5 2 3 6 2 2" xfId="19179"/>
    <cellStyle name="20% - Accent5 2 3 6 3" xfId="13886"/>
    <cellStyle name="20% - Accent5 2 3 7" xfId="6606"/>
    <cellStyle name="20% - Accent5 2 3 7 2" xfId="17431"/>
    <cellStyle name="20% - Accent5 2 3 8" xfId="12137"/>
    <cellStyle name="20% - Accent5 20" xfId="1303"/>
    <cellStyle name="20% - Accent5 20 2" xfId="1666"/>
    <cellStyle name="20% - Accent5 20 2 2" xfId="2364"/>
    <cellStyle name="20% - Accent5 20 2 2 2" xfId="5970"/>
    <cellStyle name="20% - Accent5 20 2 2 2 2" xfId="11435"/>
    <cellStyle name="20% - Accent5 20 2 2 2 2 2" xfId="22260"/>
    <cellStyle name="20% - Accent5 20 2 2 2 3" xfId="16967"/>
    <cellStyle name="20% - Accent5 20 2 2 3" xfId="4216"/>
    <cellStyle name="20% - Accent5 20 2 2 3 2" xfId="9685"/>
    <cellStyle name="20% - Accent5 20 2 2 3 2 2" xfId="20510"/>
    <cellStyle name="20% - Accent5 20 2 2 3 3" xfId="15217"/>
    <cellStyle name="20% - Accent5 20 2 2 4" xfId="7937"/>
    <cellStyle name="20% - Accent5 20 2 2 4 2" xfId="18762"/>
    <cellStyle name="20% - Accent5 20 2 2 5" xfId="13469"/>
    <cellStyle name="20% - Accent5 20 2 3" xfId="5274"/>
    <cellStyle name="20% - Accent5 20 2 3 2" xfId="10739"/>
    <cellStyle name="20% - Accent5 20 2 3 2 2" xfId="21564"/>
    <cellStyle name="20% - Accent5 20 2 3 3" xfId="16271"/>
    <cellStyle name="20% - Accent5 20 2 4" xfId="3520"/>
    <cellStyle name="20% - Accent5 20 2 4 2" xfId="8989"/>
    <cellStyle name="20% - Accent5 20 2 4 2 2" xfId="19814"/>
    <cellStyle name="20% - Accent5 20 2 4 3" xfId="14521"/>
    <cellStyle name="20% - Accent5 20 2 5" xfId="7241"/>
    <cellStyle name="20% - Accent5 20 2 5 2" xfId="18066"/>
    <cellStyle name="20% - Accent5 20 2 6" xfId="12773"/>
    <cellStyle name="20% - Accent5 20 3" xfId="2015"/>
    <cellStyle name="20% - Accent5 20 3 2" xfId="5621"/>
    <cellStyle name="20% - Accent5 20 3 2 2" xfId="11086"/>
    <cellStyle name="20% - Accent5 20 3 2 2 2" xfId="21911"/>
    <cellStyle name="20% - Accent5 20 3 2 3" xfId="16618"/>
    <cellStyle name="20% - Accent5 20 3 3" xfId="3867"/>
    <cellStyle name="20% - Accent5 20 3 3 2" xfId="9336"/>
    <cellStyle name="20% - Accent5 20 3 3 2 2" xfId="20161"/>
    <cellStyle name="20% - Accent5 20 3 3 3" xfId="14868"/>
    <cellStyle name="20% - Accent5 20 3 4" xfId="7588"/>
    <cellStyle name="20% - Accent5 20 3 4 2" xfId="18413"/>
    <cellStyle name="20% - Accent5 20 3 5" xfId="13120"/>
    <cellStyle name="20% - Accent5 20 4" xfId="2745"/>
    <cellStyle name="20% - Accent5 20 4 2" xfId="6319"/>
    <cellStyle name="20% - Accent5 20 4 2 2" xfId="11784"/>
    <cellStyle name="20% - Accent5 20 4 2 2 2" xfId="22609"/>
    <cellStyle name="20% - Accent5 20 4 2 3" xfId="17316"/>
    <cellStyle name="20% - Accent5 20 4 3" xfId="4565"/>
    <cellStyle name="20% - Accent5 20 4 3 2" xfId="10034"/>
    <cellStyle name="20% - Accent5 20 4 3 2 2" xfId="20859"/>
    <cellStyle name="20% - Accent5 20 4 3 3" xfId="15566"/>
    <cellStyle name="20% - Accent5 20 4 4" xfId="8286"/>
    <cellStyle name="20% - Accent5 20 4 4 2" xfId="19111"/>
    <cellStyle name="20% - Accent5 20 4 5" xfId="13818"/>
    <cellStyle name="20% - Accent5 20 5" xfId="4925"/>
    <cellStyle name="20% - Accent5 20 5 2" xfId="10390"/>
    <cellStyle name="20% - Accent5 20 5 2 2" xfId="21215"/>
    <cellStyle name="20% - Accent5 20 5 3" xfId="15922"/>
    <cellStyle name="20% - Accent5 20 6" xfId="3171"/>
    <cellStyle name="20% - Accent5 20 6 2" xfId="8640"/>
    <cellStyle name="20% - Accent5 20 6 2 2" xfId="19465"/>
    <cellStyle name="20% - Accent5 20 6 3" xfId="14172"/>
    <cellStyle name="20% - Accent5 20 7" xfId="6892"/>
    <cellStyle name="20% - Accent5 20 7 2" xfId="17717"/>
    <cellStyle name="20% - Accent5 20 8" xfId="12424"/>
    <cellStyle name="20% - Accent5 21" xfId="342"/>
    <cellStyle name="20% - Accent5 22" xfId="338"/>
    <cellStyle name="20% - Accent5 22 2" xfId="1366"/>
    <cellStyle name="20% - Accent5 22 2 2" xfId="2064"/>
    <cellStyle name="20% - Accent5 22 2 2 2" xfId="5670"/>
    <cellStyle name="20% - Accent5 22 2 2 2 2" xfId="11135"/>
    <cellStyle name="20% - Accent5 22 2 2 2 2 2" xfId="21960"/>
    <cellStyle name="20% - Accent5 22 2 2 2 3" xfId="16667"/>
    <cellStyle name="20% - Accent5 22 2 2 3" xfId="3916"/>
    <cellStyle name="20% - Accent5 22 2 2 3 2" xfId="9385"/>
    <cellStyle name="20% - Accent5 22 2 2 3 2 2" xfId="20210"/>
    <cellStyle name="20% - Accent5 22 2 2 3 3" xfId="14917"/>
    <cellStyle name="20% - Accent5 22 2 2 4" xfId="7637"/>
    <cellStyle name="20% - Accent5 22 2 2 4 2" xfId="18462"/>
    <cellStyle name="20% - Accent5 22 2 2 5" xfId="13169"/>
    <cellStyle name="20% - Accent5 22 2 3" xfId="4974"/>
    <cellStyle name="20% - Accent5 22 2 3 2" xfId="10439"/>
    <cellStyle name="20% - Accent5 22 2 3 2 2" xfId="21264"/>
    <cellStyle name="20% - Accent5 22 2 3 3" xfId="15971"/>
    <cellStyle name="20% - Accent5 22 2 4" xfId="3220"/>
    <cellStyle name="20% - Accent5 22 2 4 2" xfId="8689"/>
    <cellStyle name="20% - Accent5 22 2 4 2 2" xfId="19514"/>
    <cellStyle name="20% - Accent5 22 2 4 3" xfId="14221"/>
    <cellStyle name="20% - Accent5 22 2 5" xfId="6941"/>
    <cellStyle name="20% - Accent5 22 2 5 2" xfId="17766"/>
    <cellStyle name="20% - Accent5 22 2 6" xfId="12473"/>
    <cellStyle name="20% - Accent5 22 3" xfId="1715"/>
    <cellStyle name="20% - Accent5 22 3 2" xfId="5321"/>
    <cellStyle name="20% - Accent5 22 3 2 2" xfId="10786"/>
    <cellStyle name="20% - Accent5 22 3 2 2 2" xfId="21611"/>
    <cellStyle name="20% - Accent5 22 3 2 3" xfId="16318"/>
    <cellStyle name="20% - Accent5 22 3 3" xfId="3567"/>
    <cellStyle name="20% - Accent5 22 3 3 2" xfId="9036"/>
    <cellStyle name="20% - Accent5 22 3 3 2 2" xfId="19861"/>
    <cellStyle name="20% - Accent5 22 3 3 3" xfId="14568"/>
    <cellStyle name="20% - Accent5 22 3 4" xfId="7288"/>
    <cellStyle name="20% - Accent5 22 3 4 2" xfId="18113"/>
    <cellStyle name="20% - Accent5 22 3 5" xfId="12820"/>
    <cellStyle name="20% - Accent5 22 4" xfId="2445"/>
    <cellStyle name="20% - Accent5 22 4 2" xfId="6019"/>
    <cellStyle name="20% - Accent5 22 4 2 2" xfId="11484"/>
    <cellStyle name="20% - Accent5 22 4 2 2 2" xfId="22309"/>
    <cellStyle name="20% - Accent5 22 4 2 3" xfId="17016"/>
    <cellStyle name="20% - Accent5 22 4 3" xfId="4265"/>
    <cellStyle name="20% - Accent5 22 4 3 2" xfId="9734"/>
    <cellStyle name="20% - Accent5 22 4 3 2 2" xfId="20559"/>
    <cellStyle name="20% - Accent5 22 4 3 3" xfId="15266"/>
    <cellStyle name="20% - Accent5 22 4 4" xfId="7986"/>
    <cellStyle name="20% - Accent5 22 4 4 2" xfId="18811"/>
    <cellStyle name="20% - Accent5 22 4 5" xfId="13518"/>
    <cellStyle name="20% - Accent5 22 5" xfId="4623"/>
    <cellStyle name="20% - Accent5 22 5 2" xfId="10088"/>
    <cellStyle name="20% - Accent5 22 5 2 2" xfId="20913"/>
    <cellStyle name="20% - Accent5 22 5 3" xfId="15620"/>
    <cellStyle name="20% - Accent5 22 6" xfId="2871"/>
    <cellStyle name="20% - Accent5 22 6 2" xfId="8340"/>
    <cellStyle name="20% - Accent5 22 6 2 2" xfId="19165"/>
    <cellStyle name="20% - Accent5 22 6 3" xfId="13872"/>
    <cellStyle name="20% - Accent5 22 7" xfId="6592"/>
    <cellStyle name="20% - Accent5 22 7 2" xfId="17417"/>
    <cellStyle name="20% - Accent5 22 8" xfId="12123"/>
    <cellStyle name="20% - Accent5 23" xfId="1327"/>
    <cellStyle name="20% - Accent5 23 2" xfId="2031"/>
    <cellStyle name="20% - Accent5 23 2 2" xfId="5637"/>
    <cellStyle name="20% - Accent5 23 2 2 2" xfId="11102"/>
    <cellStyle name="20% - Accent5 23 2 2 2 2" xfId="21927"/>
    <cellStyle name="20% - Accent5 23 2 2 3" xfId="16634"/>
    <cellStyle name="20% - Accent5 23 2 3" xfId="3883"/>
    <cellStyle name="20% - Accent5 23 2 3 2" xfId="9352"/>
    <cellStyle name="20% - Accent5 23 2 3 2 2" xfId="20177"/>
    <cellStyle name="20% - Accent5 23 2 3 3" xfId="14884"/>
    <cellStyle name="20% - Accent5 23 2 4" xfId="7604"/>
    <cellStyle name="20% - Accent5 23 2 4 2" xfId="18429"/>
    <cellStyle name="20% - Accent5 23 2 5" xfId="13136"/>
    <cellStyle name="20% - Accent5 23 3" xfId="4941"/>
    <cellStyle name="20% - Accent5 23 3 2" xfId="10406"/>
    <cellStyle name="20% - Accent5 23 3 2 2" xfId="21231"/>
    <cellStyle name="20% - Accent5 23 3 3" xfId="15938"/>
    <cellStyle name="20% - Accent5 23 4" xfId="3187"/>
    <cellStyle name="20% - Accent5 23 4 2" xfId="8656"/>
    <cellStyle name="20% - Accent5 23 4 2 2" xfId="19481"/>
    <cellStyle name="20% - Accent5 23 4 3" xfId="14188"/>
    <cellStyle name="20% - Accent5 23 5" xfId="6908"/>
    <cellStyle name="20% - Accent5 23 5 2" xfId="17733"/>
    <cellStyle name="20% - Accent5 23 6" xfId="12440"/>
    <cellStyle name="20% - Accent5 24" xfId="1678"/>
    <cellStyle name="20% - Accent5 24 2" xfId="5284"/>
    <cellStyle name="20% - Accent5 24 2 2" xfId="10749"/>
    <cellStyle name="20% - Accent5 24 2 2 2" xfId="21574"/>
    <cellStyle name="20% - Accent5 24 2 3" xfId="16281"/>
    <cellStyle name="20% - Accent5 24 3" xfId="3530"/>
    <cellStyle name="20% - Accent5 24 3 2" xfId="8999"/>
    <cellStyle name="20% - Accent5 24 3 2 2" xfId="19824"/>
    <cellStyle name="20% - Accent5 24 3 3" xfId="14531"/>
    <cellStyle name="20% - Accent5 24 4" xfId="7251"/>
    <cellStyle name="20% - Accent5 24 4 2" xfId="18076"/>
    <cellStyle name="20% - Accent5 24 5" xfId="12783"/>
    <cellStyle name="20% - Accent5 25" xfId="2408"/>
    <cellStyle name="20% - Accent5 25 2" xfId="5982"/>
    <cellStyle name="20% - Accent5 25 2 2" xfId="11447"/>
    <cellStyle name="20% - Accent5 25 2 2 2" xfId="22272"/>
    <cellStyle name="20% - Accent5 25 2 3" xfId="16979"/>
    <cellStyle name="20% - Accent5 25 3" xfId="4228"/>
    <cellStyle name="20% - Accent5 25 3 2" xfId="9697"/>
    <cellStyle name="20% - Accent5 25 3 2 2" xfId="20522"/>
    <cellStyle name="20% - Accent5 25 3 3" xfId="15229"/>
    <cellStyle name="20% - Accent5 25 4" xfId="7949"/>
    <cellStyle name="20% - Accent5 25 4 2" xfId="18774"/>
    <cellStyle name="20% - Accent5 25 5" xfId="13481"/>
    <cellStyle name="20% - Accent5 26" xfId="4586"/>
    <cellStyle name="20% - Accent5 26 2" xfId="10051"/>
    <cellStyle name="20% - Accent5 26 2 2" xfId="20876"/>
    <cellStyle name="20% - Accent5 26 3" xfId="15583"/>
    <cellStyle name="20% - Accent5 27" xfId="2834"/>
    <cellStyle name="20% - Accent5 27 2" xfId="8303"/>
    <cellStyle name="20% - Accent5 27 2 2" xfId="19128"/>
    <cellStyle name="20% - Accent5 27 3" xfId="13835"/>
    <cellStyle name="20% - Accent5 28" xfId="6338"/>
    <cellStyle name="20% - Accent5 28 2" xfId="11801"/>
    <cellStyle name="20% - Accent5 28 2 2" xfId="22626"/>
    <cellStyle name="20% - Accent5 28 3" xfId="17333"/>
    <cellStyle name="20% - Accent5 29" xfId="6553"/>
    <cellStyle name="20% - Accent5 29 2" xfId="17380"/>
    <cellStyle name="20% - Accent5 3" xfId="43"/>
    <cellStyle name="20% - Accent5 3 2" xfId="898"/>
    <cellStyle name="20% - Accent5 3 3" xfId="507"/>
    <cellStyle name="20% - Accent5 3 3 2" xfId="1394"/>
    <cellStyle name="20% - Accent5 3 3 2 2" xfId="2092"/>
    <cellStyle name="20% - Accent5 3 3 2 2 2" xfId="5698"/>
    <cellStyle name="20% - Accent5 3 3 2 2 2 2" xfId="11163"/>
    <cellStyle name="20% - Accent5 3 3 2 2 2 2 2" xfId="21988"/>
    <cellStyle name="20% - Accent5 3 3 2 2 2 3" xfId="16695"/>
    <cellStyle name="20% - Accent5 3 3 2 2 3" xfId="3944"/>
    <cellStyle name="20% - Accent5 3 3 2 2 3 2" xfId="9413"/>
    <cellStyle name="20% - Accent5 3 3 2 2 3 2 2" xfId="20238"/>
    <cellStyle name="20% - Accent5 3 3 2 2 3 3" xfId="14945"/>
    <cellStyle name="20% - Accent5 3 3 2 2 4" xfId="7665"/>
    <cellStyle name="20% - Accent5 3 3 2 2 4 2" xfId="18490"/>
    <cellStyle name="20% - Accent5 3 3 2 2 5" xfId="13197"/>
    <cellStyle name="20% - Accent5 3 3 2 3" xfId="5002"/>
    <cellStyle name="20% - Accent5 3 3 2 3 2" xfId="10467"/>
    <cellStyle name="20% - Accent5 3 3 2 3 2 2" xfId="21292"/>
    <cellStyle name="20% - Accent5 3 3 2 3 3" xfId="15999"/>
    <cellStyle name="20% - Accent5 3 3 2 4" xfId="3248"/>
    <cellStyle name="20% - Accent5 3 3 2 4 2" xfId="8717"/>
    <cellStyle name="20% - Accent5 3 3 2 4 2 2" xfId="19542"/>
    <cellStyle name="20% - Accent5 3 3 2 4 3" xfId="14249"/>
    <cellStyle name="20% - Accent5 3 3 2 5" xfId="6969"/>
    <cellStyle name="20% - Accent5 3 3 2 5 2" xfId="17794"/>
    <cellStyle name="20% - Accent5 3 3 2 6" xfId="12501"/>
    <cellStyle name="20% - Accent5 3 3 3" xfId="1743"/>
    <cellStyle name="20% - Accent5 3 3 3 2" xfId="5349"/>
    <cellStyle name="20% - Accent5 3 3 3 2 2" xfId="10814"/>
    <cellStyle name="20% - Accent5 3 3 3 2 2 2" xfId="21639"/>
    <cellStyle name="20% - Accent5 3 3 3 2 3" xfId="16346"/>
    <cellStyle name="20% - Accent5 3 3 3 3" xfId="3595"/>
    <cellStyle name="20% - Accent5 3 3 3 3 2" xfId="9064"/>
    <cellStyle name="20% - Accent5 3 3 3 3 2 2" xfId="19889"/>
    <cellStyle name="20% - Accent5 3 3 3 3 3" xfId="14596"/>
    <cellStyle name="20% - Accent5 3 3 3 4" xfId="7316"/>
    <cellStyle name="20% - Accent5 3 3 3 4 2" xfId="18141"/>
    <cellStyle name="20% - Accent5 3 3 3 5" xfId="12848"/>
    <cellStyle name="20% - Accent5 3 3 4" xfId="2473"/>
    <cellStyle name="20% - Accent5 3 3 4 2" xfId="6047"/>
    <cellStyle name="20% - Accent5 3 3 4 2 2" xfId="11512"/>
    <cellStyle name="20% - Accent5 3 3 4 2 2 2" xfId="22337"/>
    <cellStyle name="20% - Accent5 3 3 4 2 3" xfId="17044"/>
    <cellStyle name="20% - Accent5 3 3 4 3" xfId="4293"/>
    <cellStyle name="20% - Accent5 3 3 4 3 2" xfId="9762"/>
    <cellStyle name="20% - Accent5 3 3 4 3 2 2" xfId="20587"/>
    <cellStyle name="20% - Accent5 3 3 4 3 3" xfId="15294"/>
    <cellStyle name="20% - Accent5 3 3 4 4" xfId="8014"/>
    <cellStyle name="20% - Accent5 3 3 4 4 2" xfId="18839"/>
    <cellStyle name="20% - Accent5 3 3 4 5" xfId="13546"/>
    <cellStyle name="20% - Accent5 3 3 5" xfId="4651"/>
    <cellStyle name="20% - Accent5 3 3 5 2" xfId="10116"/>
    <cellStyle name="20% - Accent5 3 3 5 2 2" xfId="20941"/>
    <cellStyle name="20% - Accent5 3 3 5 3" xfId="15648"/>
    <cellStyle name="20% - Accent5 3 3 6" xfId="2899"/>
    <cellStyle name="20% - Accent5 3 3 6 2" xfId="8368"/>
    <cellStyle name="20% - Accent5 3 3 6 2 2" xfId="19193"/>
    <cellStyle name="20% - Accent5 3 3 6 3" xfId="13900"/>
    <cellStyle name="20% - Accent5 3 3 7" xfId="6620"/>
    <cellStyle name="20% - Accent5 3 3 7 2" xfId="17445"/>
    <cellStyle name="20% - Accent5 3 3 8" xfId="12151"/>
    <cellStyle name="20% - Accent5 30" xfId="11918"/>
    <cellStyle name="20% - Accent5 30 2" xfId="22715"/>
    <cellStyle name="20% - Accent5 31" xfId="12085"/>
    <cellStyle name="20% - Accent5 4" xfId="322"/>
    <cellStyle name="20% - Accent5 4 2" xfId="549"/>
    <cellStyle name="20% - Accent5 4 2 2" xfId="1408"/>
    <cellStyle name="20% - Accent5 4 2 2 2" xfId="2106"/>
    <cellStyle name="20% - Accent5 4 2 2 2 2" xfId="5712"/>
    <cellStyle name="20% - Accent5 4 2 2 2 2 2" xfId="11177"/>
    <cellStyle name="20% - Accent5 4 2 2 2 2 2 2" xfId="22002"/>
    <cellStyle name="20% - Accent5 4 2 2 2 2 3" xfId="16709"/>
    <cellStyle name="20% - Accent5 4 2 2 2 3" xfId="3958"/>
    <cellStyle name="20% - Accent5 4 2 2 2 3 2" xfId="9427"/>
    <cellStyle name="20% - Accent5 4 2 2 2 3 2 2" xfId="20252"/>
    <cellStyle name="20% - Accent5 4 2 2 2 3 3" xfId="14959"/>
    <cellStyle name="20% - Accent5 4 2 2 2 4" xfId="7679"/>
    <cellStyle name="20% - Accent5 4 2 2 2 4 2" xfId="18504"/>
    <cellStyle name="20% - Accent5 4 2 2 2 5" xfId="13211"/>
    <cellStyle name="20% - Accent5 4 2 2 3" xfId="5016"/>
    <cellStyle name="20% - Accent5 4 2 2 3 2" xfId="10481"/>
    <cellStyle name="20% - Accent5 4 2 2 3 2 2" xfId="21306"/>
    <cellStyle name="20% - Accent5 4 2 2 3 3" xfId="16013"/>
    <cellStyle name="20% - Accent5 4 2 2 4" xfId="3262"/>
    <cellStyle name="20% - Accent5 4 2 2 4 2" xfId="8731"/>
    <cellStyle name="20% - Accent5 4 2 2 4 2 2" xfId="19556"/>
    <cellStyle name="20% - Accent5 4 2 2 4 3" xfId="14263"/>
    <cellStyle name="20% - Accent5 4 2 2 5" xfId="6983"/>
    <cellStyle name="20% - Accent5 4 2 2 5 2" xfId="17808"/>
    <cellStyle name="20% - Accent5 4 2 2 6" xfId="12515"/>
    <cellStyle name="20% - Accent5 4 2 3" xfId="1757"/>
    <cellStyle name="20% - Accent5 4 2 3 2" xfId="5363"/>
    <cellStyle name="20% - Accent5 4 2 3 2 2" xfId="10828"/>
    <cellStyle name="20% - Accent5 4 2 3 2 2 2" xfId="21653"/>
    <cellStyle name="20% - Accent5 4 2 3 2 3" xfId="16360"/>
    <cellStyle name="20% - Accent5 4 2 3 3" xfId="3609"/>
    <cellStyle name="20% - Accent5 4 2 3 3 2" xfId="9078"/>
    <cellStyle name="20% - Accent5 4 2 3 3 2 2" xfId="19903"/>
    <cellStyle name="20% - Accent5 4 2 3 3 3" xfId="14610"/>
    <cellStyle name="20% - Accent5 4 2 3 4" xfId="7330"/>
    <cellStyle name="20% - Accent5 4 2 3 4 2" xfId="18155"/>
    <cellStyle name="20% - Accent5 4 2 3 5" xfId="12862"/>
    <cellStyle name="20% - Accent5 4 2 4" xfId="2487"/>
    <cellStyle name="20% - Accent5 4 2 4 2" xfId="6061"/>
    <cellStyle name="20% - Accent5 4 2 4 2 2" xfId="11526"/>
    <cellStyle name="20% - Accent5 4 2 4 2 2 2" xfId="22351"/>
    <cellStyle name="20% - Accent5 4 2 4 2 3" xfId="17058"/>
    <cellStyle name="20% - Accent5 4 2 4 3" xfId="4307"/>
    <cellStyle name="20% - Accent5 4 2 4 3 2" xfId="9776"/>
    <cellStyle name="20% - Accent5 4 2 4 3 2 2" xfId="20601"/>
    <cellStyle name="20% - Accent5 4 2 4 3 3" xfId="15308"/>
    <cellStyle name="20% - Accent5 4 2 4 4" xfId="8028"/>
    <cellStyle name="20% - Accent5 4 2 4 4 2" xfId="18853"/>
    <cellStyle name="20% - Accent5 4 2 4 5" xfId="13560"/>
    <cellStyle name="20% - Accent5 4 2 5" xfId="4665"/>
    <cellStyle name="20% - Accent5 4 2 5 2" xfId="10130"/>
    <cellStyle name="20% - Accent5 4 2 5 2 2" xfId="20955"/>
    <cellStyle name="20% - Accent5 4 2 5 3" xfId="15662"/>
    <cellStyle name="20% - Accent5 4 2 6" xfId="2913"/>
    <cellStyle name="20% - Accent5 4 2 6 2" xfId="8382"/>
    <cellStyle name="20% - Accent5 4 2 6 2 2" xfId="19207"/>
    <cellStyle name="20% - Accent5 4 2 6 3" xfId="13914"/>
    <cellStyle name="20% - Accent5 4 2 7" xfId="6634"/>
    <cellStyle name="20% - Accent5 4 2 7 2" xfId="17459"/>
    <cellStyle name="20% - Accent5 4 2 8" xfId="12165"/>
    <cellStyle name="20% - Accent5 4 3" xfId="1350"/>
    <cellStyle name="20% - Accent5 4 3 2" xfId="2048"/>
    <cellStyle name="20% - Accent5 4 3 2 2" xfId="5654"/>
    <cellStyle name="20% - Accent5 4 3 2 2 2" xfId="11119"/>
    <cellStyle name="20% - Accent5 4 3 2 2 2 2" xfId="21944"/>
    <cellStyle name="20% - Accent5 4 3 2 2 3" xfId="16651"/>
    <cellStyle name="20% - Accent5 4 3 2 3" xfId="3900"/>
    <cellStyle name="20% - Accent5 4 3 2 3 2" xfId="9369"/>
    <cellStyle name="20% - Accent5 4 3 2 3 2 2" xfId="20194"/>
    <cellStyle name="20% - Accent5 4 3 2 3 3" xfId="14901"/>
    <cellStyle name="20% - Accent5 4 3 2 4" xfId="7621"/>
    <cellStyle name="20% - Accent5 4 3 2 4 2" xfId="18446"/>
    <cellStyle name="20% - Accent5 4 3 2 5" xfId="13153"/>
    <cellStyle name="20% - Accent5 4 3 3" xfId="4958"/>
    <cellStyle name="20% - Accent5 4 3 3 2" xfId="10423"/>
    <cellStyle name="20% - Accent5 4 3 3 2 2" xfId="21248"/>
    <cellStyle name="20% - Accent5 4 3 3 3" xfId="15955"/>
    <cellStyle name="20% - Accent5 4 3 4" xfId="3204"/>
    <cellStyle name="20% - Accent5 4 3 4 2" xfId="8673"/>
    <cellStyle name="20% - Accent5 4 3 4 2 2" xfId="19498"/>
    <cellStyle name="20% - Accent5 4 3 4 3" xfId="14205"/>
    <cellStyle name="20% - Accent5 4 3 5" xfId="6925"/>
    <cellStyle name="20% - Accent5 4 3 5 2" xfId="17750"/>
    <cellStyle name="20% - Accent5 4 3 6" xfId="12457"/>
    <cellStyle name="20% - Accent5 4 4" xfId="1699"/>
    <cellStyle name="20% - Accent5 4 4 2" xfId="5305"/>
    <cellStyle name="20% - Accent5 4 4 2 2" xfId="10770"/>
    <cellStyle name="20% - Accent5 4 4 2 2 2" xfId="21595"/>
    <cellStyle name="20% - Accent5 4 4 2 3" xfId="16302"/>
    <cellStyle name="20% - Accent5 4 4 3" xfId="3551"/>
    <cellStyle name="20% - Accent5 4 4 3 2" xfId="9020"/>
    <cellStyle name="20% - Accent5 4 4 3 2 2" xfId="19845"/>
    <cellStyle name="20% - Accent5 4 4 3 3" xfId="14552"/>
    <cellStyle name="20% - Accent5 4 4 4" xfId="7272"/>
    <cellStyle name="20% - Accent5 4 4 4 2" xfId="18097"/>
    <cellStyle name="20% - Accent5 4 4 5" xfId="12804"/>
    <cellStyle name="20% - Accent5 4 5" xfId="2429"/>
    <cellStyle name="20% - Accent5 4 5 2" xfId="6003"/>
    <cellStyle name="20% - Accent5 4 5 2 2" xfId="11468"/>
    <cellStyle name="20% - Accent5 4 5 2 2 2" xfId="22293"/>
    <cellStyle name="20% - Accent5 4 5 2 3" xfId="17000"/>
    <cellStyle name="20% - Accent5 4 5 3" xfId="4249"/>
    <cellStyle name="20% - Accent5 4 5 3 2" xfId="9718"/>
    <cellStyle name="20% - Accent5 4 5 3 2 2" xfId="20543"/>
    <cellStyle name="20% - Accent5 4 5 3 3" xfId="15250"/>
    <cellStyle name="20% - Accent5 4 5 4" xfId="7970"/>
    <cellStyle name="20% - Accent5 4 5 4 2" xfId="18795"/>
    <cellStyle name="20% - Accent5 4 5 5" xfId="13502"/>
    <cellStyle name="20% - Accent5 4 6" xfId="4607"/>
    <cellStyle name="20% - Accent5 4 6 2" xfId="10072"/>
    <cellStyle name="20% - Accent5 4 6 2 2" xfId="20897"/>
    <cellStyle name="20% - Accent5 4 6 3" xfId="15604"/>
    <cellStyle name="20% - Accent5 4 7" xfId="2855"/>
    <cellStyle name="20% - Accent5 4 7 2" xfId="8324"/>
    <cellStyle name="20% - Accent5 4 7 2 2" xfId="19149"/>
    <cellStyle name="20% - Accent5 4 7 3" xfId="13856"/>
    <cellStyle name="20% - Accent5 4 8" xfId="6576"/>
    <cellStyle name="20% - Accent5 4 8 2" xfId="17401"/>
    <cellStyle name="20% - Accent5 4 9" xfId="12107"/>
    <cellStyle name="20% - Accent5 5" xfId="591"/>
    <cellStyle name="20% - Accent5 5 2" xfId="1422"/>
    <cellStyle name="20% - Accent5 5 2 2" xfId="2120"/>
    <cellStyle name="20% - Accent5 5 2 2 2" xfId="5726"/>
    <cellStyle name="20% - Accent5 5 2 2 2 2" xfId="11191"/>
    <cellStyle name="20% - Accent5 5 2 2 2 2 2" xfId="22016"/>
    <cellStyle name="20% - Accent5 5 2 2 2 3" xfId="16723"/>
    <cellStyle name="20% - Accent5 5 2 2 3" xfId="3972"/>
    <cellStyle name="20% - Accent5 5 2 2 3 2" xfId="9441"/>
    <cellStyle name="20% - Accent5 5 2 2 3 2 2" xfId="20266"/>
    <cellStyle name="20% - Accent5 5 2 2 3 3" xfId="14973"/>
    <cellStyle name="20% - Accent5 5 2 2 4" xfId="7693"/>
    <cellStyle name="20% - Accent5 5 2 2 4 2" xfId="18518"/>
    <cellStyle name="20% - Accent5 5 2 2 5" xfId="13225"/>
    <cellStyle name="20% - Accent5 5 2 3" xfId="5030"/>
    <cellStyle name="20% - Accent5 5 2 3 2" xfId="10495"/>
    <cellStyle name="20% - Accent5 5 2 3 2 2" xfId="21320"/>
    <cellStyle name="20% - Accent5 5 2 3 3" xfId="16027"/>
    <cellStyle name="20% - Accent5 5 2 4" xfId="3276"/>
    <cellStyle name="20% - Accent5 5 2 4 2" xfId="8745"/>
    <cellStyle name="20% - Accent5 5 2 4 2 2" xfId="19570"/>
    <cellStyle name="20% - Accent5 5 2 4 3" xfId="14277"/>
    <cellStyle name="20% - Accent5 5 2 5" xfId="6997"/>
    <cellStyle name="20% - Accent5 5 2 5 2" xfId="17822"/>
    <cellStyle name="20% - Accent5 5 2 6" xfId="12529"/>
    <cellStyle name="20% - Accent5 5 3" xfId="1771"/>
    <cellStyle name="20% - Accent5 5 3 2" xfId="5377"/>
    <cellStyle name="20% - Accent5 5 3 2 2" xfId="10842"/>
    <cellStyle name="20% - Accent5 5 3 2 2 2" xfId="21667"/>
    <cellStyle name="20% - Accent5 5 3 2 3" xfId="16374"/>
    <cellStyle name="20% - Accent5 5 3 3" xfId="3623"/>
    <cellStyle name="20% - Accent5 5 3 3 2" xfId="9092"/>
    <cellStyle name="20% - Accent5 5 3 3 2 2" xfId="19917"/>
    <cellStyle name="20% - Accent5 5 3 3 3" xfId="14624"/>
    <cellStyle name="20% - Accent5 5 3 4" xfId="7344"/>
    <cellStyle name="20% - Accent5 5 3 4 2" xfId="18169"/>
    <cellStyle name="20% - Accent5 5 3 5" xfId="12876"/>
    <cellStyle name="20% - Accent5 5 4" xfId="2501"/>
    <cellStyle name="20% - Accent5 5 4 2" xfId="6075"/>
    <cellStyle name="20% - Accent5 5 4 2 2" xfId="11540"/>
    <cellStyle name="20% - Accent5 5 4 2 2 2" xfId="22365"/>
    <cellStyle name="20% - Accent5 5 4 2 3" xfId="17072"/>
    <cellStyle name="20% - Accent5 5 4 3" xfId="4321"/>
    <cellStyle name="20% - Accent5 5 4 3 2" xfId="9790"/>
    <cellStyle name="20% - Accent5 5 4 3 2 2" xfId="20615"/>
    <cellStyle name="20% - Accent5 5 4 3 3" xfId="15322"/>
    <cellStyle name="20% - Accent5 5 4 4" xfId="8042"/>
    <cellStyle name="20% - Accent5 5 4 4 2" xfId="18867"/>
    <cellStyle name="20% - Accent5 5 4 5" xfId="13574"/>
    <cellStyle name="20% - Accent5 5 5" xfId="4679"/>
    <cellStyle name="20% - Accent5 5 5 2" xfId="10144"/>
    <cellStyle name="20% - Accent5 5 5 2 2" xfId="20969"/>
    <cellStyle name="20% - Accent5 5 5 3" xfId="15676"/>
    <cellStyle name="20% - Accent5 5 6" xfId="2927"/>
    <cellStyle name="20% - Accent5 5 6 2" xfId="8396"/>
    <cellStyle name="20% - Accent5 5 6 2 2" xfId="19221"/>
    <cellStyle name="20% - Accent5 5 6 3" xfId="13928"/>
    <cellStyle name="20% - Accent5 5 7" xfId="6648"/>
    <cellStyle name="20% - Accent5 5 7 2" xfId="17473"/>
    <cellStyle name="20% - Accent5 5 8" xfId="12179"/>
    <cellStyle name="20% - Accent5 6" xfId="633"/>
    <cellStyle name="20% - Accent5 6 2" xfId="1436"/>
    <cellStyle name="20% - Accent5 6 2 2" xfId="2134"/>
    <cellStyle name="20% - Accent5 6 2 2 2" xfId="5740"/>
    <cellStyle name="20% - Accent5 6 2 2 2 2" xfId="11205"/>
    <cellStyle name="20% - Accent5 6 2 2 2 2 2" xfId="22030"/>
    <cellStyle name="20% - Accent5 6 2 2 2 3" xfId="16737"/>
    <cellStyle name="20% - Accent5 6 2 2 3" xfId="3986"/>
    <cellStyle name="20% - Accent5 6 2 2 3 2" xfId="9455"/>
    <cellStyle name="20% - Accent5 6 2 2 3 2 2" xfId="20280"/>
    <cellStyle name="20% - Accent5 6 2 2 3 3" xfId="14987"/>
    <cellStyle name="20% - Accent5 6 2 2 4" xfId="7707"/>
    <cellStyle name="20% - Accent5 6 2 2 4 2" xfId="18532"/>
    <cellStyle name="20% - Accent5 6 2 2 5" xfId="13239"/>
    <cellStyle name="20% - Accent5 6 2 3" xfId="5044"/>
    <cellStyle name="20% - Accent5 6 2 3 2" xfId="10509"/>
    <cellStyle name="20% - Accent5 6 2 3 2 2" xfId="21334"/>
    <cellStyle name="20% - Accent5 6 2 3 3" xfId="16041"/>
    <cellStyle name="20% - Accent5 6 2 4" xfId="3290"/>
    <cellStyle name="20% - Accent5 6 2 4 2" xfId="8759"/>
    <cellStyle name="20% - Accent5 6 2 4 2 2" xfId="19584"/>
    <cellStyle name="20% - Accent5 6 2 4 3" xfId="14291"/>
    <cellStyle name="20% - Accent5 6 2 5" xfId="7011"/>
    <cellStyle name="20% - Accent5 6 2 5 2" xfId="17836"/>
    <cellStyle name="20% - Accent5 6 2 6" xfId="12543"/>
    <cellStyle name="20% - Accent5 6 3" xfId="1785"/>
    <cellStyle name="20% - Accent5 6 3 2" xfId="5391"/>
    <cellStyle name="20% - Accent5 6 3 2 2" xfId="10856"/>
    <cellStyle name="20% - Accent5 6 3 2 2 2" xfId="21681"/>
    <cellStyle name="20% - Accent5 6 3 2 3" xfId="16388"/>
    <cellStyle name="20% - Accent5 6 3 3" xfId="3637"/>
    <cellStyle name="20% - Accent5 6 3 3 2" xfId="9106"/>
    <cellStyle name="20% - Accent5 6 3 3 2 2" xfId="19931"/>
    <cellStyle name="20% - Accent5 6 3 3 3" xfId="14638"/>
    <cellStyle name="20% - Accent5 6 3 4" xfId="7358"/>
    <cellStyle name="20% - Accent5 6 3 4 2" xfId="18183"/>
    <cellStyle name="20% - Accent5 6 3 5" xfId="12890"/>
    <cellStyle name="20% - Accent5 6 4" xfId="2515"/>
    <cellStyle name="20% - Accent5 6 4 2" xfId="6089"/>
    <cellStyle name="20% - Accent5 6 4 2 2" xfId="11554"/>
    <cellStyle name="20% - Accent5 6 4 2 2 2" xfId="22379"/>
    <cellStyle name="20% - Accent5 6 4 2 3" xfId="17086"/>
    <cellStyle name="20% - Accent5 6 4 3" xfId="4335"/>
    <cellStyle name="20% - Accent5 6 4 3 2" xfId="9804"/>
    <cellStyle name="20% - Accent5 6 4 3 2 2" xfId="20629"/>
    <cellStyle name="20% - Accent5 6 4 3 3" xfId="15336"/>
    <cellStyle name="20% - Accent5 6 4 4" xfId="8056"/>
    <cellStyle name="20% - Accent5 6 4 4 2" xfId="18881"/>
    <cellStyle name="20% - Accent5 6 4 5" xfId="13588"/>
    <cellStyle name="20% - Accent5 6 5" xfId="4694"/>
    <cellStyle name="20% - Accent5 6 5 2" xfId="10159"/>
    <cellStyle name="20% - Accent5 6 5 2 2" xfId="20984"/>
    <cellStyle name="20% - Accent5 6 5 3" xfId="15691"/>
    <cellStyle name="20% - Accent5 6 6" xfId="2941"/>
    <cellStyle name="20% - Accent5 6 6 2" xfId="8410"/>
    <cellStyle name="20% - Accent5 6 6 2 2" xfId="19235"/>
    <cellStyle name="20% - Accent5 6 6 3" xfId="13942"/>
    <cellStyle name="20% - Accent5 6 7" xfId="6662"/>
    <cellStyle name="20% - Accent5 6 7 2" xfId="17487"/>
    <cellStyle name="20% - Accent5 6 8" xfId="12193"/>
    <cellStyle name="20% - Accent5 7" xfId="675"/>
    <cellStyle name="20% - Accent5 7 2" xfId="1450"/>
    <cellStyle name="20% - Accent5 7 2 2" xfId="2148"/>
    <cellStyle name="20% - Accent5 7 2 2 2" xfId="5754"/>
    <cellStyle name="20% - Accent5 7 2 2 2 2" xfId="11219"/>
    <cellStyle name="20% - Accent5 7 2 2 2 2 2" xfId="22044"/>
    <cellStyle name="20% - Accent5 7 2 2 2 3" xfId="16751"/>
    <cellStyle name="20% - Accent5 7 2 2 3" xfId="4000"/>
    <cellStyle name="20% - Accent5 7 2 2 3 2" xfId="9469"/>
    <cellStyle name="20% - Accent5 7 2 2 3 2 2" xfId="20294"/>
    <cellStyle name="20% - Accent5 7 2 2 3 3" xfId="15001"/>
    <cellStyle name="20% - Accent5 7 2 2 4" xfId="7721"/>
    <cellStyle name="20% - Accent5 7 2 2 4 2" xfId="18546"/>
    <cellStyle name="20% - Accent5 7 2 2 5" xfId="13253"/>
    <cellStyle name="20% - Accent5 7 2 3" xfId="5058"/>
    <cellStyle name="20% - Accent5 7 2 3 2" xfId="10523"/>
    <cellStyle name="20% - Accent5 7 2 3 2 2" xfId="21348"/>
    <cellStyle name="20% - Accent5 7 2 3 3" xfId="16055"/>
    <cellStyle name="20% - Accent5 7 2 4" xfId="3304"/>
    <cellStyle name="20% - Accent5 7 2 4 2" xfId="8773"/>
    <cellStyle name="20% - Accent5 7 2 4 2 2" xfId="19598"/>
    <cellStyle name="20% - Accent5 7 2 4 3" xfId="14305"/>
    <cellStyle name="20% - Accent5 7 2 5" xfId="7025"/>
    <cellStyle name="20% - Accent5 7 2 5 2" xfId="17850"/>
    <cellStyle name="20% - Accent5 7 2 6" xfId="12557"/>
    <cellStyle name="20% - Accent5 7 3" xfId="1799"/>
    <cellStyle name="20% - Accent5 7 3 2" xfId="5405"/>
    <cellStyle name="20% - Accent5 7 3 2 2" xfId="10870"/>
    <cellStyle name="20% - Accent5 7 3 2 2 2" xfId="21695"/>
    <cellStyle name="20% - Accent5 7 3 2 3" xfId="16402"/>
    <cellStyle name="20% - Accent5 7 3 3" xfId="3651"/>
    <cellStyle name="20% - Accent5 7 3 3 2" xfId="9120"/>
    <cellStyle name="20% - Accent5 7 3 3 2 2" xfId="19945"/>
    <cellStyle name="20% - Accent5 7 3 3 3" xfId="14652"/>
    <cellStyle name="20% - Accent5 7 3 4" xfId="7372"/>
    <cellStyle name="20% - Accent5 7 3 4 2" xfId="18197"/>
    <cellStyle name="20% - Accent5 7 3 5" xfId="12904"/>
    <cellStyle name="20% - Accent5 7 4" xfId="2529"/>
    <cellStyle name="20% - Accent5 7 4 2" xfId="6103"/>
    <cellStyle name="20% - Accent5 7 4 2 2" xfId="11568"/>
    <cellStyle name="20% - Accent5 7 4 2 2 2" xfId="22393"/>
    <cellStyle name="20% - Accent5 7 4 2 3" xfId="17100"/>
    <cellStyle name="20% - Accent5 7 4 3" xfId="4349"/>
    <cellStyle name="20% - Accent5 7 4 3 2" xfId="9818"/>
    <cellStyle name="20% - Accent5 7 4 3 2 2" xfId="20643"/>
    <cellStyle name="20% - Accent5 7 4 3 3" xfId="15350"/>
    <cellStyle name="20% - Accent5 7 4 4" xfId="8070"/>
    <cellStyle name="20% - Accent5 7 4 4 2" xfId="18895"/>
    <cellStyle name="20% - Accent5 7 4 5" xfId="13602"/>
    <cellStyle name="20% - Accent5 7 5" xfId="4709"/>
    <cellStyle name="20% - Accent5 7 5 2" xfId="10174"/>
    <cellStyle name="20% - Accent5 7 5 2 2" xfId="20999"/>
    <cellStyle name="20% - Accent5 7 5 3" xfId="15706"/>
    <cellStyle name="20% - Accent5 7 6" xfId="2955"/>
    <cellStyle name="20% - Accent5 7 6 2" xfId="8424"/>
    <cellStyle name="20% - Accent5 7 6 2 2" xfId="19249"/>
    <cellStyle name="20% - Accent5 7 6 3" xfId="13956"/>
    <cellStyle name="20% - Accent5 7 7" xfId="6676"/>
    <cellStyle name="20% - Accent5 7 7 2" xfId="17501"/>
    <cellStyle name="20% - Accent5 7 8" xfId="12207"/>
    <cellStyle name="20% - Accent5 8" xfId="716"/>
    <cellStyle name="20% - Accent5 8 2" xfId="1463"/>
    <cellStyle name="20% - Accent5 8 2 2" xfId="2161"/>
    <cellStyle name="20% - Accent5 8 2 2 2" xfId="5767"/>
    <cellStyle name="20% - Accent5 8 2 2 2 2" xfId="11232"/>
    <cellStyle name="20% - Accent5 8 2 2 2 2 2" xfId="22057"/>
    <cellStyle name="20% - Accent5 8 2 2 2 3" xfId="16764"/>
    <cellStyle name="20% - Accent5 8 2 2 3" xfId="4013"/>
    <cellStyle name="20% - Accent5 8 2 2 3 2" xfId="9482"/>
    <cellStyle name="20% - Accent5 8 2 2 3 2 2" xfId="20307"/>
    <cellStyle name="20% - Accent5 8 2 2 3 3" xfId="15014"/>
    <cellStyle name="20% - Accent5 8 2 2 4" xfId="7734"/>
    <cellStyle name="20% - Accent5 8 2 2 4 2" xfId="18559"/>
    <cellStyle name="20% - Accent5 8 2 2 5" xfId="13266"/>
    <cellStyle name="20% - Accent5 8 2 3" xfId="5071"/>
    <cellStyle name="20% - Accent5 8 2 3 2" xfId="10536"/>
    <cellStyle name="20% - Accent5 8 2 3 2 2" xfId="21361"/>
    <cellStyle name="20% - Accent5 8 2 3 3" xfId="16068"/>
    <cellStyle name="20% - Accent5 8 2 4" xfId="3317"/>
    <cellStyle name="20% - Accent5 8 2 4 2" xfId="8786"/>
    <cellStyle name="20% - Accent5 8 2 4 2 2" xfId="19611"/>
    <cellStyle name="20% - Accent5 8 2 4 3" xfId="14318"/>
    <cellStyle name="20% - Accent5 8 2 5" xfId="7038"/>
    <cellStyle name="20% - Accent5 8 2 5 2" xfId="17863"/>
    <cellStyle name="20% - Accent5 8 2 6" xfId="12570"/>
    <cellStyle name="20% - Accent5 8 3" xfId="1812"/>
    <cellStyle name="20% - Accent5 8 3 2" xfId="5418"/>
    <cellStyle name="20% - Accent5 8 3 2 2" xfId="10883"/>
    <cellStyle name="20% - Accent5 8 3 2 2 2" xfId="21708"/>
    <cellStyle name="20% - Accent5 8 3 2 3" xfId="16415"/>
    <cellStyle name="20% - Accent5 8 3 3" xfId="3664"/>
    <cellStyle name="20% - Accent5 8 3 3 2" xfId="9133"/>
    <cellStyle name="20% - Accent5 8 3 3 2 2" xfId="19958"/>
    <cellStyle name="20% - Accent5 8 3 3 3" xfId="14665"/>
    <cellStyle name="20% - Accent5 8 3 4" xfId="7385"/>
    <cellStyle name="20% - Accent5 8 3 4 2" xfId="18210"/>
    <cellStyle name="20% - Accent5 8 3 5" xfId="12917"/>
    <cellStyle name="20% - Accent5 8 4" xfId="2542"/>
    <cellStyle name="20% - Accent5 8 4 2" xfId="6116"/>
    <cellStyle name="20% - Accent5 8 4 2 2" xfId="11581"/>
    <cellStyle name="20% - Accent5 8 4 2 2 2" xfId="22406"/>
    <cellStyle name="20% - Accent5 8 4 2 3" xfId="17113"/>
    <cellStyle name="20% - Accent5 8 4 3" xfId="4362"/>
    <cellStyle name="20% - Accent5 8 4 3 2" xfId="9831"/>
    <cellStyle name="20% - Accent5 8 4 3 2 2" xfId="20656"/>
    <cellStyle name="20% - Accent5 8 4 3 3" xfId="15363"/>
    <cellStyle name="20% - Accent5 8 4 4" xfId="8083"/>
    <cellStyle name="20% - Accent5 8 4 4 2" xfId="18908"/>
    <cellStyle name="20% - Accent5 8 4 5" xfId="13615"/>
    <cellStyle name="20% - Accent5 8 5" xfId="4722"/>
    <cellStyle name="20% - Accent5 8 5 2" xfId="10187"/>
    <cellStyle name="20% - Accent5 8 5 2 2" xfId="21012"/>
    <cellStyle name="20% - Accent5 8 5 3" xfId="15719"/>
    <cellStyle name="20% - Accent5 8 6" xfId="2968"/>
    <cellStyle name="20% - Accent5 8 6 2" xfId="8437"/>
    <cellStyle name="20% - Accent5 8 6 2 2" xfId="19262"/>
    <cellStyle name="20% - Accent5 8 6 3" xfId="13969"/>
    <cellStyle name="20% - Accent5 8 7" xfId="6689"/>
    <cellStyle name="20% - Accent5 8 7 2" xfId="17514"/>
    <cellStyle name="20% - Accent5 8 8" xfId="12220"/>
    <cellStyle name="20% - Accent5 9" xfId="757"/>
    <cellStyle name="20% - Accent5 9 2" xfId="1476"/>
    <cellStyle name="20% - Accent5 9 2 2" xfId="2174"/>
    <cellStyle name="20% - Accent5 9 2 2 2" xfId="5780"/>
    <cellStyle name="20% - Accent5 9 2 2 2 2" xfId="11245"/>
    <cellStyle name="20% - Accent5 9 2 2 2 2 2" xfId="22070"/>
    <cellStyle name="20% - Accent5 9 2 2 2 3" xfId="16777"/>
    <cellStyle name="20% - Accent5 9 2 2 3" xfId="4026"/>
    <cellStyle name="20% - Accent5 9 2 2 3 2" xfId="9495"/>
    <cellStyle name="20% - Accent5 9 2 2 3 2 2" xfId="20320"/>
    <cellStyle name="20% - Accent5 9 2 2 3 3" xfId="15027"/>
    <cellStyle name="20% - Accent5 9 2 2 4" xfId="7747"/>
    <cellStyle name="20% - Accent5 9 2 2 4 2" xfId="18572"/>
    <cellStyle name="20% - Accent5 9 2 2 5" xfId="13279"/>
    <cellStyle name="20% - Accent5 9 2 3" xfId="5084"/>
    <cellStyle name="20% - Accent5 9 2 3 2" xfId="10549"/>
    <cellStyle name="20% - Accent5 9 2 3 2 2" xfId="21374"/>
    <cellStyle name="20% - Accent5 9 2 3 3" xfId="16081"/>
    <cellStyle name="20% - Accent5 9 2 4" xfId="3330"/>
    <cellStyle name="20% - Accent5 9 2 4 2" xfId="8799"/>
    <cellStyle name="20% - Accent5 9 2 4 2 2" xfId="19624"/>
    <cellStyle name="20% - Accent5 9 2 4 3" xfId="14331"/>
    <cellStyle name="20% - Accent5 9 2 5" xfId="7051"/>
    <cellStyle name="20% - Accent5 9 2 5 2" xfId="17876"/>
    <cellStyle name="20% - Accent5 9 2 6" xfId="12583"/>
    <cellStyle name="20% - Accent5 9 3" xfId="1825"/>
    <cellStyle name="20% - Accent5 9 3 2" xfId="5431"/>
    <cellStyle name="20% - Accent5 9 3 2 2" xfId="10896"/>
    <cellStyle name="20% - Accent5 9 3 2 2 2" xfId="21721"/>
    <cellStyle name="20% - Accent5 9 3 2 3" xfId="16428"/>
    <cellStyle name="20% - Accent5 9 3 3" xfId="3677"/>
    <cellStyle name="20% - Accent5 9 3 3 2" xfId="9146"/>
    <cellStyle name="20% - Accent5 9 3 3 2 2" xfId="19971"/>
    <cellStyle name="20% - Accent5 9 3 3 3" xfId="14678"/>
    <cellStyle name="20% - Accent5 9 3 4" xfId="7398"/>
    <cellStyle name="20% - Accent5 9 3 4 2" xfId="18223"/>
    <cellStyle name="20% - Accent5 9 3 5" xfId="12930"/>
    <cellStyle name="20% - Accent5 9 4" xfId="2555"/>
    <cellStyle name="20% - Accent5 9 4 2" xfId="6129"/>
    <cellStyle name="20% - Accent5 9 4 2 2" xfId="11594"/>
    <cellStyle name="20% - Accent5 9 4 2 2 2" xfId="22419"/>
    <cellStyle name="20% - Accent5 9 4 2 3" xfId="17126"/>
    <cellStyle name="20% - Accent5 9 4 3" xfId="4375"/>
    <cellStyle name="20% - Accent5 9 4 3 2" xfId="9844"/>
    <cellStyle name="20% - Accent5 9 4 3 2 2" xfId="20669"/>
    <cellStyle name="20% - Accent5 9 4 3 3" xfId="15376"/>
    <cellStyle name="20% - Accent5 9 4 4" xfId="8096"/>
    <cellStyle name="20% - Accent5 9 4 4 2" xfId="18921"/>
    <cellStyle name="20% - Accent5 9 4 5" xfId="13628"/>
    <cellStyle name="20% - Accent5 9 5" xfId="4735"/>
    <cellStyle name="20% - Accent5 9 5 2" xfId="10200"/>
    <cellStyle name="20% - Accent5 9 5 2 2" xfId="21025"/>
    <cellStyle name="20% - Accent5 9 5 3" xfId="15732"/>
    <cellStyle name="20% - Accent5 9 6" xfId="2981"/>
    <cellStyle name="20% - Accent5 9 6 2" xfId="8450"/>
    <cellStyle name="20% - Accent5 9 6 2 2" xfId="19275"/>
    <cellStyle name="20% - Accent5 9 6 3" xfId="13982"/>
    <cellStyle name="20% - Accent5 9 7" xfId="6702"/>
    <cellStyle name="20% - Accent5 9 7 2" xfId="17527"/>
    <cellStyle name="20% - Accent5 9 8" xfId="12233"/>
    <cellStyle name="20% - Accent6" xfId="44" builtinId="50" customBuiltin="1"/>
    <cellStyle name="20% - Accent6 10" xfId="791"/>
    <cellStyle name="20% - Accent6 10 2" xfId="1496"/>
    <cellStyle name="20% - Accent6 10 2 2" xfId="2194"/>
    <cellStyle name="20% - Accent6 10 2 2 2" xfId="5800"/>
    <cellStyle name="20% - Accent6 10 2 2 2 2" xfId="11265"/>
    <cellStyle name="20% - Accent6 10 2 2 2 2 2" xfId="22090"/>
    <cellStyle name="20% - Accent6 10 2 2 2 3" xfId="16797"/>
    <cellStyle name="20% - Accent6 10 2 2 3" xfId="4046"/>
    <cellStyle name="20% - Accent6 10 2 2 3 2" xfId="9515"/>
    <cellStyle name="20% - Accent6 10 2 2 3 2 2" xfId="20340"/>
    <cellStyle name="20% - Accent6 10 2 2 3 3" xfId="15047"/>
    <cellStyle name="20% - Accent6 10 2 2 4" xfId="7767"/>
    <cellStyle name="20% - Accent6 10 2 2 4 2" xfId="18592"/>
    <cellStyle name="20% - Accent6 10 2 2 5" xfId="13299"/>
    <cellStyle name="20% - Accent6 10 2 3" xfId="5104"/>
    <cellStyle name="20% - Accent6 10 2 3 2" xfId="10569"/>
    <cellStyle name="20% - Accent6 10 2 3 2 2" xfId="21394"/>
    <cellStyle name="20% - Accent6 10 2 3 3" xfId="16101"/>
    <cellStyle name="20% - Accent6 10 2 4" xfId="3350"/>
    <cellStyle name="20% - Accent6 10 2 4 2" xfId="8819"/>
    <cellStyle name="20% - Accent6 10 2 4 2 2" xfId="19644"/>
    <cellStyle name="20% - Accent6 10 2 4 3" xfId="14351"/>
    <cellStyle name="20% - Accent6 10 2 5" xfId="7071"/>
    <cellStyle name="20% - Accent6 10 2 5 2" xfId="17896"/>
    <cellStyle name="20% - Accent6 10 2 6" xfId="12603"/>
    <cellStyle name="20% - Accent6 10 3" xfId="1845"/>
    <cellStyle name="20% - Accent6 10 3 2" xfId="5451"/>
    <cellStyle name="20% - Accent6 10 3 2 2" xfId="10916"/>
    <cellStyle name="20% - Accent6 10 3 2 2 2" xfId="21741"/>
    <cellStyle name="20% - Accent6 10 3 2 3" xfId="16448"/>
    <cellStyle name="20% - Accent6 10 3 3" xfId="3697"/>
    <cellStyle name="20% - Accent6 10 3 3 2" xfId="9166"/>
    <cellStyle name="20% - Accent6 10 3 3 2 2" xfId="19991"/>
    <cellStyle name="20% - Accent6 10 3 3 3" xfId="14698"/>
    <cellStyle name="20% - Accent6 10 3 4" xfId="7418"/>
    <cellStyle name="20% - Accent6 10 3 4 2" xfId="18243"/>
    <cellStyle name="20% - Accent6 10 3 5" xfId="12950"/>
    <cellStyle name="20% - Accent6 10 4" xfId="2575"/>
    <cellStyle name="20% - Accent6 10 4 2" xfId="6149"/>
    <cellStyle name="20% - Accent6 10 4 2 2" xfId="11614"/>
    <cellStyle name="20% - Accent6 10 4 2 2 2" xfId="22439"/>
    <cellStyle name="20% - Accent6 10 4 2 3" xfId="17146"/>
    <cellStyle name="20% - Accent6 10 4 3" xfId="4395"/>
    <cellStyle name="20% - Accent6 10 4 3 2" xfId="9864"/>
    <cellStyle name="20% - Accent6 10 4 3 2 2" xfId="20689"/>
    <cellStyle name="20% - Accent6 10 4 3 3" xfId="15396"/>
    <cellStyle name="20% - Accent6 10 4 4" xfId="8116"/>
    <cellStyle name="20% - Accent6 10 4 4 2" xfId="18941"/>
    <cellStyle name="20% - Accent6 10 4 5" xfId="13648"/>
    <cellStyle name="20% - Accent6 10 5" xfId="4755"/>
    <cellStyle name="20% - Accent6 10 5 2" xfId="10220"/>
    <cellStyle name="20% - Accent6 10 5 2 2" xfId="21045"/>
    <cellStyle name="20% - Accent6 10 5 3" xfId="15752"/>
    <cellStyle name="20% - Accent6 10 6" xfId="3001"/>
    <cellStyle name="20% - Accent6 10 6 2" xfId="8470"/>
    <cellStyle name="20% - Accent6 10 6 2 2" xfId="19295"/>
    <cellStyle name="20% - Accent6 10 6 3" xfId="14002"/>
    <cellStyle name="20% - Accent6 10 7" xfId="6722"/>
    <cellStyle name="20% - Accent6 10 7 2" xfId="17547"/>
    <cellStyle name="20% - Accent6 10 8" xfId="12253"/>
    <cellStyle name="20% - Accent6 11" xfId="834"/>
    <cellStyle name="20% - Accent6 11 2" xfId="1512"/>
    <cellStyle name="20% - Accent6 11 2 2" xfId="2210"/>
    <cellStyle name="20% - Accent6 11 2 2 2" xfId="5816"/>
    <cellStyle name="20% - Accent6 11 2 2 2 2" xfId="11281"/>
    <cellStyle name="20% - Accent6 11 2 2 2 2 2" xfId="22106"/>
    <cellStyle name="20% - Accent6 11 2 2 2 3" xfId="16813"/>
    <cellStyle name="20% - Accent6 11 2 2 3" xfId="4062"/>
    <cellStyle name="20% - Accent6 11 2 2 3 2" xfId="9531"/>
    <cellStyle name="20% - Accent6 11 2 2 3 2 2" xfId="20356"/>
    <cellStyle name="20% - Accent6 11 2 2 3 3" xfId="15063"/>
    <cellStyle name="20% - Accent6 11 2 2 4" xfId="7783"/>
    <cellStyle name="20% - Accent6 11 2 2 4 2" xfId="18608"/>
    <cellStyle name="20% - Accent6 11 2 2 5" xfId="13315"/>
    <cellStyle name="20% - Accent6 11 2 3" xfId="5120"/>
    <cellStyle name="20% - Accent6 11 2 3 2" xfId="10585"/>
    <cellStyle name="20% - Accent6 11 2 3 2 2" xfId="21410"/>
    <cellStyle name="20% - Accent6 11 2 3 3" xfId="16117"/>
    <cellStyle name="20% - Accent6 11 2 4" xfId="3366"/>
    <cellStyle name="20% - Accent6 11 2 4 2" xfId="8835"/>
    <cellStyle name="20% - Accent6 11 2 4 2 2" xfId="19660"/>
    <cellStyle name="20% - Accent6 11 2 4 3" xfId="14367"/>
    <cellStyle name="20% - Accent6 11 2 5" xfId="7087"/>
    <cellStyle name="20% - Accent6 11 2 5 2" xfId="17912"/>
    <cellStyle name="20% - Accent6 11 2 6" xfId="12619"/>
    <cellStyle name="20% - Accent6 11 3" xfId="1861"/>
    <cellStyle name="20% - Accent6 11 3 2" xfId="5467"/>
    <cellStyle name="20% - Accent6 11 3 2 2" xfId="10932"/>
    <cellStyle name="20% - Accent6 11 3 2 2 2" xfId="21757"/>
    <cellStyle name="20% - Accent6 11 3 2 3" xfId="16464"/>
    <cellStyle name="20% - Accent6 11 3 3" xfId="3713"/>
    <cellStyle name="20% - Accent6 11 3 3 2" xfId="9182"/>
    <cellStyle name="20% - Accent6 11 3 3 2 2" xfId="20007"/>
    <cellStyle name="20% - Accent6 11 3 3 3" xfId="14714"/>
    <cellStyle name="20% - Accent6 11 3 4" xfId="7434"/>
    <cellStyle name="20% - Accent6 11 3 4 2" xfId="18259"/>
    <cellStyle name="20% - Accent6 11 3 5" xfId="12966"/>
    <cellStyle name="20% - Accent6 11 4" xfId="2591"/>
    <cellStyle name="20% - Accent6 11 4 2" xfId="6165"/>
    <cellStyle name="20% - Accent6 11 4 2 2" xfId="11630"/>
    <cellStyle name="20% - Accent6 11 4 2 2 2" xfId="22455"/>
    <cellStyle name="20% - Accent6 11 4 2 3" xfId="17162"/>
    <cellStyle name="20% - Accent6 11 4 3" xfId="4411"/>
    <cellStyle name="20% - Accent6 11 4 3 2" xfId="9880"/>
    <cellStyle name="20% - Accent6 11 4 3 2 2" xfId="20705"/>
    <cellStyle name="20% - Accent6 11 4 3 3" xfId="15412"/>
    <cellStyle name="20% - Accent6 11 4 4" xfId="8132"/>
    <cellStyle name="20% - Accent6 11 4 4 2" xfId="18957"/>
    <cellStyle name="20% - Accent6 11 4 5" xfId="13664"/>
    <cellStyle name="20% - Accent6 11 5" xfId="4771"/>
    <cellStyle name="20% - Accent6 11 5 2" xfId="10236"/>
    <cellStyle name="20% - Accent6 11 5 2 2" xfId="21061"/>
    <cellStyle name="20% - Accent6 11 5 3" xfId="15768"/>
    <cellStyle name="20% - Accent6 11 6" xfId="3017"/>
    <cellStyle name="20% - Accent6 11 6 2" xfId="8486"/>
    <cellStyle name="20% - Accent6 11 6 2 2" xfId="19311"/>
    <cellStyle name="20% - Accent6 11 6 3" xfId="14018"/>
    <cellStyle name="20% - Accent6 11 7" xfId="6738"/>
    <cellStyle name="20% - Accent6 11 7 2" xfId="17563"/>
    <cellStyle name="20% - Accent6 11 8" xfId="12269"/>
    <cellStyle name="20% - Accent6 12" xfId="873"/>
    <cellStyle name="20% - Accent6 12 2" xfId="1530"/>
    <cellStyle name="20% - Accent6 12 2 2" xfId="2228"/>
    <cellStyle name="20% - Accent6 12 2 2 2" xfId="5834"/>
    <cellStyle name="20% - Accent6 12 2 2 2 2" xfId="11299"/>
    <cellStyle name="20% - Accent6 12 2 2 2 2 2" xfId="22124"/>
    <cellStyle name="20% - Accent6 12 2 2 2 3" xfId="16831"/>
    <cellStyle name="20% - Accent6 12 2 2 3" xfId="4080"/>
    <cellStyle name="20% - Accent6 12 2 2 3 2" xfId="9549"/>
    <cellStyle name="20% - Accent6 12 2 2 3 2 2" xfId="20374"/>
    <cellStyle name="20% - Accent6 12 2 2 3 3" xfId="15081"/>
    <cellStyle name="20% - Accent6 12 2 2 4" xfId="7801"/>
    <cellStyle name="20% - Accent6 12 2 2 4 2" xfId="18626"/>
    <cellStyle name="20% - Accent6 12 2 2 5" xfId="13333"/>
    <cellStyle name="20% - Accent6 12 2 3" xfId="5138"/>
    <cellStyle name="20% - Accent6 12 2 3 2" xfId="10603"/>
    <cellStyle name="20% - Accent6 12 2 3 2 2" xfId="21428"/>
    <cellStyle name="20% - Accent6 12 2 3 3" xfId="16135"/>
    <cellStyle name="20% - Accent6 12 2 4" xfId="3384"/>
    <cellStyle name="20% - Accent6 12 2 4 2" xfId="8853"/>
    <cellStyle name="20% - Accent6 12 2 4 2 2" xfId="19678"/>
    <cellStyle name="20% - Accent6 12 2 4 3" xfId="14385"/>
    <cellStyle name="20% - Accent6 12 2 5" xfId="7105"/>
    <cellStyle name="20% - Accent6 12 2 5 2" xfId="17930"/>
    <cellStyle name="20% - Accent6 12 2 6" xfId="12637"/>
    <cellStyle name="20% - Accent6 12 3" xfId="1879"/>
    <cellStyle name="20% - Accent6 12 3 2" xfId="5485"/>
    <cellStyle name="20% - Accent6 12 3 2 2" xfId="10950"/>
    <cellStyle name="20% - Accent6 12 3 2 2 2" xfId="21775"/>
    <cellStyle name="20% - Accent6 12 3 2 3" xfId="16482"/>
    <cellStyle name="20% - Accent6 12 3 3" xfId="3731"/>
    <cellStyle name="20% - Accent6 12 3 3 2" xfId="9200"/>
    <cellStyle name="20% - Accent6 12 3 3 2 2" xfId="20025"/>
    <cellStyle name="20% - Accent6 12 3 3 3" xfId="14732"/>
    <cellStyle name="20% - Accent6 12 3 4" xfId="7452"/>
    <cellStyle name="20% - Accent6 12 3 4 2" xfId="18277"/>
    <cellStyle name="20% - Accent6 12 3 5" xfId="12984"/>
    <cellStyle name="20% - Accent6 12 4" xfId="2609"/>
    <cellStyle name="20% - Accent6 12 4 2" xfId="6183"/>
    <cellStyle name="20% - Accent6 12 4 2 2" xfId="11648"/>
    <cellStyle name="20% - Accent6 12 4 2 2 2" xfId="22473"/>
    <cellStyle name="20% - Accent6 12 4 2 3" xfId="17180"/>
    <cellStyle name="20% - Accent6 12 4 3" xfId="4429"/>
    <cellStyle name="20% - Accent6 12 4 3 2" xfId="9898"/>
    <cellStyle name="20% - Accent6 12 4 3 2 2" xfId="20723"/>
    <cellStyle name="20% - Accent6 12 4 3 3" xfId="15430"/>
    <cellStyle name="20% - Accent6 12 4 4" xfId="8150"/>
    <cellStyle name="20% - Accent6 12 4 4 2" xfId="18975"/>
    <cellStyle name="20% - Accent6 12 4 5" xfId="13682"/>
    <cellStyle name="20% - Accent6 12 5" xfId="4789"/>
    <cellStyle name="20% - Accent6 12 5 2" xfId="10254"/>
    <cellStyle name="20% - Accent6 12 5 2 2" xfId="21079"/>
    <cellStyle name="20% - Accent6 12 5 3" xfId="15786"/>
    <cellStyle name="20% - Accent6 12 6" xfId="3035"/>
    <cellStyle name="20% - Accent6 12 6 2" xfId="8504"/>
    <cellStyle name="20% - Accent6 12 6 2 2" xfId="19329"/>
    <cellStyle name="20% - Accent6 12 6 3" xfId="14036"/>
    <cellStyle name="20% - Accent6 12 7" xfId="6756"/>
    <cellStyle name="20% - Accent6 12 7 2" xfId="17581"/>
    <cellStyle name="20% - Accent6 12 8" xfId="12287"/>
    <cellStyle name="20% - Accent6 13" xfId="1004"/>
    <cellStyle name="20% - Accent6 13 2" xfId="1548"/>
    <cellStyle name="20% - Accent6 13 2 2" xfId="2246"/>
    <cellStyle name="20% - Accent6 13 2 2 2" xfId="5852"/>
    <cellStyle name="20% - Accent6 13 2 2 2 2" xfId="11317"/>
    <cellStyle name="20% - Accent6 13 2 2 2 2 2" xfId="22142"/>
    <cellStyle name="20% - Accent6 13 2 2 2 3" xfId="16849"/>
    <cellStyle name="20% - Accent6 13 2 2 3" xfId="4098"/>
    <cellStyle name="20% - Accent6 13 2 2 3 2" xfId="9567"/>
    <cellStyle name="20% - Accent6 13 2 2 3 2 2" xfId="20392"/>
    <cellStyle name="20% - Accent6 13 2 2 3 3" xfId="15099"/>
    <cellStyle name="20% - Accent6 13 2 2 4" xfId="7819"/>
    <cellStyle name="20% - Accent6 13 2 2 4 2" xfId="18644"/>
    <cellStyle name="20% - Accent6 13 2 2 5" xfId="13351"/>
    <cellStyle name="20% - Accent6 13 2 3" xfId="5156"/>
    <cellStyle name="20% - Accent6 13 2 3 2" xfId="10621"/>
    <cellStyle name="20% - Accent6 13 2 3 2 2" xfId="21446"/>
    <cellStyle name="20% - Accent6 13 2 3 3" xfId="16153"/>
    <cellStyle name="20% - Accent6 13 2 4" xfId="3402"/>
    <cellStyle name="20% - Accent6 13 2 4 2" xfId="8871"/>
    <cellStyle name="20% - Accent6 13 2 4 2 2" xfId="19696"/>
    <cellStyle name="20% - Accent6 13 2 4 3" xfId="14403"/>
    <cellStyle name="20% - Accent6 13 2 5" xfId="7123"/>
    <cellStyle name="20% - Accent6 13 2 5 2" xfId="17948"/>
    <cellStyle name="20% - Accent6 13 2 6" xfId="12655"/>
    <cellStyle name="20% - Accent6 13 3" xfId="1897"/>
    <cellStyle name="20% - Accent6 13 3 2" xfId="5503"/>
    <cellStyle name="20% - Accent6 13 3 2 2" xfId="10968"/>
    <cellStyle name="20% - Accent6 13 3 2 2 2" xfId="21793"/>
    <cellStyle name="20% - Accent6 13 3 2 3" xfId="16500"/>
    <cellStyle name="20% - Accent6 13 3 3" xfId="3749"/>
    <cellStyle name="20% - Accent6 13 3 3 2" xfId="9218"/>
    <cellStyle name="20% - Accent6 13 3 3 2 2" xfId="20043"/>
    <cellStyle name="20% - Accent6 13 3 3 3" xfId="14750"/>
    <cellStyle name="20% - Accent6 13 3 4" xfId="7470"/>
    <cellStyle name="20% - Accent6 13 3 4 2" xfId="18295"/>
    <cellStyle name="20% - Accent6 13 3 5" xfId="13002"/>
    <cellStyle name="20% - Accent6 13 4" xfId="2627"/>
    <cellStyle name="20% - Accent6 13 4 2" xfId="6201"/>
    <cellStyle name="20% - Accent6 13 4 2 2" xfId="11666"/>
    <cellStyle name="20% - Accent6 13 4 2 2 2" xfId="22491"/>
    <cellStyle name="20% - Accent6 13 4 2 3" xfId="17198"/>
    <cellStyle name="20% - Accent6 13 4 3" xfId="4447"/>
    <cellStyle name="20% - Accent6 13 4 3 2" xfId="9916"/>
    <cellStyle name="20% - Accent6 13 4 3 2 2" xfId="20741"/>
    <cellStyle name="20% - Accent6 13 4 3 3" xfId="15448"/>
    <cellStyle name="20% - Accent6 13 4 4" xfId="8168"/>
    <cellStyle name="20% - Accent6 13 4 4 2" xfId="18993"/>
    <cellStyle name="20% - Accent6 13 4 5" xfId="13700"/>
    <cellStyle name="20% - Accent6 13 5" xfId="4807"/>
    <cellStyle name="20% - Accent6 13 5 2" xfId="10272"/>
    <cellStyle name="20% - Accent6 13 5 2 2" xfId="21097"/>
    <cellStyle name="20% - Accent6 13 5 3" xfId="15804"/>
    <cellStyle name="20% - Accent6 13 6" xfId="3053"/>
    <cellStyle name="20% - Accent6 13 6 2" xfId="8522"/>
    <cellStyle name="20% - Accent6 13 6 2 2" xfId="19347"/>
    <cellStyle name="20% - Accent6 13 6 3" xfId="14054"/>
    <cellStyle name="20% - Accent6 13 7" xfId="6774"/>
    <cellStyle name="20% - Accent6 13 7 2" xfId="17599"/>
    <cellStyle name="20% - Accent6 13 8" xfId="12306"/>
    <cellStyle name="20% - Accent6 14" xfId="1046"/>
    <cellStyle name="20% - Accent6 14 2" xfId="1567"/>
    <cellStyle name="20% - Accent6 14 2 2" xfId="2265"/>
    <cellStyle name="20% - Accent6 14 2 2 2" xfId="5871"/>
    <cellStyle name="20% - Accent6 14 2 2 2 2" xfId="11336"/>
    <cellStyle name="20% - Accent6 14 2 2 2 2 2" xfId="22161"/>
    <cellStyle name="20% - Accent6 14 2 2 2 3" xfId="16868"/>
    <cellStyle name="20% - Accent6 14 2 2 3" xfId="4117"/>
    <cellStyle name="20% - Accent6 14 2 2 3 2" xfId="9586"/>
    <cellStyle name="20% - Accent6 14 2 2 3 2 2" xfId="20411"/>
    <cellStyle name="20% - Accent6 14 2 2 3 3" xfId="15118"/>
    <cellStyle name="20% - Accent6 14 2 2 4" xfId="7838"/>
    <cellStyle name="20% - Accent6 14 2 2 4 2" xfId="18663"/>
    <cellStyle name="20% - Accent6 14 2 2 5" xfId="13370"/>
    <cellStyle name="20% - Accent6 14 2 3" xfId="5175"/>
    <cellStyle name="20% - Accent6 14 2 3 2" xfId="10640"/>
    <cellStyle name="20% - Accent6 14 2 3 2 2" xfId="21465"/>
    <cellStyle name="20% - Accent6 14 2 3 3" xfId="16172"/>
    <cellStyle name="20% - Accent6 14 2 4" xfId="3421"/>
    <cellStyle name="20% - Accent6 14 2 4 2" xfId="8890"/>
    <cellStyle name="20% - Accent6 14 2 4 2 2" xfId="19715"/>
    <cellStyle name="20% - Accent6 14 2 4 3" xfId="14422"/>
    <cellStyle name="20% - Accent6 14 2 5" xfId="7142"/>
    <cellStyle name="20% - Accent6 14 2 5 2" xfId="17967"/>
    <cellStyle name="20% - Accent6 14 2 6" xfId="12674"/>
    <cellStyle name="20% - Accent6 14 3" xfId="1916"/>
    <cellStyle name="20% - Accent6 14 3 2" xfId="5522"/>
    <cellStyle name="20% - Accent6 14 3 2 2" xfId="10987"/>
    <cellStyle name="20% - Accent6 14 3 2 2 2" xfId="21812"/>
    <cellStyle name="20% - Accent6 14 3 2 3" xfId="16519"/>
    <cellStyle name="20% - Accent6 14 3 3" xfId="3768"/>
    <cellStyle name="20% - Accent6 14 3 3 2" xfId="9237"/>
    <cellStyle name="20% - Accent6 14 3 3 2 2" xfId="20062"/>
    <cellStyle name="20% - Accent6 14 3 3 3" xfId="14769"/>
    <cellStyle name="20% - Accent6 14 3 4" xfId="7489"/>
    <cellStyle name="20% - Accent6 14 3 4 2" xfId="18314"/>
    <cellStyle name="20% - Accent6 14 3 5" xfId="13021"/>
    <cellStyle name="20% - Accent6 14 4" xfId="2646"/>
    <cellStyle name="20% - Accent6 14 4 2" xfId="6220"/>
    <cellStyle name="20% - Accent6 14 4 2 2" xfId="11685"/>
    <cellStyle name="20% - Accent6 14 4 2 2 2" xfId="22510"/>
    <cellStyle name="20% - Accent6 14 4 2 3" xfId="17217"/>
    <cellStyle name="20% - Accent6 14 4 3" xfId="4466"/>
    <cellStyle name="20% - Accent6 14 4 3 2" xfId="9935"/>
    <cellStyle name="20% - Accent6 14 4 3 2 2" xfId="20760"/>
    <cellStyle name="20% - Accent6 14 4 3 3" xfId="15467"/>
    <cellStyle name="20% - Accent6 14 4 4" xfId="8187"/>
    <cellStyle name="20% - Accent6 14 4 4 2" xfId="19012"/>
    <cellStyle name="20% - Accent6 14 4 5" xfId="13719"/>
    <cellStyle name="20% - Accent6 14 5" xfId="4826"/>
    <cellStyle name="20% - Accent6 14 5 2" xfId="10291"/>
    <cellStyle name="20% - Accent6 14 5 2 2" xfId="21116"/>
    <cellStyle name="20% - Accent6 14 5 3" xfId="15823"/>
    <cellStyle name="20% - Accent6 14 6" xfId="3072"/>
    <cellStyle name="20% - Accent6 14 6 2" xfId="8541"/>
    <cellStyle name="20% - Accent6 14 6 2 2" xfId="19366"/>
    <cellStyle name="20% - Accent6 14 6 3" xfId="14073"/>
    <cellStyle name="20% - Accent6 14 7" xfId="6793"/>
    <cellStyle name="20% - Accent6 14 7 2" xfId="17618"/>
    <cellStyle name="20% - Accent6 14 8" xfId="12325"/>
    <cellStyle name="20% - Accent6 15" xfId="1132"/>
    <cellStyle name="20% - Accent6 15 2" xfId="1587"/>
    <cellStyle name="20% - Accent6 15 2 2" xfId="2285"/>
    <cellStyle name="20% - Accent6 15 2 2 2" xfId="5891"/>
    <cellStyle name="20% - Accent6 15 2 2 2 2" xfId="11356"/>
    <cellStyle name="20% - Accent6 15 2 2 2 2 2" xfId="22181"/>
    <cellStyle name="20% - Accent6 15 2 2 2 3" xfId="16888"/>
    <cellStyle name="20% - Accent6 15 2 2 3" xfId="4137"/>
    <cellStyle name="20% - Accent6 15 2 2 3 2" xfId="9606"/>
    <cellStyle name="20% - Accent6 15 2 2 3 2 2" xfId="20431"/>
    <cellStyle name="20% - Accent6 15 2 2 3 3" xfId="15138"/>
    <cellStyle name="20% - Accent6 15 2 2 4" xfId="7858"/>
    <cellStyle name="20% - Accent6 15 2 2 4 2" xfId="18683"/>
    <cellStyle name="20% - Accent6 15 2 2 5" xfId="13390"/>
    <cellStyle name="20% - Accent6 15 2 3" xfId="5195"/>
    <cellStyle name="20% - Accent6 15 2 3 2" xfId="10660"/>
    <cellStyle name="20% - Accent6 15 2 3 2 2" xfId="21485"/>
    <cellStyle name="20% - Accent6 15 2 3 3" xfId="16192"/>
    <cellStyle name="20% - Accent6 15 2 4" xfId="3441"/>
    <cellStyle name="20% - Accent6 15 2 4 2" xfId="8910"/>
    <cellStyle name="20% - Accent6 15 2 4 2 2" xfId="19735"/>
    <cellStyle name="20% - Accent6 15 2 4 3" xfId="14442"/>
    <cellStyle name="20% - Accent6 15 2 5" xfId="7162"/>
    <cellStyle name="20% - Accent6 15 2 5 2" xfId="17987"/>
    <cellStyle name="20% - Accent6 15 2 6" xfId="12694"/>
    <cellStyle name="20% - Accent6 15 3" xfId="1936"/>
    <cellStyle name="20% - Accent6 15 3 2" xfId="5542"/>
    <cellStyle name="20% - Accent6 15 3 2 2" xfId="11007"/>
    <cellStyle name="20% - Accent6 15 3 2 2 2" xfId="21832"/>
    <cellStyle name="20% - Accent6 15 3 2 3" xfId="16539"/>
    <cellStyle name="20% - Accent6 15 3 3" xfId="3788"/>
    <cellStyle name="20% - Accent6 15 3 3 2" xfId="9257"/>
    <cellStyle name="20% - Accent6 15 3 3 2 2" xfId="20082"/>
    <cellStyle name="20% - Accent6 15 3 3 3" xfId="14789"/>
    <cellStyle name="20% - Accent6 15 3 4" xfId="7509"/>
    <cellStyle name="20% - Accent6 15 3 4 2" xfId="18334"/>
    <cellStyle name="20% - Accent6 15 3 5" xfId="13041"/>
    <cellStyle name="20% - Accent6 15 4" xfId="2666"/>
    <cellStyle name="20% - Accent6 15 4 2" xfId="6240"/>
    <cellStyle name="20% - Accent6 15 4 2 2" xfId="11705"/>
    <cellStyle name="20% - Accent6 15 4 2 2 2" xfId="22530"/>
    <cellStyle name="20% - Accent6 15 4 2 3" xfId="17237"/>
    <cellStyle name="20% - Accent6 15 4 3" xfId="4486"/>
    <cellStyle name="20% - Accent6 15 4 3 2" xfId="9955"/>
    <cellStyle name="20% - Accent6 15 4 3 2 2" xfId="20780"/>
    <cellStyle name="20% - Accent6 15 4 3 3" xfId="15487"/>
    <cellStyle name="20% - Accent6 15 4 4" xfId="8207"/>
    <cellStyle name="20% - Accent6 15 4 4 2" xfId="19032"/>
    <cellStyle name="20% - Accent6 15 4 5" xfId="13739"/>
    <cellStyle name="20% - Accent6 15 5" xfId="4846"/>
    <cellStyle name="20% - Accent6 15 5 2" xfId="10311"/>
    <cellStyle name="20% - Accent6 15 5 2 2" xfId="21136"/>
    <cellStyle name="20% - Accent6 15 5 3" xfId="15843"/>
    <cellStyle name="20% - Accent6 15 6" xfId="3092"/>
    <cellStyle name="20% - Accent6 15 6 2" xfId="8561"/>
    <cellStyle name="20% - Accent6 15 6 2 2" xfId="19386"/>
    <cellStyle name="20% - Accent6 15 6 3" xfId="14093"/>
    <cellStyle name="20% - Accent6 15 7" xfId="6813"/>
    <cellStyle name="20% - Accent6 15 7 2" xfId="17638"/>
    <cellStyle name="20% - Accent6 15 8" xfId="12345"/>
    <cellStyle name="20% - Accent6 16" xfId="1160"/>
    <cellStyle name="20% - Accent6 16 2" xfId="1605"/>
    <cellStyle name="20% - Accent6 16 2 2" xfId="2303"/>
    <cellStyle name="20% - Accent6 16 2 2 2" xfId="5909"/>
    <cellStyle name="20% - Accent6 16 2 2 2 2" xfId="11374"/>
    <cellStyle name="20% - Accent6 16 2 2 2 2 2" xfId="22199"/>
    <cellStyle name="20% - Accent6 16 2 2 2 3" xfId="16906"/>
    <cellStyle name="20% - Accent6 16 2 2 3" xfId="4155"/>
    <cellStyle name="20% - Accent6 16 2 2 3 2" xfId="9624"/>
    <cellStyle name="20% - Accent6 16 2 2 3 2 2" xfId="20449"/>
    <cellStyle name="20% - Accent6 16 2 2 3 3" xfId="15156"/>
    <cellStyle name="20% - Accent6 16 2 2 4" xfId="7876"/>
    <cellStyle name="20% - Accent6 16 2 2 4 2" xfId="18701"/>
    <cellStyle name="20% - Accent6 16 2 2 5" xfId="13408"/>
    <cellStyle name="20% - Accent6 16 2 3" xfId="5213"/>
    <cellStyle name="20% - Accent6 16 2 3 2" xfId="10678"/>
    <cellStyle name="20% - Accent6 16 2 3 2 2" xfId="21503"/>
    <cellStyle name="20% - Accent6 16 2 3 3" xfId="16210"/>
    <cellStyle name="20% - Accent6 16 2 4" xfId="3459"/>
    <cellStyle name="20% - Accent6 16 2 4 2" xfId="8928"/>
    <cellStyle name="20% - Accent6 16 2 4 2 2" xfId="19753"/>
    <cellStyle name="20% - Accent6 16 2 4 3" xfId="14460"/>
    <cellStyle name="20% - Accent6 16 2 5" xfId="7180"/>
    <cellStyle name="20% - Accent6 16 2 5 2" xfId="18005"/>
    <cellStyle name="20% - Accent6 16 2 6" xfId="12712"/>
    <cellStyle name="20% - Accent6 16 3" xfId="1954"/>
    <cellStyle name="20% - Accent6 16 3 2" xfId="5560"/>
    <cellStyle name="20% - Accent6 16 3 2 2" xfId="11025"/>
    <cellStyle name="20% - Accent6 16 3 2 2 2" xfId="21850"/>
    <cellStyle name="20% - Accent6 16 3 2 3" xfId="16557"/>
    <cellStyle name="20% - Accent6 16 3 3" xfId="3806"/>
    <cellStyle name="20% - Accent6 16 3 3 2" xfId="9275"/>
    <cellStyle name="20% - Accent6 16 3 3 2 2" xfId="20100"/>
    <cellStyle name="20% - Accent6 16 3 3 3" xfId="14807"/>
    <cellStyle name="20% - Accent6 16 3 4" xfId="7527"/>
    <cellStyle name="20% - Accent6 16 3 4 2" xfId="18352"/>
    <cellStyle name="20% - Accent6 16 3 5" xfId="13059"/>
    <cellStyle name="20% - Accent6 16 4" xfId="2684"/>
    <cellStyle name="20% - Accent6 16 4 2" xfId="6258"/>
    <cellStyle name="20% - Accent6 16 4 2 2" xfId="11723"/>
    <cellStyle name="20% - Accent6 16 4 2 2 2" xfId="22548"/>
    <cellStyle name="20% - Accent6 16 4 2 3" xfId="17255"/>
    <cellStyle name="20% - Accent6 16 4 3" xfId="4504"/>
    <cellStyle name="20% - Accent6 16 4 3 2" xfId="9973"/>
    <cellStyle name="20% - Accent6 16 4 3 2 2" xfId="20798"/>
    <cellStyle name="20% - Accent6 16 4 3 3" xfId="15505"/>
    <cellStyle name="20% - Accent6 16 4 4" xfId="8225"/>
    <cellStyle name="20% - Accent6 16 4 4 2" xfId="19050"/>
    <cellStyle name="20% - Accent6 16 4 5" xfId="13757"/>
    <cellStyle name="20% - Accent6 16 5" xfId="4864"/>
    <cellStyle name="20% - Accent6 16 5 2" xfId="10329"/>
    <cellStyle name="20% - Accent6 16 5 2 2" xfId="21154"/>
    <cellStyle name="20% - Accent6 16 5 3" xfId="15861"/>
    <cellStyle name="20% - Accent6 16 6" xfId="3110"/>
    <cellStyle name="20% - Accent6 16 6 2" xfId="8579"/>
    <cellStyle name="20% - Accent6 16 6 2 2" xfId="19404"/>
    <cellStyle name="20% - Accent6 16 6 3" xfId="14111"/>
    <cellStyle name="20% - Accent6 16 7" xfId="6831"/>
    <cellStyle name="20% - Accent6 16 7 2" xfId="17656"/>
    <cellStyle name="20% - Accent6 16 8" xfId="12363"/>
    <cellStyle name="20% - Accent6 17" xfId="1192"/>
    <cellStyle name="20% - Accent6 17 2" xfId="1619"/>
    <cellStyle name="20% - Accent6 17 2 2" xfId="2317"/>
    <cellStyle name="20% - Accent6 17 2 2 2" xfId="5923"/>
    <cellStyle name="20% - Accent6 17 2 2 2 2" xfId="11388"/>
    <cellStyle name="20% - Accent6 17 2 2 2 2 2" xfId="22213"/>
    <cellStyle name="20% - Accent6 17 2 2 2 3" xfId="16920"/>
    <cellStyle name="20% - Accent6 17 2 2 3" xfId="4169"/>
    <cellStyle name="20% - Accent6 17 2 2 3 2" xfId="9638"/>
    <cellStyle name="20% - Accent6 17 2 2 3 2 2" xfId="20463"/>
    <cellStyle name="20% - Accent6 17 2 2 3 3" xfId="15170"/>
    <cellStyle name="20% - Accent6 17 2 2 4" xfId="7890"/>
    <cellStyle name="20% - Accent6 17 2 2 4 2" xfId="18715"/>
    <cellStyle name="20% - Accent6 17 2 2 5" xfId="13422"/>
    <cellStyle name="20% - Accent6 17 2 3" xfId="5227"/>
    <cellStyle name="20% - Accent6 17 2 3 2" xfId="10692"/>
    <cellStyle name="20% - Accent6 17 2 3 2 2" xfId="21517"/>
    <cellStyle name="20% - Accent6 17 2 3 3" xfId="16224"/>
    <cellStyle name="20% - Accent6 17 2 4" xfId="3473"/>
    <cellStyle name="20% - Accent6 17 2 4 2" xfId="8942"/>
    <cellStyle name="20% - Accent6 17 2 4 2 2" xfId="19767"/>
    <cellStyle name="20% - Accent6 17 2 4 3" xfId="14474"/>
    <cellStyle name="20% - Accent6 17 2 5" xfId="7194"/>
    <cellStyle name="20% - Accent6 17 2 5 2" xfId="18019"/>
    <cellStyle name="20% - Accent6 17 2 6" xfId="12726"/>
    <cellStyle name="20% - Accent6 17 3" xfId="1968"/>
    <cellStyle name="20% - Accent6 17 3 2" xfId="5574"/>
    <cellStyle name="20% - Accent6 17 3 2 2" xfId="11039"/>
    <cellStyle name="20% - Accent6 17 3 2 2 2" xfId="21864"/>
    <cellStyle name="20% - Accent6 17 3 2 3" xfId="16571"/>
    <cellStyle name="20% - Accent6 17 3 3" xfId="3820"/>
    <cellStyle name="20% - Accent6 17 3 3 2" xfId="9289"/>
    <cellStyle name="20% - Accent6 17 3 3 2 2" xfId="20114"/>
    <cellStyle name="20% - Accent6 17 3 3 3" xfId="14821"/>
    <cellStyle name="20% - Accent6 17 3 4" xfId="7541"/>
    <cellStyle name="20% - Accent6 17 3 4 2" xfId="18366"/>
    <cellStyle name="20% - Accent6 17 3 5" xfId="13073"/>
    <cellStyle name="20% - Accent6 17 4" xfId="2698"/>
    <cellStyle name="20% - Accent6 17 4 2" xfId="6272"/>
    <cellStyle name="20% - Accent6 17 4 2 2" xfId="11737"/>
    <cellStyle name="20% - Accent6 17 4 2 2 2" xfId="22562"/>
    <cellStyle name="20% - Accent6 17 4 2 3" xfId="17269"/>
    <cellStyle name="20% - Accent6 17 4 3" xfId="4518"/>
    <cellStyle name="20% - Accent6 17 4 3 2" xfId="9987"/>
    <cellStyle name="20% - Accent6 17 4 3 2 2" xfId="20812"/>
    <cellStyle name="20% - Accent6 17 4 3 3" xfId="15519"/>
    <cellStyle name="20% - Accent6 17 4 4" xfId="8239"/>
    <cellStyle name="20% - Accent6 17 4 4 2" xfId="19064"/>
    <cellStyle name="20% - Accent6 17 4 5" xfId="13771"/>
    <cellStyle name="20% - Accent6 17 5" xfId="4878"/>
    <cellStyle name="20% - Accent6 17 5 2" xfId="10343"/>
    <cellStyle name="20% - Accent6 17 5 2 2" xfId="21168"/>
    <cellStyle name="20% - Accent6 17 5 3" xfId="15875"/>
    <cellStyle name="20% - Accent6 17 6" xfId="3124"/>
    <cellStyle name="20% - Accent6 17 6 2" xfId="8593"/>
    <cellStyle name="20% - Accent6 17 6 2 2" xfId="19418"/>
    <cellStyle name="20% - Accent6 17 6 3" xfId="14125"/>
    <cellStyle name="20% - Accent6 17 7" xfId="6845"/>
    <cellStyle name="20% - Accent6 17 7 2" xfId="17670"/>
    <cellStyle name="20% - Accent6 17 8" xfId="12377"/>
    <cellStyle name="20% - Accent6 18" xfId="1213"/>
    <cellStyle name="20% - Accent6 18 2" xfId="1633"/>
    <cellStyle name="20% - Accent6 18 2 2" xfId="2331"/>
    <cellStyle name="20% - Accent6 18 2 2 2" xfId="5937"/>
    <cellStyle name="20% - Accent6 18 2 2 2 2" xfId="11402"/>
    <cellStyle name="20% - Accent6 18 2 2 2 2 2" xfId="22227"/>
    <cellStyle name="20% - Accent6 18 2 2 2 3" xfId="16934"/>
    <cellStyle name="20% - Accent6 18 2 2 3" xfId="4183"/>
    <cellStyle name="20% - Accent6 18 2 2 3 2" xfId="9652"/>
    <cellStyle name="20% - Accent6 18 2 2 3 2 2" xfId="20477"/>
    <cellStyle name="20% - Accent6 18 2 2 3 3" xfId="15184"/>
    <cellStyle name="20% - Accent6 18 2 2 4" xfId="7904"/>
    <cellStyle name="20% - Accent6 18 2 2 4 2" xfId="18729"/>
    <cellStyle name="20% - Accent6 18 2 2 5" xfId="13436"/>
    <cellStyle name="20% - Accent6 18 2 3" xfId="5241"/>
    <cellStyle name="20% - Accent6 18 2 3 2" xfId="10706"/>
    <cellStyle name="20% - Accent6 18 2 3 2 2" xfId="21531"/>
    <cellStyle name="20% - Accent6 18 2 3 3" xfId="16238"/>
    <cellStyle name="20% - Accent6 18 2 4" xfId="3487"/>
    <cellStyle name="20% - Accent6 18 2 4 2" xfId="8956"/>
    <cellStyle name="20% - Accent6 18 2 4 2 2" xfId="19781"/>
    <cellStyle name="20% - Accent6 18 2 4 3" xfId="14488"/>
    <cellStyle name="20% - Accent6 18 2 5" xfId="7208"/>
    <cellStyle name="20% - Accent6 18 2 5 2" xfId="18033"/>
    <cellStyle name="20% - Accent6 18 2 6" xfId="12740"/>
    <cellStyle name="20% - Accent6 18 3" xfId="1982"/>
    <cellStyle name="20% - Accent6 18 3 2" xfId="5588"/>
    <cellStyle name="20% - Accent6 18 3 2 2" xfId="11053"/>
    <cellStyle name="20% - Accent6 18 3 2 2 2" xfId="21878"/>
    <cellStyle name="20% - Accent6 18 3 2 3" xfId="16585"/>
    <cellStyle name="20% - Accent6 18 3 3" xfId="3834"/>
    <cellStyle name="20% - Accent6 18 3 3 2" xfId="9303"/>
    <cellStyle name="20% - Accent6 18 3 3 2 2" xfId="20128"/>
    <cellStyle name="20% - Accent6 18 3 3 3" xfId="14835"/>
    <cellStyle name="20% - Accent6 18 3 4" xfId="7555"/>
    <cellStyle name="20% - Accent6 18 3 4 2" xfId="18380"/>
    <cellStyle name="20% - Accent6 18 3 5" xfId="13087"/>
    <cellStyle name="20% - Accent6 18 4" xfId="2712"/>
    <cellStyle name="20% - Accent6 18 4 2" xfId="6286"/>
    <cellStyle name="20% - Accent6 18 4 2 2" xfId="11751"/>
    <cellStyle name="20% - Accent6 18 4 2 2 2" xfId="22576"/>
    <cellStyle name="20% - Accent6 18 4 2 3" xfId="17283"/>
    <cellStyle name="20% - Accent6 18 4 3" xfId="4532"/>
    <cellStyle name="20% - Accent6 18 4 3 2" xfId="10001"/>
    <cellStyle name="20% - Accent6 18 4 3 2 2" xfId="20826"/>
    <cellStyle name="20% - Accent6 18 4 3 3" xfId="15533"/>
    <cellStyle name="20% - Accent6 18 4 4" xfId="8253"/>
    <cellStyle name="20% - Accent6 18 4 4 2" xfId="19078"/>
    <cellStyle name="20% - Accent6 18 4 5" xfId="13785"/>
    <cellStyle name="20% - Accent6 18 5" xfId="4892"/>
    <cellStyle name="20% - Accent6 18 5 2" xfId="10357"/>
    <cellStyle name="20% - Accent6 18 5 2 2" xfId="21182"/>
    <cellStyle name="20% - Accent6 18 5 3" xfId="15889"/>
    <cellStyle name="20% - Accent6 18 6" xfId="3138"/>
    <cellStyle name="20% - Accent6 18 6 2" xfId="8607"/>
    <cellStyle name="20% - Accent6 18 6 2 2" xfId="19432"/>
    <cellStyle name="20% - Accent6 18 6 3" xfId="14139"/>
    <cellStyle name="20% - Accent6 18 7" xfId="6859"/>
    <cellStyle name="20% - Accent6 18 7 2" xfId="17684"/>
    <cellStyle name="20% - Accent6 18 8" xfId="12391"/>
    <cellStyle name="20% - Accent6 19" xfId="1248"/>
    <cellStyle name="20% - Accent6 19 2" xfId="1653"/>
    <cellStyle name="20% - Accent6 19 2 2" xfId="2351"/>
    <cellStyle name="20% - Accent6 19 2 2 2" xfId="5957"/>
    <cellStyle name="20% - Accent6 19 2 2 2 2" xfId="11422"/>
    <cellStyle name="20% - Accent6 19 2 2 2 2 2" xfId="22247"/>
    <cellStyle name="20% - Accent6 19 2 2 2 3" xfId="16954"/>
    <cellStyle name="20% - Accent6 19 2 2 3" xfId="4203"/>
    <cellStyle name="20% - Accent6 19 2 2 3 2" xfId="9672"/>
    <cellStyle name="20% - Accent6 19 2 2 3 2 2" xfId="20497"/>
    <cellStyle name="20% - Accent6 19 2 2 3 3" xfId="15204"/>
    <cellStyle name="20% - Accent6 19 2 2 4" xfId="7924"/>
    <cellStyle name="20% - Accent6 19 2 2 4 2" xfId="18749"/>
    <cellStyle name="20% - Accent6 19 2 2 5" xfId="13456"/>
    <cellStyle name="20% - Accent6 19 2 3" xfId="5261"/>
    <cellStyle name="20% - Accent6 19 2 3 2" xfId="10726"/>
    <cellStyle name="20% - Accent6 19 2 3 2 2" xfId="21551"/>
    <cellStyle name="20% - Accent6 19 2 3 3" xfId="16258"/>
    <cellStyle name="20% - Accent6 19 2 4" xfId="3507"/>
    <cellStyle name="20% - Accent6 19 2 4 2" xfId="8976"/>
    <cellStyle name="20% - Accent6 19 2 4 2 2" xfId="19801"/>
    <cellStyle name="20% - Accent6 19 2 4 3" xfId="14508"/>
    <cellStyle name="20% - Accent6 19 2 5" xfId="7228"/>
    <cellStyle name="20% - Accent6 19 2 5 2" xfId="18053"/>
    <cellStyle name="20% - Accent6 19 2 6" xfId="12760"/>
    <cellStyle name="20% - Accent6 19 3" xfId="2002"/>
    <cellStyle name="20% - Accent6 19 3 2" xfId="5608"/>
    <cellStyle name="20% - Accent6 19 3 2 2" xfId="11073"/>
    <cellStyle name="20% - Accent6 19 3 2 2 2" xfId="21898"/>
    <cellStyle name="20% - Accent6 19 3 2 3" xfId="16605"/>
    <cellStyle name="20% - Accent6 19 3 3" xfId="3854"/>
    <cellStyle name="20% - Accent6 19 3 3 2" xfId="9323"/>
    <cellStyle name="20% - Accent6 19 3 3 2 2" xfId="20148"/>
    <cellStyle name="20% - Accent6 19 3 3 3" xfId="14855"/>
    <cellStyle name="20% - Accent6 19 3 4" xfId="7575"/>
    <cellStyle name="20% - Accent6 19 3 4 2" xfId="18400"/>
    <cellStyle name="20% - Accent6 19 3 5" xfId="13107"/>
    <cellStyle name="20% - Accent6 19 4" xfId="2732"/>
    <cellStyle name="20% - Accent6 19 4 2" xfId="6306"/>
    <cellStyle name="20% - Accent6 19 4 2 2" xfId="11771"/>
    <cellStyle name="20% - Accent6 19 4 2 2 2" xfId="22596"/>
    <cellStyle name="20% - Accent6 19 4 2 3" xfId="17303"/>
    <cellStyle name="20% - Accent6 19 4 3" xfId="4552"/>
    <cellStyle name="20% - Accent6 19 4 3 2" xfId="10021"/>
    <cellStyle name="20% - Accent6 19 4 3 2 2" xfId="20846"/>
    <cellStyle name="20% - Accent6 19 4 3 3" xfId="15553"/>
    <cellStyle name="20% - Accent6 19 4 4" xfId="8273"/>
    <cellStyle name="20% - Accent6 19 4 4 2" xfId="19098"/>
    <cellStyle name="20% - Accent6 19 4 5" xfId="13805"/>
    <cellStyle name="20% - Accent6 19 5" xfId="4912"/>
    <cellStyle name="20% - Accent6 19 5 2" xfId="10377"/>
    <cellStyle name="20% - Accent6 19 5 2 2" xfId="21202"/>
    <cellStyle name="20% - Accent6 19 5 3" xfId="15909"/>
    <cellStyle name="20% - Accent6 19 6" xfId="3158"/>
    <cellStyle name="20% - Accent6 19 6 2" xfId="8627"/>
    <cellStyle name="20% - Accent6 19 6 2 2" xfId="19452"/>
    <cellStyle name="20% - Accent6 19 6 3" xfId="14159"/>
    <cellStyle name="20% - Accent6 19 7" xfId="6879"/>
    <cellStyle name="20% - Accent6 19 7 2" xfId="17704"/>
    <cellStyle name="20% - Accent6 19 8" xfId="12411"/>
    <cellStyle name="20% - Accent6 2" xfId="45"/>
    <cellStyle name="20% - Accent6 2 2" xfId="899"/>
    <cellStyle name="20% - Accent6 2 3" xfId="469"/>
    <cellStyle name="20% - Accent6 2 3 2" xfId="1382"/>
    <cellStyle name="20% - Accent6 2 3 2 2" xfId="2080"/>
    <cellStyle name="20% - Accent6 2 3 2 2 2" xfId="5686"/>
    <cellStyle name="20% - Accent6 2 3 2 2 2 2" xfId="11151"/>
    <cellStyle name="20% - Accent6 2 3 2 2 2 2 2" xfId="21976"/>
    <cellStyle name="20% - Accent6 2 3 2 2 2 3" xfId="16683"/>
    <cellStyle name="20% - Accent6 2 3 2 2 3" xfId="3932"/>
    <cellStyle name="20% - Accent6 2 3 2 2 3 2" xfId="9401"/>
    <cellStyle name="20% - Accent6 2 3 2 2 3 2 2" xfId="20226"/>
    <cellStyle name="20% - Accent6 2 3 2 2 3 3" xfId="14933"/>
    <cellStyle name="20% - Accent6 2 3 2 2 4" xfId="7653"/>
    <cellStyle name="20% - Accent6 2 3 2 2 4 2" xfId="18478"/>
    <cellStyle name="20% - Accent6 2 3 2 2 5" xfId="13185"/>
    <cellStyle name="20% - Accent6 2 3 2 3" xfId="4990"/>
    <cellStyle name="20% - Accent6 2 3 2 3 2" xfId="10455"/>
    <cellStyle name="20% - Accent6 2 3 2 3 2 2" xfId="21280"/>
    <cellStyle name="20% - Accent6 2 3 2 3 3" xfId="15987"/>
    <cellStyle name="20% - Accent6 2 3 2 4" xfId="3236"/>
    <cellStyle name="20% - Accent6 2 3 2 4 2" xfId="8705"/>
    <cellStyle name="20% - Accent6 2 3 2 4 2 2" xfId="19530"/>
    <cellStyle name="20% - Accent6 2 3 2 4 3" xfId="14237"/>
    <cellStyle name="20% - Accent6 2 3 2 5" xfId="6957"/>
    <cellStyle name="20% - Accent6 2 3 2 5 2" xfId="17782"/>
    <cellStyle name="20% - Accent6 2 3 2 6" xfId="12489"/>
    <cellStyle name="20% - Accent6 2 3 3" xfId="1731"/>
    <cellStyle name="20% - Accent6 2 3 3 2" xfId="5337"/>
    <cellStyle name="20% - Accent6 2 3 3 2 2" xfId="10802"/>
    <cellStyle name="20% - Accent6 2 3 3 2 2 2" xfId="21627"/>
    <cellStyle name="20% - Accent6 2 3 3 2 3" xfId="16334"/>
    <cellStyle name="20% - Accent6 2 3 3 3" xfId="3583"/>
    <cellStyle name="20% - Accent6 2 3 3 3 2" xfId="9052"/>
    <cellStyle name="20% - Accent6 2 3 3 3 2 2" xfId="19877"/>
    <cellStyle name="20% - Accent6 2 3 3 3 3" xfId="14584"/>
    <cellStyle name="20% - Accent6 2 3 3 4" xfId="7304"/>
    <cellStyle name="20% - Accent6 2 3 3 4 2" xfId="18129"/>
    <cellStyle name="20% - Accent6 2 3 3 5" xfId="12836"/>
    <cellStyle name="20% - Accent6 2 3 4" xfId="2461"/>
    <cellStyle name="20% - Accent6 2 3 4 2" xfId="6035"/>
    <cellStyle name="20% - Accent6 2 3 4 2 2" xfId="11500"/>
    <cellStyle name="20% - Accent6 2 3 4 2 2 2" xfId="22325"/>
    <cellStyle name="20% - Accent6 2 3 4 2 3" xfId="17032"/>
    <cellStyle name="20% - Accent6 2 3 4 3" xfId="4281"/>
    <cellStyle name="20% - Accent6 2 3 4 3 2" xfId="9750"/>
    <cellStyle name="20% - Accent6 2 3 4 3 2 2" xfId="20575"/>
    <cellStyle name="20% - Accent6 2 3 4 3 3" xfId="15282"/>
    <cellStyle name="20% - Accent6 2 3 4 4" xfId="8002"/>
    <cellStyle name="20% - Accent6 2 3 4 4 2" xfId="18827"/>
    <cellStyle name="20% - Accent6 2 3 4 5" xfId="13534"/>
    <cellStyle name="20% - Accent6 2 3 5" xfId="4639"/>
    <cellStyle name="20% - Accent6 2 3 5 2" xfId="10104"/>
    <cellStyle name="20% - Accent6 2 3 5 2 2" xfId="20929"/>
    <cellStyle name="20% - Accent6 2 3 5 3" xfId="15636"/>
    <cellStyle name="20% - Accent6 2 3 6" xfId="2887"/>
    <cellStyle name="20% - Accent6 2 3 6 2" xfId="8356"/>
    <cellStyle name="20% - Accent6 2 3 6 2 2" xfId="19181"/>
    <cellStyle name="20% - Accent6 2 3 6 3" xfId="13888"/>
    <cellStyle name="20% - Accent6 2 3 7" xfId="6608"/>
    <cellStyle name="20% - Accent6 2 3 7 2" xfId="17433"/>
    <cellStyle name="20% - Accent6 2 3 8" xfId="12139"/>
    <cellStyle name="20% - Accent6 20" xfId="1306"/>
    <cellStyle name="20% - Accent6 20 2" xfId="1668"/>
    <cellStyle name="20% - Accent6 20 2 2" xfId="2366"/>
    <cellStyle name="20% - Accent6 20 2 2 2" xfId="5972"/>
    <cellStyle name="20% - Accent6 20 2 2 2 2" xfId="11437"/>
    <cellStyle name="20% - Accent6 20 2 2 2 2 2" xfId="22262"/>
    <cellStyle name="20% - Accent6 20 2 2 2 3" xfId="16969"/>
    <cellStyle name="20% - Accent6 20 2 2 3" xfId="4218"/>
    <cellStyle name="20% - Accent6 20 2 2 3 2" xfId="9687"/>
    <cellStyle name="20% - Accent6 20 2 2 3 2 2" xfId="20512"/>
    <cellStyle name="20% - Accent6 20 2 2 3 3" xfId="15219"/>
    <cellStyle name="20% - Accent6 20 2 2 4" xfId="7939"/>
    <cellStyle name="20% - Accent6 20 2 2 4 2" xfId="18764"/>
    <cellStyle name="20% - Accent6 20 2 2 5" xfId="13471"/>
    <cellStyle name="20% - Accent6 20 2 3" xfId="5276"/>
    <cellStyle name="20% - Accent6 20 2 3 2" xfId="10741"/>
    <cellStyle name="20% - Accent6 20 2 3 2 2" xfId="21566"/>
    <cellStyle name="20% - Accent6 20 2 3 3" xfId="16273"/>
    <cellStyle name="20% - Accent6 20 2 4" xfId="3522"/>
    <cellStyle name="20% - Accent6 20 2 4 2" xfId="8991"/>
    <cellStyle name="20% - Accent6 20 2 4 2 2" xfId="19816"/>
    <cellStyle name="20% - Accent6 20 2 4 3" xfId="14523"/>
    <cellStyle name="20% - Accent6 20 2 5" xfId="7243"/>
    <cellStyle name="20% - Accent6 20 2 5 2" xfId="18068"/>
    <cellStyle name="20% - Accent6 20 2 6" xfId="12775"/>
    <cellStyle name="20% - Accent6 20 3" xfId="2017"/>
    <cellStyle name="20% - Accent6 20 3 2" xfId="5623"/>
    <cellStyle name="20% - Accent6 20 3 2 2" xfId="11088"/>
    <cellStyle name="20% - Accent6 20 3 2 2 2" xfId="21913"/>
    <cellStyle name="20% - Accent6 20 3 2 3" xfId="16620"/>
    <cellStyle name="20% - Accent6 20 3 3" xfId="3869"/>
    <cellStyle name="20% - Accent6 20 3 3 2" xfId="9338"/>
    <cellStyle name="20% - Accent6 20 3 3 2 2" xfId="20163"/>
    <cellStyle name="20% - Accent6 20 3 3 3" xfId="14870"/>
    <cellStyle name="20% - Accent6 20 3 4" xfId="7590"/>
    <cellStyle name="20% - Accent6 20 3 4 2" xfId="18415"/>
    <cellStyle name="20% - Accent6 20 3 5" xfId="13122"/>
    <cellStyle name="20% - Accent6 20 4" xfId="2747"/>
    <cellStyle name="20% - Accent6 20 4 2" xfId="6321"/>
    <cellStyle name="20% - Accent6 20 4 2 2" xfId="11786"/>
    <cellStyle name="20% - Accent6 20 4 2 2 2" xfId="22611"/>
    <cellStyle name="20% - Accent6 20 4 2 3" xfId="17318"/>
    <cellStyle name="20% - Accent6 20 4 3" xfId="4567"/>
    <cellStyle name="20% - Accent6 20 4 3 2" xfId="10036"/>
    <cellStyle name="20% - Accent6 20 4 3 2 2" xfId="20861"/>
    <cellStyle name="20% - Accent6 20 4 3 3" xfId="15568"/>
    <cellStyle name="20% - Accent6 20 4 4" xfId="8288"/>
    <cellStyle name="20% - Accent6 20 4 4 2" xfId="19113"/>
    <cellStyle name="20% - Accent6 20 4 5" xfId="13820"/>
    <cellStyle name="20% - Accent6 20 5" xfId="4927"/>
    <cellStyle name="20% - Accent6 20 5 2" xfId="10392"/>
    <cellStyle name="20% - Accent6 20 5 2 2" xfId="21217"/>
    <cellStyle name="20% - Accent6 20 5 3" xfId="15924"/>
    <cellStyle name="20% - Accent6 20 6" xfId="3173"/>
    <cellStyle name="20% - Accent6 20 6 2" xfId="8642"/>
    <cellStyle name="20% - Accent6 20 6 2 2" xfId="19467"/>
    <cellStyle name="20% - Accent6 20 6 3" xfId="14174"/>
    <cellStyle name="20% - Accent6 20 7" xfId="6894"/>
    <cellStyle name="20% - Accent6 20 7 2" xfId="17719"/>
    <cellStyle name="20% - Accent6 20 8" xfId="12426"/>
    <cellStyle name="20% - Accent6 21" xfId="350"/>
    <cellStyle name="20% - Accent6 22" xfId="340"/>
    <cellStyle name="20% - Accent6 22 2" xfId="1368"/>
    <cellStyle name="20% - Accent6 22 2 2" xfId="2066"/>
    <cellStyle name="20% - Accent6 22 2 2 2" xfId="5672"/>
    <cellStyle name="20% - Accent6 22 2 2 2 2" xfId="11137"/>
    <cellStyle name="20% - Accent6 22 2 2 2 2 2" xfId="21962"/>
    <cellStyle name="20% - Accent6 22 2 2 2 3" xfId="16669"/>
    <cellStyle name="20% - Accent6 22 2 2 3" xfId="3918"/>
    <cellStyle name="20% - Accent6 22 2 2 3 2" xfId="9387"/>
    <cellStyle name="20% - Accent6 22 2 2 3 2 2" xfId="20212"/>
    <cellStyle name="20% - Accent6 22 2 2 3 3" xfId="14919"/>
    <cellStyle name="20% - Accent6 22 2 2 4" xfId="7639"/>
    <cellStyle name="20% - Accent6 22 2 2 4 2" xfId="18464"/>
    <cellStyle name="20% - Accent6 22 2 2 5" xfId="13171"/>
    <cellStyle name="20% - Accent6 22 2 3" xfId="4976"/>
    <cellStyle name="20% - Accent6 22 2 3 2" xfId="10441"/>
    <cellStyle name="20% - Accent6 22 2 3 2 2" xfId="21266"/>
    <cellStyle name="20% - Accent6 22 2 3 3" xfId="15973"/>
    <cellStyle name="20% - Accent6 22 2 4" xfId="3222"/>
    <cellStyle name="20% - Accent6 22 2 4 2" xfId="8691"/>
    <cellStyle name="20% - Accent6 22 2 4 2 2" xfId="19516"/>
    <cellStyle name="20% - Accent6 22 2 4 3" xfId="14223"/>
    <cellStyle name="20% - Accent6 22 2 5" xfId="6943"/>
    <cellStyle name="20% - Accent6 22 2 5 2" xfId="17768"/>
    <cellStyle name="20% - Accent6 22 2 6" xfId="12475"/>
    <cellStyle name="20% - Accent6 22 3" xfId="1717"/>
    <cellStyle name="20% - Accent6 22 3 2" xfId="5323"/>
    <cellStyle name="20% - Accent6 22 3 2 2" xfId="10788"/>
    <cellStyle name="20% - Accent6 22 3 2 2 2" xfId="21613"/>
    <cellStyle name="20% - Accent6 22 3 2 3" xfId="16320"/>
    <cellStyle name="20% - Accent6 22 3 3" xfId="3569"/>
    <cellStyle name="20% - Accent6 22 3 3 2" xfId="9038"/>
    <cellStyle name="20% - Accent6 22 3 3 2 2" xfId="19863"/>
    <cellStyle name="20% - Accent6 22 3 3 3" xfId="14570"/>
    <cellStyle name="20% - Accent6 22 3 4" xfId="7290"/>
    <cellStyle name="20% - Accent6 22 3 4 2" xfId="18115"/>
    <cellStyle name="20% - Accent6 22 3 5" xfId="12822"/>
    <cellStyle name="20% - Accent6 22 4" xfId="2447"/>
    <cellStyle name="20% - Accent6 22 4 2" xfId="6021"/>
    <cellStyle name="20% - Accent6 22 4 2 2" xfId="11486"/>
    <cellStyle name="20% - Accent6 22 4 2 2 2" xfId="22311"/>
    <cellStyle name="20% - Accent6 22 4 2 3" xfId="17018"/>
    <cellStyle name="20% - Accent6 22 4 3" xfId="4267"/>
    <cellStyle name="20% - Accent6 22 4 3 2" xfId="9736"/>
    <cellStyle name="20% - Accent6 22 4 3 2 2" xfId="20561"/>
    <cellStyle name="20% - Accent6 22 4 3 3" xfId="15268"/>
    <cellStyle name="20% - Accent6 22 4 4" xfId="7988"/>
    <cellStyle name="20% - Accent6 22 4 4 2" xfId="18813"/>
    <cellStyle name="20% - Accent6 22 4 5" xfId="13520"/>
    <cellStyle name="20% - Accent6 22 5" xfId="4625"/>
    <cellStyle name="20% - Accent6 22 5 2" xfId="10090"/>
    <cellStyle name="20% - Accent6 22 5 2 2" xfId="20915"/>
    <cellStyle name="20% - Accent6 22 5 3" xfId="15622"/>
    <cellStyle name="20% - Accent6 22 6" xfId="2873"/>
    <cellStyle name="20% - Accent6 22 6 2" xfId="8342"/>
    <cellStyle name="20% - Accent6 22 6 2 2" xfId="19167"/>
    <cellStyle name="20% - Accent6 22 6 3" xfId="13874"/>
    <cellStyle name="20% - Accent6 22 7" xfId="6594"/>
    <cellStyle name="20% - Accent6 22 7 2" xfId="17419"/>
    <cellStyle name="20% - Accent6 22 8" xfId="12125"/>
    <cellStyle name="20% - Accent6 23" xfId="1329"/>
    <cellStyle name="20% - Accent6 23 2" xfId="2033"/>
    <cellStyle name="20% - Accent6 23 2 2" xfId="5639"/>
    <cellStyle name="20% - Accent6 23 2 2 2" xfId="11104"/>
    <cellStyle name="20% - Accent6 23 2 2 2 2" xfId="21929"/>
    <cellStyle name="20% - Accent6 23 2 2 3" xfId="16636"/>
    <cellStyle name="20% - Accent6 23 2 3" xfId="3885"/>
    <cellStyle name="20% - Accent6 23 2 3 2" xfId="9354"/>
    <cellStyle name="20% - Accent6 23 2 3 2 2" xfId="20179"/>
    <cellStyle name="20% - Accent6 23 2 3 3" xfId="14886"/>
    <cellStyle name="20% - Accent6 23 2 4" xfId="7606"/>
    <cellStyle name="20% - Accent6 23 2 4 2" xfId="18431"/>
    <cellStyle name="20% - Accent6 23 2 5" xfId="13138"/>
    <cellStyle name="20% - Accent6 23 3" xfId="4943"/>
    <cellStyle name="20% - Accent6 23 3 2" xfId="10408"/>
    <cellStyle name="20% - Accent6 23 3 2 2" xfId="21233"/>
    <cellStyle name="20% - Accent6 23 3 3" xfId="15940"/>
    <cellStyle name="20% - Accent6 23 4" xfId="3189"/>
    <cellStyle name="20% - Accent6 23 4 2" xfId="8658"/>
    <cellStyle name="20% - Accent6 23 4 2 2" xfId="19483"/>
    <cellStyle name="20% - Accent6 23 4 3" xfId="14190"/>
    <cellStyle name="20% - Accent6 23 5" xfId="6910"/>
    <cellStyle name="20% - Accent6 23 5 2" xfId="17735"/>
    <cellStyle name="20% - Accent6 23 6" xfId="12442"/>
    <cellStyle name="20% - Accent6 24" xfId="1679"/>
    <cellStyle name="20% - Accent6 24 2" xfId="5285"/>
    <cellStyle name="20% - Accent6 24 2 2" xfId="10750"/>
    <cellStyle name="20% - Accent6 24 2 2 2" xfId="21575"/>
    <cellStyle name="20% - Accent6 24 2 3" xfId="16282"/>
    <cellStyle name="20% - Accent6 24 3" xfId="3531"/>
    <cellStyle name="20% - Accent6 24 3 2" xfId="9000"/>
    <cellStyle name="20% - Accent6 24 3 2 2" xfId="19825"/>
    <cellStyle name="20% - Accent6 24 3 3" xfId="14532"/>
    <cellStyle name="20% - Accent6 24 4" xfId="7252"/>
    <cellStyle name="20% - Accent6 24 4 2" xfId="18077"/>
    <cellStyle name="20% - Accent6 24 5" xfId="12784"/>
    <cellStyle name="20% - Accent6 25" xfId="2409"/>
    <cellStyle name="20% - Accent6 25 2" xfId="5983"/>
    <cellStyle name="20% - Accent6 25 2 2" xfId="11448"/>
    <cellStyle name="20% - Accent6 25 2 2 2" xfId="22273"/>
    <cellStyle name="20% - Accent6 25 2 3" xfId="16980"/>
    <cellStyle name="20% - Accent6 25 3" xfId="4229"/>
    <cellStyle name="20% - Accent6 25 3 2" xfId="9698"/>
    <cellStyle name="20% - Accent6 25 3 2 2" xfId="20523"/>
    <cellStyle name="20% - Accent6 25 3 3" xfId="15230"/>
    <cellStyle name="20% - Accent6 25 4" xfId="7950"/>
    <cellStyle name="20% - Accent6 25 4 2" xfId="18775"/>
    <cellStyle name="20% - Accent6 25 5" xfId="13482"/>
    <cellStyle name="20% - Accent6 26" xfId="2766"/>
    <cellStyle name="20% - Accent6 27" xfId="4587"/>
    <cellStyle name="20% - Accent6 27 2" xfId="10052"/>
    <cellStyle name="20% - Accent6 27 2 2" xfId="20877"/>
    <cellStyle name="20% - Accent6 27 3" xfId="15584"/>
    <cellStyle name="20% - Accent6 28" xfId="2835"/>
    <cellStyle name="20% - Accent6 28 2" xfId="8304"/>
    <cellStyle name="20% - Accent6 28 2 2" xfId="19129"/>
    <cellStyle name="20% - Accent6 28 3" xfId="13836"/>
    <cellStyle name="20% - Accent6 29" xfId="6339"/>
    <cellStyle name="20% - Accent6 29 2" xfId="11802"/>
    <cellStyle name="20% - Accent6 29 2 2" xfId="22627"/>
    <cellStyle name="20% - Accent6 29 3" xfId="17334"/>
    <cellStyle name="20% - Accent6 3" xfId="46"/>
    <cellStyle name="20% - Accent6 3 2" xfId="900"/>
    <cellStyle name="20% - Accent6 3 3" xfId="511"/>
    <cellStyle name="20% - Accent6 3 3 2" xfId="1396"/>
    <cellStyle name="20% - Accent6 3 3 2 2" xfId="2094"/>
    <cellStyle name="20% - Accent6 3 3 2 2 2" xfId="5700"/>
    <cellStyle name="20% - Accent6 3 3 2 2 2 2" xfId="11165"/>
    <cellStyle name="20% - Accent6 3 3 2 2 2 2 2" xfId="21990"/>
    <cellStyle name="20% - Accent6 3 3 2 2 2 3" xfId="16697"/>
    <cellStyle name="20% - Accent6 3 3 2 2 3" xfId="3946"/>
    <cellStyle name="20% - Accent6 3 3 2 2 3 2" xfId="9415"/>
    <cellStyle name="20% - Accent6 3 3 2 2 3 2 2" xfId="20240"/>
    <cellStyle name="20% - Accent6 3 3 2 2 3 3" xfId="14947"/>
    <cellStyle name="20% - Accent6 3 3 2 2 4" xfId="7667"/>
    <cellStyle name="20% - Accent6 3 3 2 2 4 2" xfId="18492"/>
    <cellStyle name="20% - Accent6 3 3 2 2 5" xfId="13199"/>
    <cellStyle name="20% - Accent6 3 3 2 3" xfId="5004"/>
    <cellStyle name="20% - Accent6 3 3 2 3 2" xfId="10469"/>
    <cellStyle name="20% - Accent6 3 3 2 3 2 2" xfId="21294"/>
    <cellStyle name="20% - Accent6 3 3 2 3 3" xfId="16001"/>
    <cellStyle name="20% - Accent6 3 3 2 4" xfId="3250"/>
    <cellStyle name="20% - Accent6 3 3 2 4 2" xfId="8719"/>
    <cellStyle name="20% - Accent6 3 3 2 4 2 2" xfId="19544"/>
    <cellStyle name="20% - Accent6 3 3 2 4 3" xfId="14251"/>
    <cellStyle name="20% - Accent6 3 3 2 5" xfId="6971"/>
    <cellStyle name="20% - Accent6 3 3 2 5 2" xfId="17796"/>
    <cellStyle name="20% - Accent6 3 3 2 6" xfId="12503"/>
    <cellStyle name="20% - Accent6 3 3 3" xfId="1745"/>
    <cellStyle name="20% - Accent6 3 3 3 2" xfId="5351"/>
    <cellStyle name="20% - Accent6 3 3 3 2 2" xfId="10816"/>
    <cellStyle name="20% - Accent6 3 3 3 2 2 2" xfId="21641"/>
    <cellStyle name="20% - Accent6 3 3 3 2 3" xfId="16348"/>
    <cellStyle name="20% - Accent6 3 3 3 3" xfId="3597"/>
    <cellStyle name="20% - Accent6 3 3 3 3 2" xfId="9066"/>
    <cellStyle name="20% - Accent6 3 3 3 3 2 2" xfId="19891"/>
    <cellStyle name="20% - Accent6 3 3 3 3 3" xfId="14598"/>
    <cellStyle name="20% - Accent6 3 3 3 4" xfId="7318"/>
    <cellStyle name="20% - Accent6 3 3 3 4 2" xfId="18143"/>
    <cellStyle name="20% - Accent6 3 3 3 5" xfId="12850"/>
    <cellStyle name="20% - Accent6 3 3 4" xfId="2475"/>
    <cellStyle name="20% - Accent6 3 3 4 2" xfId="6049"/>
    <cellStyle name="20% - Accent6 3 3 4 2 2" xfId="11514"/>
    <cellStyle name="20% - Accent6 3 3 4 2 2 2" xfId="22339"/>
    <cellStyle name="20% - Accent6 3 3 4 2 3" xfId="17046"/>
    <cellStyle name="20% - Accent6 3 3 4 3" xfId="4295"/>
    <cellStyle name="20% - Accent6 3 3 4 3 2" xfId="9764"/>
    <cellStyle name="20% - Accent6 3 3 4 3 2 2" xfId="20589"/>
    <cellStyle name="20% - Accent6 3 3 4 3 3" xfId="15296"/>
    <cellStyle name="20% - Accent6 3 3 4 4" xfId="8016"/>
    <cellStyle name="20% - Accent6 3 3 4 4 2" xfId="18841"/>
    <cellStyle name="20% - Accent6 3 3 4 5" xfId="13548"/>
    <cellStyle name="20% - Accent6 3 3 5" xfId="4653"/>
    <cellStyle name="20% - Accent6 3 3 5 2" xfId="10118"/>
    <cellStyle name="20% - Accent6 3 3 5 2 2" xfId="20943"/>
    <cellStyle name="20% - Accent6 3 3 5 3" xfId="15650"/>
    <cellStyle name="20% - Accent6 3 3 6" xfId="2901"/>
    <cellStyle name="20% - Accent6 3 3 6 2" xfId="8370"/>
    <cellStyle name="20% - Accent6 3 3 6 2 2" xfId="19195"/>
    <cellStyle name="20% - Accent6 3 3 6 3" xfId="13902"/>
    <cellStyle name="20% - Accent6 3 3 7" xfId="6622"/>
    <cellStyle name="20% - Accent6 3 3 7 2" xfId="17447"/>
    <cellStyle name="20% - Accent6 3 3 8" xfId="12153"/>
    <cellStyle name="20% - Accent6 30" xfId="6554"/>
    <cellStyle name="20% - Accent6 30 2" xfId="17381"/>
    <cellStyle name="20% - Accent6 31" xfId="11921"/>
    <cellStyle name="20% - Accent6 31 2" xfId="22718"/>
    <cellStyle name="20% - Accent6 32" xfId="12086"/>
    <cellStyle name="20% - Accent6 4" xfId="324"/>
    <cellStyle name="20% - Accent6 4 2" xfId="553"/>
    <cellStyle name="20% - Accent6 4 2 2" xfId="1410"/>
    <cellStyle name="20% - Accent6 4 2 2 2" xfId="2108"/>
    <cellStyle name="20% - Accent6 4 2 2 2 2" xfId="5714"/>
    <cellStyle name="20% - Accent6 4 2 2 2 2 2" xfId="11179"/>
    <cellStyle name="20% - Accent6 4 2 2 2 2 2 2" xfId="22004"/>
    <cellStyle name="20% - Accent6 4 2 2 2 2 3" xfId="16711"/>
    <cellStyle name="20% - Accent6 4 2 2 2 3" xfId="3960"/>
    <cellStyle name="20% - Accent6 4 2 2 2 3 2" xfId="9429"/>
    <cellStyle name="20% - Accent6 4 2 2 2 3 2 2" xfId="20254"/>
    <cellStyle name="20% - Accent6 4 2 2 2 3 3" xfId="14961"/>
    <cellStyle name="20% - Accent6 4 2 2 2 4" xfId="7681"/>
    <cellStyle name="20% - Accent6 4 2 2 2 4 2" xfId="18506"/>
    <cellStyle name="20% - Accent6 4 2 2 2 5" xfId="13213"/>
    <cellStyle name="20% - Accent6 4 2 2 3" xfId="5018"/>
    <cellStyle name="20% - Accent6 4 2 2 3 2" xfId="10483"/>
    <cellStyle name="20% - Accent6 4 2 2 3 2 2" xfId="21308"/>
    <cellStyle name="20% - Accent6 4 2 2 3 3" xfId="16015"/>
    <cellStyle name="20% - Accent6 4 2 2 4" xfId="3264"/>
    <cellStyle name="20% - Accent6 4 2 2 4 2" xfId="8733"/>
    <cellStyle name="20% - Accent6 4 2 2 4 2 2" xfId="19558"/>
    <cellStyle name="20% - Accent6 4 2 2 4 3" xfId="14265"/>
    <cellStyle name="20% - Accent6 4 2 2 5" xfId="6985"/>
    <cellStyle name="20% - Accent6 4 2 2 5 2" xfId="17810"/>
    <cellStyle name="20% - Accent6 4 2 2 6" xfId="12517"/>
    <cellStyle name="20% - Accent6 4 2 3" xfId="1759"/>
    <cellStyle name="20% - Accent6 4 2 3 2" xfId="5365"/>
    <cellStyle name="20% - Accent6 4 2 3 2 2" xfId="10830"/>
    <cellStyle name="20% - Accent6 4 2 3 2 2 2" xfId="21655"/>
    <cellStyle name="20% - Accent6 4 2 3 2 3" xfId="16362"/>
    <cellStyle name="20% - Accent6 4 2 3 3" xfId="3611"/>
    <cellStyle name="20% - Accent6 4 2 3 3 2" xfId="9080"/>
    <cellStyle name="20% - Accent6 4 2 3 3 2 2" xfId="19905"/>
    <cellStyle name="20% - Accent6 4 2 3 3 3" xfId="14612"/>
    <cellStyle name="20% - Accent6 4 2 3 4" xfId="7332"/>
    <cellStyle name="20% - Accent6 4 2 3 4 2" xfId="18157"/>
    <cellStyle name="20% - Accent6 4 2 3 5" xfId="12864"/>
    <cellStyle name="20% - Accent6 4 2 4" xfId="2489"/>
    <cellStyle name="20% - Accent6 4 2 4 2" xfId="6063"/>
    <cellStyle name="20% - Accent6 4 2 4 2 2" xfId="11528"/>
    <cellStyle name="20% - Accent6 4 2 4 2 2 2" xfId="22353"/>
    <cellStyle name="20% - Accent6 4 2 4 2 3" xfId="17060"/>
    <cellStyle name="20% - Accent6 4 2 4 3" xfId="4309"/>
    <cellStyle name="20% - Accent6 4 2 4 3 2" xfId="9778"/>
    <cellStyle name="20% - Accent6 4 2 4 3 2 2" xfId="20603"/>
    <cellStyle name="20% - Accent6 4 2 4 3 3" xfId="15310"/>
    <cellStyle name="20% - Accent6 4 2 4 4" xfId="8030"/>
    <cellStyle name="20% - Accent6 4 2 4 4 2" xfId="18855"/>
    <cellStyle name="20% - Accent6 4 2 4 5" xfId="13562"/>
    <cellStyle name="20% - Accent6 4 2 5" xfId="4667"/>
    <cellStyle name="20% - Accent6 4 2 5 2" xfId="10132"/>
    <cellStyle name="20% - Accent6 4 2 5 2 2" xfId="20957"/>
    <cellStyle name="20% - Accent6 4 2 5 3" xfId="15664"/>
    <cellStyle name="20% - Accent6 4 2 6" xfId="2915"/>
    <cellStyle name="20% - Accent6 4 2 6 2" xfId="8384"/>
    <cellStyle name="20% - Accent6 4 2 6 2 2" xfId="19209"/>
    <cellStyle name="20% - Accent6 4 2 6 3" xfId="13916"/>
    <cellStyle name="20% - Accent6 4 2 7" xfId="6636"/>
    <cellStyle name="20% - Accent6 4 2 7 2" xfId="17461"/>
    <cellStyle name="20% - Accent6 4 2 8" xfId="12167"/>
    <cellStyle name="20% - Accent6 4 3" xfId="1352"/>
    <cellStyle name="20% - Accent6 4 3 2" xfId="2050"/>
    <cellStyle name="20% - Accent6 4 3 2 2" xfId="5656"/>
    <cellStyle name="20% - Accent6 4 3 2 2 2" xfId="11121"/>
    <cellStyle name="20% - Accent6 4 3 2 2 2 2" xfId="21946"/>
    <cellStyle name="20% - Accent6 4 3 2 2 3" xfId="16653"/>
    <cellStyle name="20% - Accent6 4 3 2 3" xfId="3902"/>
    <cellStyle name="20% - Accent6 4 3 2 3 2" xfId="9371"/>
    <cellStyle name="20% - Accent6 4 3 2 3 2 2" xfId="20196"/>
    <cellStyle name="20% - Accent6 4 3 2 3 3" xfId="14903"/>
    <cellStyle name="20% - Accent6 4 3 2 4" xfId="7623"/>
    <cellStyle name="20% - Accent6 4 3 2 4 2" xfId="18448"/>
    <cellStyle name="20% - Accent6 4 3 2 5" xfId="13155"/>
    <cellStyle name="20% - Accent6 4 3 3" xfId="4960"/>
    <cellStyle name="20% - Accent6 4 3 3 2" xfId="10425"/>
    <cellStyle name="20% - Accent6 4 3 3 2 2" xfId="21250"/>
    <cellStyle name="20% - Accent6 4 3 3 3" xfId="15957"/>
    <cellStyle name="20% - Accent6 4 3 4" xfId="3206"/>
    <cellStyle name="20% - Accent6 4 3 4 2" xfId="8675"/>
    <cellStyle name="20% - Accent6 4 3 4 2 2" xfId="19500"/>
    <cellStyle name="20% - Accent6 4 3 4 3" xfId="14207"/>
    <cellStyle name="20% - Accent6 4 3 5" xfId="6927"/>
    <cellStyle name="20% - Accent6 4 3 5 2" xfId="17752"/>
    <cellStyle name="20% - Accent6 4 3 6" xfId="12459"/>
    <cellStyle name="20% - Accent6 4 4" xfId="1701"/>
    <cellStyle name="20% - Accent6 4 4 2" xfId="5307"/>
    <cellStyle name="20% - Accent6 4 4 2 2" xfId="10772"/>
    <cellStyle name="20% - Accent6 4 4 2 2 2" xfId="21597"/>
    <cellStyle name="20% - Accent6 4 4 2 3" xfId="16304"/>
    <cellStyle name="20% - Accent6 4 4 3" xfId="3553"/>
    <cellStyle name="20% - Accent6 4 4 3 2" xfId="9022"/>
    <cellStyle name="20% - Accent6 4 4 3 2 2" xfId="19847"/>
    <cellStyle name="20% - Accent6 4 4 3 3" xfId="14554"/>
    <cellStyle name="20% - Accent6 4 4 4" xfId="7274"/>
    <cellStyle name="20% - Accent6 4 4 4 2" xfId="18099"/>
    <cellStyle name="20% - Accent6 4 4 5" xfId="12806"/>
    <cellStyle name="20% - Accent6 4 5" xfId="2431"/>
    <cellStyle name="20% - Accent6 4 5 2" xfId="6005"/>
    <cellStyle name="20% - Accent6 4 5 2 2" xfId="11470"/>
    <cellStyle name="20% - Accent6 4 5 2 2 2" xfId="22295"/>
    <cellStyle name="20% - Accent6 4 5 2 3" xfId="17002"/>
    <cellStyle name="20% - Accent6 4 5 3" xfId="4251"/>
    <cellStyle name="20% - Accent6 4 5 3 2" xfId="9720"/>
    <cellStyle name="20% - Accent6 4 5 3 2 2" xfId="20545"/>
    <cellStyle name="20% - Accent6 4 5 3 3" xfId="15252"/>
    <cellStyle name="20% - Accent6 4 5 4" xfId="7972"/>
    <cellStyle name="20% - Accent6 4 5 4 2" xfId="18797"/>
    <cellStyle name="20% - Accent6 4 5 5" xfId="13504"/>
    <cellStyle name="20% - Accent6 4 6" xfId="4609"/>
    <cellStyle name="20% - Accent6 4 6 2" xfId="10074"/>
    <cellStyle name="20% - Accent6 4 6 2 2" xfId="20899"/>
    <cellStyle name="20% - Accent6 4 6 3" xfId="15606"/>
    <cellStyle name="20% - Accent6 4 7" xfId="2857"/>
    <cellStyle name="20% - Accent6 4 7 2" xfId="8326"/>
    <cellStyle name="20% - Accent6 4 7 2 2" xfId="19151"/>
    <cellStyle name="20% - Accent6 4 7 3" xfId="13858"/>
    <cellStyle name="20% - Accent6 4 8" xfId="6578"/>
    <cellStyle name="20% - Accent6 4 8 2" xfId="17403"/>
    <cellStyle name="20% - Accent6 4 9" xfId="12109"/>
    <cellStyle name="20% - Accent6 5" xfId="595"/>
    <cellStyle name="20% - Accent6 5 2" xfId="1424"/>
    <cellStyle name="20% - Accent6 5 2 2" xfId="2122"/>
    <cellStyle name="20% - Accent6 5 2 2 2" xfId="5728"/>
    <cellStyle name="20% - Accent6 5 2 2 2 2" xfId="11193"/>
    <cellStyle name="20% - Accent6 5 2 2 2 2 2" xfId="22018"/>
    <cellStyle name="20% - Accent6 5 2 2 2 3" xfId="16725"/>
    <cellStyle name="20% - Accent6 5 2 2 3" xfId="3974"/>
    <cellStyle name="20% - Accent6 5 2 2 3 2" xfId="9443"/>
    <cellStyle name="20% - Accent6 5 2 2 3 2 2" xfId="20268"/>
    <cellStyle name="20% - Accent6 5 2 2 3 3" xfId="14975"/>
    <cellStyle name="20% - Accent6 5 2 2 4" xfId="7695"/>
    <cellStyle name="20% - Accent6 5 2 2 4 2" xfId="18520"/>
    <cellStyle name="20% - Accent6 5 2 2 5" xfId="13227"/>
    <cellStyle name="20% - Accent6 5 2 3" xfId="5032"/>
    <cellStyle name="20% - Accent6 5 2 3 2" xfId="10497"/>
    <cellStyle name="20% - Accent6 5 2 3 2 2" xfId="21322"/>
    <cellStyle name="20% - Accent6 5 2 3 3" xfId="16029"/>
    <cellStyle name="20% - Accent6 5 2 4" xfId="3278"/>
    <cellStyle name="20% - Accent6 5 2 4 2" xfId="8747"/>
    <cellStyle name="20% - Accent6 5 2 4 2 2" xfId="19572"/>
    <cellStyle name="20% - Accent6 5 2 4 3" xfId="14279"/>
    <cellStyle name="20% - Accent6 5 2 5" xfId="6999"/>
    <cellStyle name="20% - Accent6 5 2 5 2" xfId="17824"/>
    <cellStyle name="20% - Accent6 5 2 6" xfId="12531"/>
    <cellStyle name="20% - Accent6 5 3" xfId="1773"/>
    <cellStyle name="20% - Accent6 5 3 2" xfId="5379"/>
    <cellStyle name="20% - Accent6 5 3 2 2" xfId="10844"/>
    <cellStyle name="20% - Accent6 5 3 2 2 2" xfId="21669"/>
    <cellStyle name="20% - Accent6 5 3 2 3" xfId="16376"/>
    <cellStyle name="20% - Accent6 5 3 3" xfId="3625"/>
    <cellStyle name="20% - Accent6 5 3 3 2" xfId="9094"/>
    <cellStyle name="20% - Accent6 5 3 3 2 2" xfId="19919"/>
    <cellStyle name="20% - Accent6 5 3 3 3" xfId="14626"/>
    <cellStyle name="20% - Accent6 5 3 4" xfId="7346"/>
    <cellStyle name="20% - Accent6 5 3 4 2" xfId="18171"/>
    <cellStyle name="20% - Accent6 5 3 5" xfId="12878"/>
    <cellStyle name="20% - Accent6 5 4" xfId="2503"/>
    <cellStyle name="20% - Accent6 5 4 2" xfId="6077"/>
    <cellStyle name="20% - Accent6 5 4 2 2" xfId="11542"/>
    <cellStyle name="20% - Accent6 5 4 2 2 2" xfId="22367"/>
    <cellStyle name="20% - Accent6 5 4 2 3" xfId="17074"/>
    <cellStyle name="20% - Accent6 5 4 3" xfId="4323"/>
    <cellStyle name="20% - Accent6 5 4 3 2" xfId="9792"/>
    <cellStyle name="20% - Accent6 5 4 3 2 2" xfId="20617"/>
    <cellStyle name="20% - Accent6 5 4 3 3" xfId="15324"/>
    <cellStyle name="20% - Accent6 5 4 4" xfId="8044"/>
    <cellStyle name="20% - Accent6 5 4 4 2" xfId="18869"/>
    <cellStyle name="20% - Accent6 5 4 5" xfId="13576"/>
    <cellStyle name="20% - Accent6 5 5" xfId="4681"/>
    <cellStyle name="20% - Accent6 5 5 2" xfId="10146"/>
    <cellStyle name="20% - Accent6 5 5 2 2" xfId="20971"/>
    <cellStyle name="20% - Accent6 5 5 3" xfId="15678"/>
    <cellStyle name="20% - Accent6 5 6" xfId="2929"/>
    <cellStyle name="20% - Accent6 5 6 2" xfId="8398"/>
    <cellStyle name="20% - Accent6 5 6 2 2" xfId="19223"/>
    <cellStyle name="20% - Accent6 5 6 3" xfId="13930"/>
    <cellStyle name="20% - Accent6 5 7" xfId="6650"/>
    <cellStyle name="20% - Accent6 5 7 2" xfId="17475"/>
    <cellStyle name="20% - Accent6 5 8" xfId="12181"/>
    <cellStyle name="20% - Accent6 6" xfId="637"/>
    <cellStyle name="20% - Accent6 6 2" xfId="1438"/>
    <cellStyle name="20% - Accent6 6 2 2" xfId="2136"/>
    <cellStyle name="20% - Accent6 6 2 2 2" xfId="5742"/>
    <cellStyle name="20% - Accent6 6 2 2 2 2" xfId="11207"/>
    <cellStyle name="20% - Accent6 6 2 2 2 2 2" xfId="22032"/>
    <cellStyle name="20% - Accent6 6 2 2 2 3" xfId="16739"/>
    <cellStyle name="20% - Accent6 6 2 2 3" xfId="3988"/>
    <cellStyle name="20% - Accent6 6 2 2 3 2" xfId="9457"/>
    <cellStyle name="20% - Accent6 6 2 2 3 2 2" xfId="20282"/>
    <cellStyle name="20% - Accent6 6 2 2 3 3" xfId="14989"/>
    <cellStyle name="20% - Accent6 6 2 2 4" xfId="7709"/>
    <cellStyle name="20% - Accent6 6 2 2 4 2" xfId="18534"/>
    <cellStyle name="20% - Accent6 6 2 2 5" xfId="13241"/>
    <cellStyle name="20% - Accent6 6 2 3" xfId="5046"/>
    <cellStyle name="20% - Accent6 6 2 3 2" xfId="10511"/>
    <cellStyle name="20% - Accent6 6 2 3 2 2" xfId="21336"/>
    <cellStyle name="20% - Accent6 6 2 3 3" xfId="16043"/>
    <cellStyle name="20% - Accent6 6 2 4" xfId="3292"/>
    <cellStyle name="20% - Accent6 6 2 4 2" xfId="8761"/>
    <cellStyle name="20% - Accent6 6 2 4 2 2" xfId="19586"/>
    <cellStyle name="20% - Accent6 6 2 4 3" xfId="14293"/>
    <cellStyle name="20% - Accent6 6 2 5" xfId="7013"/>
    <cellStyle name="20% - Accent6 6 2 5 2" xfId="17838"/>
    <cellStyle name="20% - Accent6 6 2 6" xfId="12545"/>
    <cellStyle name="20% - Accent6 6 3" xfId="1787"/>
    <cellStyle name="20% - Accent6 6 3 2" xfId="5393"/>
    <cellStyle name="20% - Accent6 6 3 2 2" xfId="10858"/>
    <cellStyle name="20% - Accent6 6 3 2 2 2" xfId="21683"/>
    <cellStyle name="20% - Accent6 6 3 2 3" xfId="16390"/>
    <cellStyle name="20% - Accent6 6 3 3" xfId="3639"/>
    <cellStyle name="20% - Accent6 6 3 3 2" xfId="9108"/>
    <cellStyle name="20% - Accent6 6 3 3 2 2" xfId="19933"/>
    <cellStyle name="20% - Accent6 6 3 3 3" xfId="14640"/>
    <cellStyle name="20% - Accent6 6 3 4" xfId="7360"/>
    <cellStyle name="20% - Accent6 6 3 4 2" xfId="18185"/>
    <cellStyle name="20% - Accent6 6 3 5" xfId="12892"/>
    <cellStyle name="20% - Accent6 6 4" xfId="2517"/>
    <cellStyle name="20% - Accent6 6 4 2" xfId="6091"/>
    <cellStyle name="20% - Accent6 6 4 2 2" xfId="11556"/>
    <cellStyle name="20% - Accent6 6 4 2 2 2" xfId="22381"/>
    <cellStyle name="20% - Accent6 6 4 2 3" xfId="17088"/>
    <cellStyle name="20% - Accent6 6 4 3" xfId="4337"/>
    <cellStyle name="20% - Accent6 6 4 3 2" xfId="9806"/>
    <cellStyle name="20% - Accent6 6 4 3 2 2" xfId="20631"/>
    <cellStyle name="20% - Accent6 6 4 3 3" xfId="15338"/>
    <cellStyle name="20% - Accent6 6 4 4" xfId="8058"/>
    <cellStyle name="20% - Accent6 6 4 4 2" xfId="18883"/>
    <cellStyle name="20% - Accent6 6 4 5" xfId="13590"/>
    <cellStyle name="20% - Accent6 6 5" xfId="4696"/>
    <cellStyle name="20% - Accent6 6 5 2" xfId="10161"/>
    <cellStyle name="20% - Accent6 6 5 2 2" xfId="20986"/>
    <cellStyle name="20% - Accent6 6 5 3" xfId="15693"/>
    <cellStyle name="20% - Accent6 6 6" xfId="2943"/>
    <cellStyle name="20% - Accent6 6 6 2" xfId="8412"/>
    <cellStyle name="20% - Accent6 6 6 2 2" xfId="19237"/>
    <cellStyle name="20% - Accent6 6 6 3" xfId="13944"/>
    <cellStyle name="20% - Accent6 6 7" xfId="6664"/>
    <cellStyle name="20% - Accent6 6 7 2" xfId="17489"/>
    <cellStyle name="20% - Accent6 6 8" xfId="12195"/>
    <cellStyle name="20% - Accent6 7" xfId="679"/>
    <cellStyle name="20% - Accent6 7 2" xfId="1452"/>
    <cellStyle name="20% - Accent6 7 2 2" xfId="2150"/>
    <cellStyle name="20% - Accent6 7 2 2 2" xfId="5756"/>
    <cellStyle name="20% - Accent6 7 2 2 2 2" xfId="11221"/>
    <cellStyle name="20% - Accent6 7 2 2 2 2 2" xfId="22046"/>
    <cellStyle name="20% - Accent6 7 2 2 2 3" xfId="16753"/>
    <cellStyle name="20% - Accent6 7 2 2 3" xfId="4002"/>
    <cellStyle name="20% - Accent6 7 2 2 3 2" xfId="9471"/>
    <cellStyle name="20% - Accent6 7 2 2 3 2 2" xfId="20296"/>
    <cellStyle name="20% - Accent6 7 2 2 3 3" xfId="15003"/>
    <cellStyle name="20% - Accent6 7 2 2 4" xfId="7723"/>
    <cellStyle name="20% - Accent6 7 2 2 4 2" xfId="18548"/>
    <cellStyle name="20% - Accent6 7 2 2 5" xfId="13255"/>
    <cellStyle name="20% - Accent6 7 2 3" xfId="5060"/>
    <cellStyle name="20% - Accent6 7 2 3 2" xfId="10525"/>
    <cellStyle name="20% - Accent6 7 2 3 2 2" xfId="21350"/>
    <cellStyle name="20% - Accent6 7 2 3 3" xfId="16057"/>
    <cellStyle name="20% - Accent6 7 2 4" xfId="3306"/>
    <cellStyle name="20% - Accent6 7 2 4 2" xfId="8775"/>
    <cellStyle name="20% - Accent6 7 2 4 2 2" xfId="19600"/>
    <cellStyle name="20% - Accent6 7 2 4 3" xfId="14307"/>
    <cellStyle name="20% - Accent6 7 2 5" xfId="7027"/>
    <cellStyle name="20% - Accent6 7 2 5 2" xfId="17852"/>
    <cellStyle name="20% - Accent6 7 2 6" xfId="12559"/>
    <cellStyle name="20% - Accent6 7 3" xfId="1801"/>
    <cellStyle name="20% - Accent6 7 3 2" xfId="5407"/>
    <cellStyle name="20% - Accent6 7 3 2 2" xfId="10872"/>
    <cellStyle name="20% - Accent6 7 3 2 2 2" xfId="21697"/>
    <cellStyle name="20% - Accent6 7 3 2 3" xfId="16404"/>
    <cellStyle name="20% - Accent6 7 3 3" xfId="3653"/>
    <cellStyle name="20% - Accent6 7 3 3 2" xfId="9122"/>
    <cellStyle name="20% - Accent6 7 3 3 2 2" xfId="19947"/>
    <cellStyle name="20% - Accent6 7 3 3 3" xfId="14654"/>
    <cellStyle name="20% - Accent6 7 3 4" xfId="7374"/>
    <cellStyle name="20% - Accent6 7 3 4 2" xfId="18199"/>
    <cellStyle name="20% - Accent6 7 3 5" xfId="12906"/>
    <cellStyle name="20% - Accent6 7 4" xfId="2531"/>
    <cellStyle name="20% - Accent6 7 4 2" xfId="6105"/>
    <cellStyle name="20% - Accent6 7 4 2 2" xfId="11570"/>
    <cellStyle name="20% - Accent6 7 4 2 2 2" xfId="22395"/>
    <cellStyle name="20% - Accent6 7 4 2 3" xfId="17102"/>
    <cellStyle name="20% - Accent6 7 4 3" xfId="4351"/>
    <cellStyle name="20% - Accent6 7 4 3 2" xfId="9820"/>
    <cellStyle name="20% - Accent6 7 4 3 2 2" xfId="20645"/>
    <cellStyle name="20% - Accent6 7 4 3 3" xfId="15352"/>
    <cellStyle name="20% - Accent6 7 4 4" xfId="8072"/>
    <cellStyle name="20% - Accent6 7 4 4 2" xfId="18897"/>
    <cellStyle name="20% - Accent6 7 4 5" xfId="13604"/>
    <cellStyle name="20% - Accent6 7 5" xfId="4711"/>
    <cellStyle name="20% - Accent6 7 5 2" xfId="10176"/>
    <cellStyle name="20% - Accent6 7 5 2 2" xfId="21001"/>
    <cellStyle name="20% - Accent6 7 5 3" xfId="15708"/>
    <cellStyle name="20% - Accent6 7 6" xfId="2957"/>
    <cellStyle name="20% - Accent6 7 6 2" xfId="8426"/>
    <cellStyle name="20% - Accent6 7 6 2 2" xfId="19251"/>
    <cellStyle name="20% - Accent6 7 6 3" xfId="13958"/>
    <cellStyle name="20% - Accent6 7 7" xfId="6678"/>
    <cellStyle name="20% - Accent6 7 7 2" xfId="17503"/>
    <cellStyle name="20% - Accent6 7 8" xfId="12209"/>
    <cellStyle name="20% - Accent6 8" xfId="720"/>
    <cellStyle name="20% - Accent6 8 2" xfId="1465"/>
    <cellStyle name="20% - Accent6 8 2 2" xfId="2163"/>
    <cellStyle name="20% - Accent6 8 2 2 2" xfId="5769"/>
    <cellStyle name="20% - Accent6 8 2 2 2 2" xfId="11234"/>
    <cellStyle name="20% - Accent6 8 2 2 2 2 2" xfId="22059"/>
    <cellStyle name="20% - Accent6 8 2 2 2 3" xfId="16766"/>
    <cellStyle name="20% - Accent6 8 2 2 3" xfId="4015"/>
    <cellStyle name="20% - Accent6 8 2 2 3 2" xfId="9484"/>
    <cellStyle name="20% - Accent6 8 2 2 3 2 2" xfId="20309"/>
    <cellStyle name="20% - Accent6 8 2 2 3 3" xfId="15016"/>
    <cellStyle name="20% - Accent6 8 2 2 4" xfId="7736"/>
    <cellStyle name="20% - Accent6 8 2 2 4 2" xfId="18561"/>
    <cellStyle name="20% - Accent6 8 2 2 5" xfId="13268"/>
    <cellStyle name="20% - Accent6 8 2 3" xfId="5073"/>
    <cellStyle name="20% - Accent6 8 2 3 2" xfId="10538"/>
    <cellStyle name="20% - Accent6 8 2 3 2 2" xfId="21363"/>
    <cellStyle name="20% - Accent6 8 2 3 3" xfId="16070"/>
    <cellStyle name="20% - Accent6 8 2 4" xfId="3319"/>
    <cellStyle name="20% - Accent6 8 2 4 2" xfId="8788"/>
    <cellStyle name="20% - Accent6 8 2 4 2 2" xfId="19613"/>
    <cellStyle name="20% - Accent6 8 2 4 3" xfId="14320"/>
    <cellStyle name="20% - Accent6 8 2 5" xfId="7040"/>
    <cellStyle name="20% - Accent6 8 2 5 2" xfId="17865"/>
    <cellStyle name="20% - Accent6 8 2 6" xfId="12572"/>
    <cellStyle name="20% - Accent6 8 3" xfId="1814"/>
    <cellStyle name="20% - Accent6 8 3 2" xfId="5420"/>
    <cellStyle name="20% - Accent6 8 3 2 2" xfId="10885"/>
    <cellStyle name="20% - Accent6 8 3 2 2 2" xfId="21710"/>
    <cellStyle name="20% - Accent6 8 3 2 3" xfId="16417"/>
    <cellStyle name="20% - Accent6 8 3 3" xfId="3666"/>
    <cellStyle name="20% - Accent6 8 3 3 2" xfId="9135"/>
    <cellStyle name="20% - Accent6 8 3 3 2 2" xfId="19960"/>
    <cellStyle name="20% - Accent6 8 3 3 3" xfId="14667"/>
    <cellStyle name="20% - Accent6 8 3 4" xfId="7387"/>
    <cellStyle name="20% - Accent6 8 3 4 2" xfId="18212"/>
    <cellStyle name="20% - Accent6 8 3 5" xfId="12919"/>
    <cellStyle name="20% - Accent6 8 4" xfId="2544"/>
    <cellStyle name="20% - Accent6 8 4 2" xfId="6118"/>
    <cellStyle name="20% - Accent6 8 4 2 2" xfId="11583"/>
    <cellStyle name="20% - Accent6 8 4 2 2 2" xfId="22408"/>
    <cellStyle name="20% - Accent6 8 4 2 3" xfId="17115"/>
    <cellStyle name="20% - Accent6 8 4 3" xfId="4364"/>
    <cellStyle name="20% - Accent6 8 4 3 2" xfId="9833"/>
    <cellStyle name="20% - Accent6 8 4 3 2 2" xfId="20658"/>
    <cellStyle name="20% - Accent6 8 4 3 3" xfId="15365"/>
    <cellStyle name="20% - Accent6 8 4 4" xfId="8085"/>
    <cellStyle name="20% - Accent6 8 4 4 2" xfId="18910"/>
    <cellStyle name="20% - Accent6 8 4 5" xfId="13617"/>
    <cellStyle name="20% - Accent6 8 5" xfId="4724"/>
    <cellStyle name="20% - Accent6 8 5 2" xfId="10189"/>
    <cellStyle name="20% - Accent6 8 5 2 2" xfId="21014"/>
    <cellStyle name="20% - Accent6 8 5 3" xfId="15721"/>
    <cellStyle name="20% - Accent6 8 6" xfId="2970"/>
    <cellStyle name="20% - Accent6 8 6 2" xfId="8439"/>
    <cellStyle name="20% - Accent6 8 6 2 2" xfId="19264"/>
    <cellStyle name="20% - Accent6 8 6 3" xfId="13971"/>
    <cellStyle name="20% - Accent6 8 7" xfId="6691"/>
    <cellStyle name="20% - Accent6 8 7 2" xfId="17516"/>
    <cellStyle name="20% - Accent6 8 8" xfId="12222"/>
    <cellStyle name="20% - Accent6 9" xfId="761"/>
    <cellStyle name="20% - Accent6 9 2" xfId="1478"/>
    <cellStyle name="20% - Accent6 9 2 2" xfId="2176"/>
    <cellStyle name="20% - Accent6 9 2 2 2" xfId="5782"/>
    <cellStyle name="20% - Accent6 9 2 2 2 2" xfId="11247"/>
    <cellStyle name="20% - Accent6 9 2 2 2 2 2" xfId="22072"/>
    <cellStyle name="20% - Accent6 9 2 2 2 3" xfId="16779"/>
    <cellStyle name="20% - Accent6 9 2 2 3" xfId="4028"/>
    <cellStyle name="20% - Accent6 9 2 2 3 2" xfId="9497"/>
    <cellStyle name="20% - Accent6 9 2 2 3 2 2" xfId="20322"/>
    <cellStyle name="20% - Accent6 9 2 2 3 3" xfId="15029"/>
    <cellStyle name="20% - Accent6 9 2 2 4" xfId="7749"/>
    <cellStyle name="20% - Accent6 9 2 2 4 2" xfId="18574"/>
    <cellStyle name="20% - Accent6 9 2 2 5" xfId="13281"/>
    <cellStyle name="20% - Accent6 9 2 3" xfId="5086"/>
    <cellStyle name="20% - Accent6 9 2 3 2" xfId="10551"/>
    <cellStyle name="20% - Accent6 9 2 3 2 2" xfId="21376"/>
    <cellStyle name="20% - Accent6 9 2 3 3" xfId="16083"/>
    <cellStyle name="20% - Accent6 9 2 4" xfId="3332"/>
    <cellStyle name="20% - Accent6 9 2 4 2" xfId="8801"/>
    <cellStyle name="20% - Accent6 9 2 4 2 2" xfId="19626"/>
    <cellStyle name="20% - Accent6 9 2 4 3" xfId="14333"/>
    <cellStyle name="20% - Accent6 9 2 5" xfId="7053"/>
    <cellStyle name="20% - Accent6 9 2 5 2" xfId="17878"/>
    <cellStyle name="20% - Accent6 9 2 6" xfId="12585"/>
    <cellStyle name="20% - Accent6 9 3" xfId="1827"/>
    <cellStyle name="20% - Accent6 9 3 2" xfId="5433"/>
    <cellStyle name="20% - Accent6 9 3 2 2" xfId="10898"/>
    <cellStyle name="20% - Accent6 9 3 2 2 2" xfId="21723"/>
    <cellStyle name="20% - Accent6 9 3 2 3" xfId="16430"/>
    <cellStyle name="20% - Accent6 9 3 3" xfId="3679"/>
    <cellStyle name="20% - Accent6 9 3 3 2" xfId="9148"/>
    <cellStyle name="20% - Accent6 9 3 3 2 2" xfId="19973"/>
    <cellStyle name="20% - Accent6 9 3 3 3" xfId="14680"/>
    <cellStyle name="20% - Accent6 9 3 4" xfId="7400"/>
    <cellStyle name="20% - Accent6 9 3 4 2" xfId="18225"/>
    <cellStyle name="20% - Accent6 9 3 5" xfId="12932"/>
    <cellStyle name="20% - Accent6 9 4" xfId="2557"/>
    <cellStyle name="20% - Accent6 9 4 2" xfId="6131"/>
    <cellStyle name="20% - Accent6 9 4 2 2" xfId="11596"/>
    <cellStyle name="20% - Accent6 9 4 2 2 2" xfId="22421"/>
    <cellStyle name="20% - Accent6 9 4 2 3" xfId="17128"/>
    <cellStyle name="20% - Accent6 9 4 3" xfId="4377"/>
    <cellStyle name="20% - Accent6 9 4 3 2" xfId="9846"/>
    <cellStyle name="20% - Accent6 9 4 3 2 2" xfId="20671"/>
    <cellStyle name="20% - Accent6 9 4 3 3" xfId="15378"/>
    <cellStyle name="20% - Accent6 9 4 4" xfId="8098"/>
    <cellStyle name="20% - Accent6 9 4 4 2" xfId="18923"/>
    <cellStyle name="20% - Accent6 9 4 5" xfId="13630"/>
    <cellStyle name="20% - Accent6 9 5" xfId="4737"/>
    <cellStyle name="20% - Accent6 9 5 2" xfId="10202"/>
    <cellStyle name="20% - Accent6 9 5 2 2" xfId="21027"/>
    <cellStyle name="20% - Accent6 9 5 3" xfId="15734"/>
    <cellStyle name="20% - Accent6 9 6" xfId="2983"/>
    <cellStyle name="20% - Accent6 9 6 2" xfId="8452"/>
    <cellStyle name="20% - Accent6 9 6 2 2" xfId="19277"/>
    <cellStyle name="20% - Accent6 9 6 3" xfId="13984"/>
    <cellStyle name="20% - Accent6 9 7" xfId="6704"/>
    <cellStyle name="20% - Accent6 9 7 2" xfId="17529"/>
    <cellStyle name="20% - Accent6 9 8" xfId="12235"/>
    <cellStyle name="40% - Accent1" xfId="47" builtinId="31" customBuiltin="1"/>
    <cellStyle name="40% - Accent1 10" xfId="774"/>
    <cellStyle name="40% - Accent1 10 2" xfId="1486"/>
    <cellStyle name="40% - Accent1 10 2 2" xfId="2184"/>
    <cellStyle name="40% - Accent1 10 2 2 2" xfId="5790"/>
    <cellStyle name="40% - Accent1 10 2 2 2 2" xfId="11255"/>
    <cellStyle name="40% - Accent1 10 2 2 2 2 2" xfId="22080"/>
    <cellStyle name="40% - Accent1 10 2 2 2 3" xfId="16787"/>
    <cellStyle name="40% - Accent1 10 2 2 3" xfId="4036"/>
    <cellStyle name="40% - Accent1 10 2 2 3 2" xfId="9505"/>
    <cellStyle name="40% - Accent1 10 2 2 3 2 2" xfId="20330"/>
    <cellStyle name="40% - Accent1 10 2 2 3 3" xfId="15037"/>
    <cellStyle name="40% - Accent1 10 2 2 4" xfId="7757"/>
    <cellStyle name="40% - Accent1 10 2 2 4 2" xfId="18582"/>
    <cellStyle name="40% - Accent1 10 2 2 5" xfId="13289"/>
    <cellStyle name="40% - Accent1 10 2 3" xfId="5094"/>
    <cellStyle name="40% - Accent1 10 2 3 2" xfId="10559"/>
    <cellStyle name="40% - Accent1 10 2 3 2 2" xfId="21384"/>
    <cellStyle name="40% - Accent1 10 2 3 3" xfId="16091"/>
    <cellStyle name="40% - Accent1 10 2 4" xfId="3340"/>
    <cellStyle name="40% - Accent1 10 2 4 2" xfId="8809"/>
    <cellStyle name="40% - Accent1 10 2 4 2 2" xfId="19634"/>
    <cellStyle name="40% - Accent1 10 2 4 3" xfId="14341"/>
    <cellStyle name="40% - Accent1 10 2 5" xfId="7061"/>
    <cellStyle name="40% - Accent1 10 2 5 2" xfId="17886"/>
    <cellStyle name="40% - Accent1 10 2 6" xfId="12593"/>
    <cellStyle name="40% - Accent1 10 3" xfId="1835"/>
    <cellStyle name="40% - Accent1 10 3 2" xfId="5441"/>
    <cellStyle name="40% - Accent1 10 3 2 2" xfId="10906"/>
    <cellStyle name="40% - Accent1 10 3 2 2 2" xfId="21731"/>
    <cellStyle name="40% - Accent1 10 3 2 3" xfId="16438"/>
    <cellStyle name="40% - Accent1 10 3 3" xfId="3687"/>
    <cellStyle name="40% - Accent1 10 3 3 2" xfId="9156"/>
    <cellStyle name="40% - Accent1 10 3 3 2 2" xfId="19981"/>
    <cellStyle name="40% - Accent1 10 3 3 3" xfId="14688"/>
    <cellStyle name="40% - Accent1 10 3 4" xfId="7408"/>
    <cellStyle name="40% - Accent1 10 3 4 2" xfId="18233"/>
    <cellStyle name="40% - Accent1 10 3 5" xfId="12940"/>
    <cellStyle name="40% - Accent1 10 4" xfId="2565"/>
    <cellStyle name="40% - Accent1 10 4 2" xfId="6139"/>
    <cellStyle name="40% - Accent1 10 4 2 2" xfId="11604"/>
    <cellStyle name="40% - Accent1 10 4 2 2 2" xfId="22429"/>
    <cellStyle name="40% - Accent1 10 4 2 3" xfId="17136"/>
    <cellStyle name="40% - Accent1 10 4 3" xfId="4385"/>
    <cellStyle name="40% - Accent1 10 4 3 2" xfId="9854"/>
    <cellStyle name="40% - Accent1 10 4 3 2 2" xfId="20679"/>
    <cellStyle name="40% - Accent1 10 4 3 3" xfId="15386"/>
    <cellStyle name="40% - Accent1 10 4 4" xfId="8106"/>
    <cellStyle name="40% - Accent1 10 4 4 2" xfId="18931"/>
    <cellStyle name="40% - Accent1 10 4 5" xfId="13638"/>
    <cellStyle name="40% - Accent1 10 5" xfId="4745"/>
    <cellStyle name="40% - Accent1 10 5 2" xfId="10210"/>
    <cellStyle name="40% - Accent1 10 5 2 2" xfId="21035"/>
    <cellStyle name="40% - Accent1 10 5 3" xfId="15742"/>
    <cellStyle name="40% - Accent1 10 6" xfId="2991"/>
    <cellStyle name="40% - Accent1 10 6 2" xfId="8460"/>
    <cellStyle name="40% - Accent1 10 6 2 2" xfId="19285"/>
    <cellStyle name="40% - Accent1 10 6 3" xfId="13992"/>
    <cellStyle name="40% - Accent1 10 7" xfId="6712"/>
    <cellStyle name="40% - Accent1 10 7 2" xfId="17537"/>
    <cellStyle name="40% - Accent1 10 8" xfId="12243"/>
    <cellStyle name="40% - Accent1 11" xfId="819"/>
    <cellStyle name="40% - Accent1 11 2" xfId="1503"/>
    <cellStyle name="40% - Accent1 11 2 2" xfId="2201"/>
    <cellStyle name="40% - Accent1 11 2 2 2" xfId="5807"/>
    <cellStyle name="40% - Accent1 11 2 2 2 2" xfId="11272"/>
    <cellStyle name="40% - Accent1 11 2 2 2 2 2" xfId="22097"/>
    <cellStyle name="40% - Accent1 11 2 2 2 3" xfId="16804"/>
    <cellStyle name="40% - Accent1 11 2 2 3" xfId="4053"/>
    <cellStyle name="40% - Accent1 11 2 2 3 2" xfId="9522"/>
    <cellStyle name="40% - Accent1 11 2 2 3 2 2" xfId="20347"/>
    <cellStyle name="40% - Accent1 11 2 2 3 3" xfId="15054"/>
    <cellStyle name="40% - Accent1 11 2 2 4" xfId="7774"/>
    <cellStyle name="40% - Accent1 11 2 2 4 2" xfId="18599"/>
    <cellStyle name="40% - Accent1 11 2 2 5" xfId="13306"/>
    <cellStyle name="40% - Accent1 11 2 3" xfId="5111"/>
    <cellStyle name="40% - Accent1 11 2 3 2" xfId="10576"/>
    <cellStyle name="40% - Accent1 11 2 3 2 2" xfId="21401"/>
    <cellStyle name="40% - Accent1 11 2 3 3" xfId="16108"/>
    <cellStyle name="40% - Accent1 11 2 4" xfId="3357"/>
    <cellStyle name="40% - Accent1 11 2 4 2" xfId="8826"/>
    <cellStyle name="40% - Accent1 11 2 4 2 2" xfId="19651"/>
    <cellStyle name="40% - Accent1 11 2 4 3" xfId="14358"/>
    <cellStyle name="40% - Accent1 11 2 5" xfId="7078"/>
    <cellStyle name="40% - Accent1 11 2 5 2" xfId="17903"/>
    <cellStyle name="40% - Accent1 11 2 6" xfId="12610"/>
    <cellStyle name="40% - Accent1 11 3" xfId="1852"/>
    <cellStyle name="40% - Accent1 11 3 2" xfId="5458"/>
    <cellStyle name="40% - Accent1 11 3 2 2" xfId="10923"/>
    <cellStyle name="40% - Accent1 11 3 2 2 2" xfId="21748"/>
    <cellStyle name="40% - Accent1 11 3 2 3" xfId="16455"/>
    <cellStyle name="40% - Accent1 11 3 3" xfId="3704"/>
    <cellStyle name="40% - Accent1 11 3 3 2" xfId="9173"/>
    <cellStyle name="40% - Accent1 11 3 3 2 2" xfId="19998"/>
    <cellStyle name="40% - Accent1 11 3 3 3" xfId="14705"/>
    <cellStyle name="40% - Accent1 11 3 4" xfId="7425"/>
    <cellStyle name="40% - Accent1 11 3 4 2" xfId="18250"/>
    <cellStyle name="40% - Accent1 11 3 5" xfId="12957"/>
    <cellStyle name="40% - Accent1 11 4" xfId="2582"/>
    <cellStyle name="40% - Accent1 11 4 2" xfId="6156"/>
    <cellStyle name="40% - Accent1 11 4 2 2" xfId="11621"/>
    <cellStyle name="40% - Accent1 11 4 2 2 2" xfId="22446"/>
    <cellStyle name="40% - Accent1 11 4 2 3" xfId="17153"/>
    <cellStyle name="40% - Accent1 11 4 3" xfId="4402"/>
    <cellStyle name="40% - Accent1 11 4 3 2" xfId="9871"/>
    <cellStyle name="40% - Accent1 11 4 3 2 2" xfId="20696"/>
    <cellStyle name="40% - Accent1 11 4 3 3" xfId="15403"/>
    <cellStyle name="40% - Accent1 11 4 4" xfId="8123"/>
    <cellStyle name="40% - Accent1 11 4 4 2" xfId="18948"/>
    <cellStyle name="40% - Accent1 11 4 5" xfId="13655"/>
    <cellStyle name="40% - Accent1 11 5" xfId="4762"/>
    <cellStyle name="40% - Accent1 11 5 2" xfId="10227"/>
    <cellStyle name="40% - Accent1 11 5 2 2" xfId="21052"/>
    <cellStyle name="40% - Accent1 11 5 3" xfId="15759"/>
    <cellStyle name="40% - Accent1 11 6" xfId="3008"/>
    <cellStyle name="40% - Accent1 11 6 2" xfId="8477"/>
    <cellStyle name="40% - Accent1 11 6 2 2" xfId="19302"/>
    <cellStyle name="40% - Accent1 11 6 3" xfId="14009"/>
    <cellStyle name="40% - Accent1 11 7" xfId="6729"/>
    <cellStyle name="40% - Accent1 11 7 2" xfId="17554"/>
    <cellStyle name="40% - Accent1 11 8" xfId="12260"/>
    <cellStyle name="40% - Accent1 12" xfId="858"/>
    <cellStyle name="40% - Accent1 12 2" xfId="1521"/>
    <cellStyle name="40% - Accent1 12 2 2" xfId="2219"/>
    <cellStyle name="40% - Accent1 12 2 2 2" xfId="5825"/>
    <cellStyle name="40% - Accent1 12 2 2 2 2" xfId="11290"/>
    <cellStyle name="40% - Accent1 12 2 2 2 2 2" xfId="22115"/>
    <cellStyle name="40% - Accent1 12 2 2 2 3" xfId="16822"/>
    <cellStyle name="40% - Accent1 12 2 2 3" xfId="4071"/>
    <cellStyle name="40% - Accent1 12 2 2 3 2" xfId="9540"/>
    <cellStyle name="40% - Accent1 12 2 2 3 2 2" xfId="20365"/>
    <cellStyle name="40% - Accent1 12 2 2 3 3" xfId="15072"/>
    <cellStyle name="40% - Accent1 12 2 2 4" xfId="7792"/>
    <cellStyle name="40% - Accent1 12 2 2 4 2" xfId="18617"/>
    <cellStyle name="40% - Accent1 12 2 2 5" xfId="13324"/>
    <cellStyle name="40% - Accent1 12 2 3" xfId="5129"/>
    <cellStyle name="40% - Accent1 12 2 3 2" xfId="10594"/>
    <cellStyle name="40% - Accent1 12 2 3 2 2" xfId="21419"/>
    <cellStyle name="40% - Accent1 12 2 3 3" xfId="16126"/>
    <cellStyle name="40% - Accent1 12 2 4" xfId="3375"/>
    <cellStyle name="40% - Accent1 12 2 4 2" xfId="8844"/>
    <cellStyle name="40% - Accent1 12 2 4 2 2" xfId="19669"/>
    <cellStyle name="40% - Accent1 12 2 4 3" xfId="14376"/>
    <cellStyle name="40% - Accent1 12 2 5" xfId="7096"/>
    <cellStyle name="40% - Accent1 12 2 5 2" xfId="17921"/>
    <cellStyle name="40% - Accent1 12 2 6" xfId="12628"/>
    <cellStyle name="40% - Accent1 12 3" xfId="1870"/>
    <cellStyle name="40% - Accent1 12 3 2" xfId="5476"/>
    <cellStyle name="40% - Accent1 12 3 2 2" xfId="10941"/>
    <cellStyle name="40% - Accent1 12 3 2 2 2" xfId="21766"/>
    <cellStyle name="40% - Accent1 12 3 2 3" xfId="16473"/>
    <cellStyle name="40% - Accent1 12 3 3" xfId="3722"/>
    <cellStyle name="40% - Accent1 12 3 3 2" xfId="9191"/>
    <cellStyle name="40% - Accent1 12 3 3 2 2" xfId="20016"/>
    <cellStyle name="40% - Accent1 12 3 3 3" xfId="14723"/>
    <cellStyle name="40% - Accent1 12 3 4" xfId="7443"/>
    <cellStyle name="40% - Accent1 12 3 4 2" xfId="18268"/>
    <cellStyle name="40% - Accent1 12 3 5" xfId="12975"/>
    <cellStyle name="40% - Accent1 12 4" xfId="2600"/>
    <cellStyle name="40% - Accent1 12 4 2" xfId="6174"/>
    <cellStyle name="40% - Accent1 12 4 2 2" xfId="11639"/>
    <cellStyle name="40% - Accent1 12 4 2 2 2" xfId="22464"/>
    <cellStyle name="40% - Accent1 12 4 2 3" xfId="17171"/>
    <cellStyle name="40% - Accent1 12 4 3" xfId="4420"/>
    <cellStyle name="40% - Accent1 12 4 3 2" xfId="9889"/>
    <cellStyle name="40% - Accent1 12 4 3 2 2" xfId="20714"/>
    <cellStyle name="40% - Accent1 12 4 3 3" xfId="15421"/>
    <cellStyle name="40% - Accent1 12 4 4" xfId="8141"/>
    <cellStyle name="40% - Accent1 12 4 4 2" xfId="18966"/>
    <cellStyle name="40% - Accent1 12 4 5" xfId="13673"/>
    <cellStyle name="40% - Accent1 12 5" xfId="4780"/>
    <cellStyle name="40% - Accent1 12 5 2" xfId="10245"/>
    <cellStyle name="40% - Accent1 12 5 2 2" xfId="21070"/>
    <cellStyle name="40% - Accent1 12 5 3" xfId="15777"/>
    <cellStyle name="40% - Accent1 12 6" xfId="3026"/>
    <cellStyle name="40% - Accent1 12 6 2" xfId="8495"/>
    <cellStyle name="40% - Accent1 12 6 2 2" xfId="19320"/>
    <cellStyle name="40% - Accent1 12 6 3" xfId="14027"/>
    <cellStyle name="40% - Accent1 12 7" xfId="6747"/>
    <cellStyle name="40% - Accent1 12 7 2" xfId="17572"/>
    <cellStyle name="40% - Accent1 12 8" xfId="12278"/>
    <cellStyle name="40% - Accent1 13" xfId="988"/>
    <cellStyle name="40% - Accent1 13 2" xfId="1539"/>
    <cellStyle name="40% - Accent1 13 2 2" xfId="2237"/>
    <cellStyle name="40% - Accent1 13 2 2 2" xfId="5843"/>
    <cellStyle name="40% - Accent1 13 2 2 2 2" xfId="11308"/>
    <cellStyle name="40% - Accent1 13 2 2 2 2 2" xfId="22133"/>
    <cellStyle name="40% - Accent1 13 2 2 2 3" xfId="16840"/>
    <cellStyle name="40% - Accent1 13 2 2 3" xfId="4089"/>
    <cellStyle name="40% - Accent1 13 2 2 3 2" xfId="9558"/>
    <cellStyle name="40% - Accent1 13 2 2 3 2 2" xfId="20383"/>
    <cellStyle name="40% - Accent1 13 2 2 3 3" xfId="15090"/>
    <cellStyle name="40% - Accent1 13 2 2 4" xfId="7810"/>
    <cellStyle name="40% - Accent1 13 2 2 4 2" xfId="18635"/>
    <cellStyle name="40% - Accent1 13 2 2 5" xfId="13342"/>
    <cellStyle name="40% - Accent1 13 2 3" xfId="5147"/>
    <cellStyle name="40% - Accent1 13 2 3 2" xfId="10612"/>
    <cellStyle name="40% - Accent1 13 2 3 2 2" xfId="21437"/>
    <cellStyle name="40% - Accent1 13 2 3 3" xfId="16144"/>
    <cellStyle name="40% - Accent1 13 2 4" xfId="3393"/>
    <cellStyle name="40% - Accent1 13 2 4 2" xfId="8862"/>
    <cellStyle name="40% - Accent1 13 2 4 2 2" xfId="19687"/>
    <cellStyle name="40% - Accent1 13 2 4 3" xfId="14394"/>
    <cellStyle name="40% - Accent1 13 2 5" xfId="7114"/>
    <cellStyle name="40% - Accent1 13 2 5 2" xfId="17939"/>
    <cellStyle name="40% - Accent1 13 2 6" xfId="12646"/>
    <cellStyle name="40% - Accent1 13 3" xfId="1888"/>
    <cellStyle name="40% - Accent1 13 3 2" xfId="5494"/>
    <cellStyle name="40% - Accent1 13 3 2 2" xfId="10959"/>
    <cellStyle name="40% - Accent1 13 3 2 2 2" xfId="21784"/>
    <cellStyle name="40% - Accent1 13 3 2 3" xfId="16491"/>
    <cellStyle name="40% - Accent1 13 3 3" xfId="3740"/>
    <cellStyle name="40% - Accent1 13 3 3 2" xfId="9209"/>
    <cellStyle name="40% - Accent1 13 3 3 2 2" xfId="20034"/>
    <cellStyle name="40% - Accent1 13 3 3 3" xfId="14741"/>
    <cellStyle name="40% - Accent1 13 3 4" xfId="7461"/>
    <cellStyle name="40% - Accent1 13 3 4 2" xfId="18286"/>
    <cellStyle name="40% - Accent1 13 3 5" xfId="12993"/>
    <cellStyle name="40% - Accent1 13 4" xfId="2618"/>
    <cellStyle name="40% - Accent1 13 4 2" xfId="6192"/>
    <cellStyle name="40% - Accent1 13 4 2 2" xfId="11657"/>
    <cellStyle name="40% - Accent1 13 4 2 2 2" xfId="22482"/>
    <cellStyle name="40% - Accent1 13 4 2 3" xfId="17189"/>
    <cellStyle name="40% - Accent1 13 4 3" xfId="4438"/>
    <cellStyle name="40% - Accent1 13 4 3 2" xfId="9907"/>
    <cellStyle name="40% - Accent1 13 4 3 2 2" xfId="20732"/>
    <cellStyle name="40% - Accent1 13 4 3 3" xfId="15439"/>
    <cellStyle name="40% - Accent1 13 4 4" xfId="8159"/>
    <cellStyle name="40% - Accent1 13 4 4 2" xfId="18984"/>
    <cellStyle name="40% - Accent1 13 4 5" xfId="13691"/>
    <cellStyle name="40% - Accent1 13 5" xfId="4798"/>
    <cellStyle name="40% - Accent1 13 5 2" xfId="10263"/>
    <cellStyle name="40% - Accent1 13 5 2 2" xfId="21088"/>
    <cellStyle name="40% - Accent1 13 5 3" xfId="15795"/>
    <cellStyle name="40% - Accent1 13 6" xfId="3044"/>
    <cellStyle name="40% - Accent1 13 6 2" xfId="8513"/>
    <cellStyle name="40% - Accent1 13 6 2 2" xfId="19338"/>
    <cellStyle name="40% - Accent1 13 6 3" xfId="14045"/>
    <cellStyle name="40% - Accent1 13 7" xfId="6765"/>
    <cellStyle name="40% - Accent1 13 7 2" xfId="17590"/>
    <cellStyle name="40% - Accent1 13 8" xfId="12297"/>
    <cellStyle name="40% - Accent1 14" xfId="1029"/>
    <cellStyle name="40% - Accent1 14 2" xfId="1557"/>
    <cellStyle name="40% - Accent1 14 2 2" xfId="2255"/>
    <cellStyle name="40% - Accent1 14 2 2 2" xfId="5861"/>
    <cellStyle name="40% - Accent1 14 2 2 2 2" xfId="11326"/>
    <cellStyle name="40% - Accent1 14 2 2 2 2 2" xfId="22151"/>
    <cellStyle name="40% - Accent1 14 2 2 2 3" xfId="16858"/>
    <cellStyle name="40% - Accent1 14 2 2 3" xfId="4107"/>
    <cellStyle name="40% - Accent1 14 2 2 3 2" xfId="9576"/>
    <cellStyle name="40% - Accent1 14 2 2 3 2 2" xfId="20401"/>
    <cellStyle name="40% - Accent1 14 2 2 3 3" xfId="15108"/>
    <cellStyle name="40% - Accent1 14 2 2 4" xfId="7828"/>
    <cellStyle name="40% - Accent1 14 2 2 4 2" xfId="18653"/>
    <cellStyle name="40% - Accent1 14 2 2 5" xfId="13360"/>
    <cellStyle name="40% - Accent1 14 2 3" xfId="5165"/>
    <cellStyle name="40% - Accent1 14 2 3 2" xfId="10630"/>
    <cellStyle name="40% - Accent1 14 2 3 2 2" xfId="21455"/>
    <cellStyle name="40% - Accent1 14 2 3 3" xfId="16162"/>
    <cellStyle name="40% - Accent1 14 2 4" xfId="3411"/>
    <cellStyle name="40% - Accent1 14 2 4 2" xfId="8880"/>
    <cellStyle name="40% - Accent1 14 2 4 2 2" xfId="19705"/>
    <cellStyle name="40% - Accent1 14 2 4 3" xfId="14412"/>
    <cellStyle name="40% - Accent1 14 2 5" xfId="7132"/>
    <cellStyle name="40% - Accent1 14 2 5 2" xfId="17957"/>
    <cellStyle name="40% - Accent1 14 2 6" xfId="12664"/>
    <cellStyle name="40% - Accent1 14 3" xfId="1906"/>
    <cellStyle name="40% - Accent1 14 3 2" xfId="5512"/>
    <cellStyle name="40% - Accent1 14 3 2 2" xfId="10977"/>
    <cellStyle name="40% - Accent1 14 3 2 2 2" xfId="21802"/>
    <cellStyle name="40% - Accent1 14 3 2 3" xfId="16509"/>
    <cellStyle name="40% - Accent1 14 3 3" xfId="3758"/>
    <cellStyle name="40% - Accent1 14 3 3 2" xfId="9227"/>
    <cellStyle name="40% - Accent1 14 3 3 2 2" xfId="20052"/>
    <cellStyle name="40% - Accent1 14 3 3 3" xfId="14759"/>
    <cellStyle name="40% - Accent1 14 3 4" xfId="7479"/>
    <cellStyle name="40% - Accent1 14 3 4 2" xfId="18304"/>
    <cellStyle name="40% - Accent1 14 3 5" xfId="13011"/>
    <cellStyle name="40% - Accent1 14 4" xfId="2636"/>
    <cellStyle name="40% - Accent1 14 4 2" xfId="6210"/>
    <cellStyle name="40% - Accent1 14 4 2 2" xfId="11675"/>
    <cellStyle name="40% - Accent1 14 4 2 2 2" xfId="22500"/>
    <cellStyle name="40% - Accent1 14 4 2 3" xfId="17207"/>
    <cellStyle name="40% - Accent1 14 4 3" xfId="4456"/>
    <cellStyle name="40% - Accent1 14 4 3 2" xfId="9925"/>
    <cellStyle name="40% - Accent1 14 4 3 2 2" xfId="20750"/>
    <cellStyle name="40% - Accent1 14 4 3 3" xfId="15457"/>
    <cellStyle name="40% - Accent1 14 4 4" xfId="8177"/>
    <cellStyle name="40% - Accent1 14 4 4 2" xfId="19002"/>
    <cellStyle name="40% - Accent1 14 4 5" xfId="13709"/>
    <cellStyle name="40% - Accent1 14 5" xfId="4816"/>
    <cellStyle name="40% - Accent1 14 5 2" xfId="10281"/>
    <cellStyle name="40% - Accent1 14 5 2 2" xfId="21106"/>
    <cellStyle name="40% - Accent1 14 5 3" xfId="15813"/>
    <cellStyle name="40% - Accent1 14 6" xfId="3062"/>
    <cellStyle name="40% - Accent1 14 6 2" xfId="8531"/>
    <cellStyle name="40% - Accent1 14 6 2 2" xfId="19356"/>
    <cellStyle name="40% - Accent1 14 6 3" xfId="14063"/>
    <cellStyle name="40% - Accent1 14 7" xfId="6783"/>
    <cellStyle name="40% - Accent1 14 7 2" xfId="17608"/>
    <cellStyle name="40% - Accent1 14 8" xfId="12315"/>
    <cellStyle name="40% - Accent1 15" xfId="1118"/>
    <cellStyle name="40% - Accent1 15 2" xfId="1578"/>
    <cellStyle name="40% - Accent1 15 2 2" xfId="2276"/>
    <cellStyle name="40% - Accent1 15 2 2 2" xfId="5882"/>
    <cellStyle name="40% - Accent1 15 2 2 2 2" xfId="11347"/>
    <cellStyle name="40% - Accent1 15 2 2 2 2 2" xfId="22172"/>
    <cellStyle name="40% - Accent1 15 2 2 2 3" xfId="16879"/>
    <cellStyle name="40% - Accent1 15 2 2 3" xfId="4128"/>
    <cellStyle name="40% - Accent1 15 2 2 3 2" xfId="9597"/>
    <cellStyle name="40% - Accent1 15 2 2 3 2 2" xfId="20422"/>
    <cellStyle name="40% - Accent1 15 2 2 3 3" xfId="15129"/>
    <cellStyle name="40% - Accent1 15 2 2 4" xfId="7849"/>
    <cellStyle name="40% - Accent1 15 2 2 4 2" xfId="18674"/>
    <cellStyle name="40% - Accent1 15 2 2 5" xfId="13381"/>
    <cellStyle name="40% - Accent1 15 2 3" xfId="5186"/>
    <cellStyle name="40% - Accent1 15 2 3 2" xfId="10651"/>
    <cellStyle name="40% - Accent1 15 2 3 2 2" xfId="21476"/>
    <cellStyle name="40% - Accent1 15 2 3 3" xfId="16183"/>
    <cellStyle name="40% - Accent1 15 2 4" xfId="3432"/>
    <cellStyle name="40% - Accent1 15 2 4 2" xfId="8901"/>
    <cellStyle name="40% - Accent1 15 2 4 2 2" xfId="19726"/>
    <cellStyle name="40% - Accent1 15 2 4 3" xfId="14433"/>
    <cellStyle name="40% - Accent1 15 2 5" xfId="7153"/>
    <cellStyle name="40% - Accent1 15 2 5 2" xfId="17978"/>
    <cellStyle name="40% - Accent1 15 2 6" xfId="12685"/>
    <cellStyle name="40% - Accent1 15 3" xfId="1927"/>
    <cellStyle name="40% - Accent1 15 3 2" xfId="5533"/>
    <cellStyle name="40% - Accent1 15 3 2 2" xfId="10998"/>
    <cellStyle name="40% - Accent1 15 3 2 2 2" xfId="21823"/>
    <cellStyle name="40% - Accent1 15 3 2 3" xfId="16530"/>
    <cellStyle name="40% - Accent1 15 3 3" xfId="3779"/>
    <cellStyle name="40% - Accent1 15 3 3 2" xfId="9248"/>
    <cellStyle name="40% - Accent1 15 3 3 2 2" xfId="20073"/>
    <cellStyle name="40% - Accent1 15 3 3 3" xfId="14780"/>
    <cellStyle name="40% - Accent1 15 3 4" xfId="7500"/>
    <cellStyle name="40% - Accent1 15 3 4 2" xfId="18325"/>
    <cellStyle name="40% - Accent1 15 3 5" xfId="13032"/>
    <cellStyle name="40% - Accent1 15 4" xfId="2657"/>
    <cellStyle name="40% - Accent1 15 4 2" xfId="6231"/>
    <cellStyle name="40% - Accent1 15 4 2 2" xfId="11696"/>
    <cellStyle name="40% - Accent1 15 4 2 2 2" xfId="22521"/>
    <cellStyle name="40% - Accent1 15 4 2 3" xfId="17228"/>
    <cellStyle name="40% - Accent1 15 4 3" xfId="4477"/>
    <cellStyle name="40% - Accent1 15 4 3 2" xfId="9946"/>
    <cellStyle name="40% - Accent1 15 4 3 2 2" xfId="20771"/>
    <cellStyle name="40% - Accent1 15 4 3 3" xfId="15478"/>
    <cellStyle name="40% - Accent1 15 4 4" xfId="8198"/>
    <cellStyle name="40% - Accent1 15 4 4 2" xfId="19023"/>
    <cellStyle name="40% - Accent1 15 4 5" xfId="13730"/>
    <cellStyle name="40% - Accent1 15 5" xfId="4837"/>
    <cellStyle name="40% - Accent1 15 5 2" xfId="10302"/>
    <cellStyle name="40% - Accent1 15 5 2 2" xfId="21127"/>
    <cellStyle name="40% - Accent1 15 5 3" xfId="15834"/>
    <cellStyle name="40% - Accent1 15 6" xfId="3083"/>
    <cellStyle name="40% - Accent1 15 6 2" xfId="8552"/>
    <cellStyle name="40% - Accent1 15 6 2 2" xfId="19377"/>
    <cellStyle name="40% - Accent1 15 6 3" xfId="14084"/>
    <cellStyle name="40% - Accent1 15 7" xfId="6804"/>
    <cellStyle name="40% - Accent1 15 7 2" xfId="17629"/>
    <cellStyle name="40% - Accent1 15 8" xfId="12336"/>
    <cellStyle name="40% - Accent1 16" xfId="1145"/>
    <cellStyle name="40% - Accent1 16 2" xfId="1596"/>
    <cellStyle name="40% - Accent1 16 2 2" xfId="2294"/>
    <cellStyle name="40% - Accent1 16 2 2 2" xfId="5900"/>
    <cellStyle name="40% - Accent1 16 2 2 2 2" xfId="11365"/>
    <cellStyle name="40% - Accent1 16 2 2 2 2 2" xfId="22190"/>
    <cellStyle name="40% - Accent1 16 2 2 2 3" xfId="16897"/>
    <cellStyle name="40% - Accent1 16 2 2 3" xfId="4146"/>
    <cellStyle name="40% - Accent1 16 2 2 3 2" xfId="9615"/>
    <cellStyle name="40% - Accent1 16 2 2 3 2 2" xfId="20440"/>
    <cellStyle name="40% - Accent1 16 2 2 3 3" xfId="15147"/>
    <cellStyle name="40% - Accent1 16 2 2 4" xfId="7867"/>
    <cellStyle name="40% - Accent1 16 2 2 4 2" xfId="18692"/>
    <cellStyle name="40% - Accent1 16 2 2 5" xfId="13399"/>
    <cellStyle name="40% - Accent1 16 2 3" xfId="5204"/>
    <cellStyle name="40% - Accent1 16 2 3 2" xfId="10669"/>
    <cellStyle name="40% - Accent1 16 2 3 2 2" xfId="21494"/>
    <cellStyle name="40% - Accent1 16 2 3 3" xfId="16201"/>
    <cellStyle name="40% - Accent1 16 2 4" xfId="3450"/>
    <cellStyle name="40% - Accent1 16 2 4 2" xfId="8919"/>
    <cellStyle name="40% - Accent1 16 2 4 2 2" xfId="19744"/>
    <cellStyle name="40% - Accent1 16 2 4 3" xfId="14451"/>
    <cellStyle name="40% - Accent1 16 2 5" xfId="7171"/>
    <cellStyle name="40% - Accent1 16 2 5 2" xfId="17996"/>
    <cellStyle name="40% - Accent1 16 2 6" xfId="12703"/>
    <cellStyle name="40% - Accent1 16 3" xfId="1945"/>
    <cellStyle name="40% - Accent1 16 3 2" xfId="5551"/>
    <cellStyle name="40% - Accent1 16 3 2 2" xfId="11016"/>
    <cellStyle name="40% - Accent1 16 3 2 2 2" xfId="21841"/>
    <cellStyle name="40% - Accent1 16 3 2 3" xfId="16548"/>
    <cellStyle name="40% - Accent1 16 3 3" xfId="3797"/>
    <cellStyle name="40% - Accent1 16 3 3 2" xfId="9266"/>
    <cellStyle name="40% - Accent1 16 3 3 2 2" xfId="20091"/>
    <cellStyle name="40% - Accent1 16 3 3 3" xfId="14798"/>
    <cellStyle name="40% - Accent1 16 3 4" xfId="7518"/>
    <cellStyle name="40% - Accent1 16 3 4 2" xfId="18343"/>
    <cellStyle name="40% - Accent1 16 3 5" xfId="13050"/>
    <cellStyle name="40% - Accent1 16 4" xfId="2675"/>
    <cellStyle name="40% - Accent1 16 4 2" xfId="6249"/>
    <cellStyle name="40% - Accent1 16 4 2 2" xfId="11714"/>
    <cellStyle name="40% - Accent1 16 4 2 2 2" xfId="22539"/>
    <cellStyle name="40% - Accent1 16 4 2 3" xfId="17246"/>
    <cellStyle name="40% - Accent1 16 4 3" xfId="4495"/>
    <cellStyle name="40% - Accent1 16 4 3 2" xfId="9964"/>
    <cellStyle name="40% - Accent1 16 4 3 2 2" xfId="20789"/>
    <cellStyle name="40% - Accent1 16 4 3 3" xfId="15496"/>
    <cellStyle name="40% - Accent1 16 4 4" xfId="8216"/>
    <cellStyle name="40% - Accent1 16 4 4 2" xfId="19041"/>
    <cellStyle name="40% - Accent1 16 4 5" xfId="13748"/>
    <cellStyle name="40% - Accent1 16 5" xfId="4855"/>
    <cellStyle name="40% - Accent1 16 5 2" xfId="10320"/>
    <cellStyle name="40% - Accent1 16 5 2 2" xfId="21145"/>
    <cellStyle name="40% - Accent1 16 5 3" xfId="15852"/>
    <cellStyle name="40% - Accent1 16 6" xfId="3101"/>
    <cellStyle name="40% - Accent1 16 6 2" xfId="8570"/>
    <cellStyle name="40% - Accent1 16 6 2 2" xfId="19395"/>
    <cellStyle name="40% - Accent1 16 6 3" xfId="14102"/>
    <cellStyle name="40% - Accent1 16 7" xfId="6822"/>
    <cellStyle name="40% - Accent1 16 7 2" xfId="17647"/>
    <cellStyle name="40% - Accent1 16 8" xfId="12354"/>
    <cellStyle name="40% - Accent1 17" xfId="1178"/>
    <cellStyle name="40% - Accent1 17 2" xfId="1610"/>
    <cellStyle name="40% - Accent1 17 2 2" xfId="2308"/>
    <cellStyle name="40% - Accent1 17 2 2 2" xfId="5914"/>
    <cellStyle name="40% - Accent1 17 2 2 2 2" xfId="11379"/>
    <cellStyle name="40% - Accent1 17 2 2 2 2 2" xfId="22204"/>
    <cellStyle name="40% - Accent1 17 2 2 2 3" xfId="16911"/>
    <cellStyle name="40% - Accent1 17 2 2 3" xfId="4160"/>
    <cellStyle name="40% - Accent1 17 2 2 3 2" xfId="9629"/>
    <cellStyle name="40% - Accent1 17 2 2 3 2 2" xfId="20454"/>
    <cellStyle name="40% - Accent1 17 2 2 3 3" xfId="15161"/>
    <cellStyle name="40% - Accent1 17 2 2 4" xfId="7881"/>
    <cellStyle name="40% - Accent1 17 2 2 4 2" xfId="18706"/>
    <cellStyle name="40% - Accent1 17 2 2 5" xfId="13413"/>
    <cellStyle name="40% - Accent1 17 2 3" xfId="5218"/>
    <cellStyle name="40% - Accent1 17 2 3 2" xfId="10683"/>
    <cellStyle name="40% - Accent1 17 2 3 2 2" xfId="21508"/>
    <cellStyle name="40% - Accent1 17 2 3 3" xfId="16215"/>
    <cellStyle name="40% - Accent1 17 2 4" xfId="3464"/>
    <cellStyle name="40% - Accent1 17 2 4 2" xfId="8933"/>
    <cellStyle name="40% - Accent1 17 2 4 2 2" xfId="19758"/>
    <cellStyle name="40% - Accent1 17 2 4 3" xfId="14465"/>
    <cellStyle name="40% - Accent1 17 2 5" xfId="7185"/>
    <cellStyle name="40% - Accent1 17 2 5 2" xfId="18010"/>
    <cellStyle name="40% - Accent1 17 2 6" xfId="12717"/>
    <cellStyle name="40% - Accent1 17 3" xfId="1959"/>
    <cellStyle name="40% - Accent1 17 3 2" xfId="5565"/>
    <cellStyle name="40% - Accent1 17 3 2 2" xfId="11030"/>
    <cellStyle name="40% - Accent1 17 3 2 2 2" xfId="21855"/>
    <cellStyle name="40% - Accent1 17 3 2 3" xfId="16562"/>
    <cellStyle name="40% - Accent1 17 3 3" xfId="3811"/>
    <cellStyle name="40% - Accent1 17 3 3 2" xfId="9280"/>
    <cellStyle name="40% - Accent1 17 3 3 2 2" xfId="20105"/>
    <cellStyle name="40% - Accent1 17 3 3 3" xfId="14812"/>
    <cellStyle name="40% - Accent1 17 3 4" xfId="7532"/>
    <cellStyle name="40% - Accent1 17 3 4 2" xfId="18357"/>
    <cellStyle name="40% - Accent1 17 3 5" xfId="13064"/>
    <cellStyle name="40% - Accent1 17 4" xfId="2689"/>
    <cellStyle name="40% - Accent1 17 4 2" xfId="6263"/>
    <cellStyle name="40% - Accent1 17 4 2 2" xfId="11728"/>
    <cellStyle name="40% - Accent1 17 4 2 2 2" xfId="22553"/>
    <cellStyle name="40% - Accent1 17 4 2 3" xfId="17260"/>
    <cellStyle name="40% - Accent1 17 4 3" xfId="4509"/>
    <cellStyle name="40% - Accent1 17 4 3 2" xfId="9978"/>
    <cellStyle name="40% - Accent1 17 4 3 2 2" xfId="20803"/>
    <cellStyle name="40% - Accent1 17 4 3 3" xfId="15510"/>
    <cellStyle name="40% - Accent1 17 4 4" xfId="8230"/>
    <cellStyle name="40% - Accent1 17 4 4 2" xfId="19055"/>
    <cellStyle name="40% - Accent1 17 4 5" xfId="13762"/>
    <cellStyle name="40% - Accent1 17 5" xfId="4869"/>
    <cellStyle name="40% - Accent1 17 5 2" xfId="10334"/>
    <cellStyle name="40% - Accent1 17 5 2 2" xfId="21159"/>
    <cellStyle name="40% - Accent1 17 5 3" xfId="15866"/>
    <cellStyle name="40% - Accent1 17 6" xfId="3115"/>
    <cellStyle name="40% - Accent1 17 6 2" xfId="8584"/>
    <cellStyle name="40% - Accent1 17 6 2 2" xfId="19409"/>
    <cellStyle name="40% - Accent1 17 6 3" xfId="14116"/>
    <cellStyle name="40% - Accent1 17 7" xfId="6836"/>
    <cellStyle name="40% - Accent1 17 7 2" xfId="17661"/>
    <cellStyle name="40% - Accent1 17 8" xfId="12368"/>
    <cellStyle name="40% - Accent1 18" xfId="1199"/>
    <cellStyle name="40% - Accent1 18 2" xfId="1624"/>
    <cellStyle name="40% - Accent1 18 2 2" xfId="2322"/>
    <cellStyle name="40% - Accent1 18 2 2 2" xfId="5928"/>
    <cellStyle name="40% - Accent1 18 2 2 2 2" xfId="11393"/>
    <cellStyle name="40% - Accent1 18 2 2 2 2 2" xfId="22218"/>
    <cellStyle name="40% - Accent1 18 2 2 2 3" xfId="16925"/>
    <cellStyle name="40% - Accent1 18 2 2 3" xfId="4174"/>
    <cellStyle name="40% - Accent1 18 2 2 3 2" xfId="9643"/>
    <cellStyle name="40% - Accent1 18 2 2 3 2 2" xfId="20468"/>
    <cellStyle name="40% - Accent1 18 2 2 3 3" xfId="15175"/>
    <cellStyle name="40% - Accent1 18 2 2 4" xfId="7895"/>
    <cellStyle name="40% - Accent1 18 2 2 4 2" xfId="18720"/>
    <cellStyle name="40% - Accent1 18 2 2 5" xfId="13427"/>
    <cellStyle name="40% - Accent1 18 2 3" xfId="5232"/>
    <cellStyle name="40% - Accent1 18 2 3 2" xfId="10697"/>
    <cellStyle name="40% - Accent1 18 2 3 2 2" xfId="21522"/>
    <cellStyle name="40% - Accent1 18 2 3 3" xfId="16229"/>
    <cellStyle name="40% - Accent1 18 2 4" xfId="3478"/>
    <cellStyle name="40% - Accent1 18 2 4 2" xfId="8947"/>
    <cellStyle name="40% - Accent1 18 2 4 2 2" xfId="19772"/>
    <cellStyle name="40% - Accent1 18 2 4 3" xfId="14479"/>
    <cellStyle name="40% - Accent1 18 2 5" xfId="7199"/>
    <cellStyle name="40% - Accent1 18 2 5 2" xfId="18024"/>
    <cellStyle name="40% - Accent1 18 2 6" xfId="12731"/>
    <cellStyle name="40% - Accent1 18 3" xfId="1973"/>
    <cellStyle name="40% - Accent1 18 3 2" xfId="5579"/>
    <cellStyle name="40% - Accent1 18 3 2 2" xfId="11044"/>
    <cellStyle name="40% - Accent1 18 3 2 2 2" xfId="21869"/>
    <cellStyle name="40% - Accent1 18 3 2 3" xfId="16576"/>
    <cellStyle name="40% - Accent1 18 3 3" xfId="3825"/>
    <cellStyle name="40% - Accent1 18 3 3 2" xfId="9294"/>
    <cellStyle name="40% - Accent1 18 3 3 2 2" xfId="20119"/>
    <cellStyle name="40% - Accent1 18 3 3 3" xfId="14826"/>
    <cellStyle name="40% - Accent1 18 3 4" xfId="7546"/>
    <cellStyle name="40% - Accent1 18 3 4 2" xfId="18371"/>
    <cellStyle name="40% - Accent1 18 3 5" xfId="13078"/>
    <cellStyle name="40% - Accent1 18 4" xfId="2703"/>
    <cellStyle name="40% - Accent1 18 4 2" xfId="6277"/>
    <cellStyle name="40% - Accent1 18 4 2 2" xfId="11742"/>
    <cellStyle name="40% - Accent1 18 4 2 2 2" xfId="22567"/>
    <cellStyle name="40% - Accent1 18 4 2 3" xfId="17274"/>
    <cellStyle name="40% - Accent1 18 4 3" xfId="4523"/>
    <cellStyle name="40% - Accent1 18 4 3 2" xfId="9992"/>
    <cellStyle name="40% - Accent1 18 4 3 2 2" xfId="20817"/>
    <cellStyle name="40% - Accent1 18 4 3 3" xfId="15524"/>
    <cellStyle name="40% - Accent1 18 4 4" xfId="8244"/>
    <cellStyle name="40% - Accent1 18 4 4 2" xfId="19069"/>
    <cellStyle name="40% - Accent1 18 4 5" xfId="13776"/>
    <cellStyle name="40% - Accent1 18 5" xfId="4883"/>
    <cellStyle name="40% - Accent1 18 5 2" xfId="10348"/>
    <cellStyle name="40% - Accent1 18 5 2 2" xfId="21173"/>
    <cellStyle name="40% - Accent1 18 5 3" xfId="15880"/>
    <cellStyle name="40% - Accent1 18 6" xfId="3129"/>
    <cellStyle name="40% - Accent1 18 6 2" xfId="8598"/>
    <cellStyle name="40% - Accent1 18 6 2 2" xfId="19423"/>
    <cellStyle name="40% - Accent1 18 6 3" xfId="14130"/>
    <cellStyle name="40% - Accent1 18 7" xfId="6850"/>
    <cellStyle name="40% - Accent1 18 7 2" xfId="17675"/>
    <cellStyle name="40% - Accent1 18 8" xfId="12382"/>
    <cellStyle name="40% - Accent1 19" xfId="1230"/>
    <cellStyle name="40% - Accent1 19 2" xfId="1643"/>
    <cellStyle name="40% - Accent1 19 2 2" xfId="2341"/>
    <cellStyle name="40% - Accent1 19 2 2 2" xfId="5947"/>
    <cellStyle name="40% - Accent1 19 2 2 2 2" xfId="11412"/>
    <cellStyle name="40% - Accent1 19 2 2 2 2 2" xfId="22237"/>
    <cellStyle name="40% - Accent1 19 2 2 2 3" xfId="16944"/>
    <cellStyle name="40% - Accent1 19 2 2 3" xfId="4193"/>
    <cellStyle name="40% - Accent1 19 2 2 3 2" xfId="9662"/>
    <cellStyle name="40% - Accent1 19 2 2 3 2 2" xfId="20487"/>
    <cellStyle name="40% - Accent1 19 2 2 3 3" xfId="15194"/>
    <cellStyle name="40% - Accent1 19 2 2 4" xfId="7914"/>
    <cellStyle name="40% - Accent1 19 2 2 4 2" xfId="18739"/>
    <cellStyle name="40% - Accent1 19 2 2 5" xfId="13446"/>
    <cellStyle name="40% - Accent1 19 2 3" xfId="5251"/>
    <cellStyle name="40% - Accent1 19 2 3 2" xfId="10716"/>
    <cellStyle name="40% - Accent1 19 2 3 2 2" xfId="21541"/>
    <cellStyle name="40% - Accent1 19 2 3 3" xfId="16248"/>
    <cellStyle name="40% - Accent1 19 2 4" xfId="3497"/>
    <cellStyle name="40% - Accent1 19 2 4 2" xfId="8966"/>
    <cellStyle name="40% - Accent1 19 2 4 2 2" xfId="19791"/>
    <cellStyle name="40% - Accent1 19 2 4 3" xfId="14498"/>
    <cellStyle name="40% - Accent1 19 2 5" xfId="7218"/>
    <cellStyle name="40% - Accent1 19 2 5 2" xfId="18043"/>
    <cellStyle name="40% - Accent1 19 2 6" xfId="12750"/>
    <cellStyle name="40% - Accent1 19 3" xfId="1992"/>
    <cellStyle name="40% - Accent1 19 3 2" xfId="5598"/>
    <cellStyle name="40% - Accent1 19 3 2 2" xfId="11063"/>
    <cellStyle name="40% - Accent1 19 3 2 2 2" xfId="21888"/>
    <cellStyle name="40% - Accent1 19 3 2 3" xfId="16595"/>
    <cellStyle name="40% - Accent1 19 3 3" xfId="3844"/>
    <cellStyle name="40% - Accent1 19 3 3 2" xfId="9313"/>
    <cellStyle name="40% - Accent1 19 3 3 2 2" xfId="20138"/>
    <cellStyle name="40% - Accent1 19 3 3 3" xfId="14845"/>
    <cellStyle name="40% - Accent1 19 3 4" xfId="7565"/>
    <cellStyle name="40% - Accent1 19 3 4 2" xfId="18390"/>
    <cellStyle name="40% - Accent1 19 3 5" xfId="13097"/>
    <cellStyle name="40% - Accent1 19 4" xfId="2722"/>
    <cellStyle name="40% - Accent1 19 4 2" xfId="6296"/>
    <cellStyle name="40% - Accent1 19 4 2 2" xfId="11761"/>
    <cellStyle name="40% - Accent1 19 4 2 2 2" xfId="22586"/>
    <cellStyle name="40% - Accent1 19 4 2 3" xfId="17293"/>
    <cellStyle name="40% - Accent1 19 4 3" xfId="4542"/>
    <cellStyle name="40% - Accent1 19 4 3 2" xfId="10011"/>
    <cellStyle name="40% - Accent1 19 4 3 2 2" xfId="20836"/>
    <cellStyle name="40% - Accent1 19 4 3 3" xfId="15543"/>
    <cellStyle name="40% - Accent1 19 4 4" xfId="8263"/>
    <cellStyle name="40% - Accent1 19 4 4 2" xfId="19088"/>
    <cellStyle name="40% - Accent1 19 4 5" xfId="13795"/>
    <cellStyle name="40% - Accent1 19 5" xfId="4902"/>
    <cellStyle name="40% - Accent1 19 5 2" xfId="10367"/>
    <cellStyle name="40% - Accent1 19 5 2 2" xfId="21192"/>
    <cellStyle name="40% - Accent1 19 5 3" xfId="15899"/>
    <cellStyle name="40% - Accent1 19 6" xfId="3148"/>
    <cellStyle name="40% - Accent1 19 6 2" xfId="8617"/>
    <cellStyle name="40% - Accent1 19 6 2 2" xfId="19442"/>
    <cellStyle name="40% - Accent1 19 6 3" xfId="14149"/>
    <cellStyle name="40% - Accent1 19 7" xfId="6869"/>
    <cellStyle name="40% - Accent1 19 7 2" xfId="17694"/>
    <cellStyle name="40% - Accent1 19 8" xfId="12401"/>
    <cellStyle name="40% - Accent1 2" xfId="48"/>
    <cellStyle name="40% - Accent1 2 2" xfId="901"/>
    <cellStyle name="40% - Accent1 2 3" xfId="450"/>
    <cellStyle name="40% - Accent1 2 3 2" xfId="1373"/>
    <cellStyle name="40% - Accent1 2 3 2 2" xfId="2071"/>
    <cellStyle name="40% - Accent1 2 3 2 2 2" xfId="5677"/>
    <cellStyle name="40% - Accent1 2 3 2 2 2 2" xfId="11142"/>
    <cellStyle name="40% - Accent1 2 3 2 2 2 2 2" xfId="21967"/>
    <cellStyle name="40% - Accent1 2 3 2 2 2 3" xfId="16674"/>
    <cellStyle name="40% - Accent1 2 3 2 2 3" xfId="3923"/>
    <cellStyle name="40% - Accent1 2 3 2 2 3 2" xfId="9392"/>
    <cellStyle name="40% - Accent1 2 3 2 2 3 2 2" xfId="20217"/>
    <cellStyle name="40% - Accent1 2 3 2 2 3 3" xfId="14924"/>
    <cellStyle name="40% - Accent1 2 3 2 2 4" xfId="7644"/>
    <cellStyle name="40% - Accent1 2 3 2 2 4 2" xfId="18469"/>
    <cellStyle name="40% - Accent1 2 3 2 2 5" xfId="13176"/>
    <cellStyle name="40% - Accent1 2 3 2 3" xfId="4981"/>
    <cellStyle name="40% - Accent1 2 3 2 3 2" xfId="10446"/>
    <cellStyle name="40% - Accent1 2 3 2 3 2 2" xfId="21271"/>
    <cellStyle name="40% - Accent1 2 3 2 3 3" xfId="15978"/>
    <cellStyle name="40% - Accent1 2 3 2 4" xfId="3227"/>
    <cellStyle name="40% - Accent1 2 3 2 4 2" xfId="8696"/>
    <cellStyle name="40% - Accent1 2 3 2 4 2 2" xfId="19521"/>
    <cellStyle name="40% - Accent1 2 3 2 4 3" xfId="14228"/>
    <cellStyle name="40% - Accent1 2 3 2 5" xfId="6948"/>
    <cellStyle name="40% - Accent1 2 3 2 5 2" xfId="17773"/>
    <cellStyle name="40% - Accent1 2 3 2 6" xfId="12480"/>
    <cellStyle name="40% - Accent1 2 3 3" xfId="1722"/>
    <cellStyle name="40% - Accent1 2 3 3 2" xfId="5328"/>
    <cellStyle name="40% - Accent1 2 3 3 2 2" xfId="10793"/>
    <cellStyle name="40% - Accent1 2 3 3 2 2 2" xfId="21618"/>
    <cellStyle name="40% - Accent1 2 3 3 2 3" xfId="16325"/>
    <cellStyle name="40% - Accent1 2 3 3 3" xfId="3574"/>
    <cellStyle name="40% - Accent1 2 3 3 3 2" xfId="9043"/>
    <cellStyle name="40% - Accent1 2 3 3 3 2 2" xfId="19868"/>
    <cellStyle name="40% - Accent1 2 3 3 3 3" xfId="14575"/>
    <cellStyle name="40% - Accent1 2 3 3 4" xfId="7295"/>
    <cellStyle name="40% - Accent1 2 3 3 4 2" xfId="18120"/>
    <cellStyle name="40% - Accent1 2 3 3 5" xfId="12827"/>
    <cellStyle name="40% - Accent1 2 3 4" xfId="2452"/>
    <cellStyle name="40% - Accent1 2 3 4 2" xfId="6026"/>
    <cellStyle name="40% - Accent1 2 3 4 2 2" xfId="11491"/>
    <cellStyle name="40% - Accent1 2 3 4 2 2 2" xfId="22316"/>
    <cellStyle name="40% - Accent1 2 3 4 2 3" xfId="17023"/>
    <cellStyle name="40% - Accent1 2 3 4 3" xfId="4272"/>
    <cellStyle name="40% - Accent1 2 3 4 3 2" xfId="9741"/>
    <cellStyle name="40% - Accent1 2 3 4 3 2 2" xfId="20566"/>
    <cellStyle name="40% - Accent1 2 3 4 3 3" xfId="15273"/>
    <cellStyle name="40% - Accent1 2 3 4 4" xfId="7993"/>
    <cellStyle name="40% - Accent1 2 3 4 4 2" xfId="18818"/>
    <cellStyle name="40% - Accent1 2 3 4 5" xfId="13525"/>
    <cellStyle name="40% - Accent1 2 3 5" xfId="4630"/>
    <cellStyle name="40% - Accent1 2 3 5 2" xfId="10095"/>
    <cellStyle name="40% - Accent1 2 3 5 2 2" xfId="20920"/>
    <cellStyle name="40% - Accent1 2 3 5 3" xfId="15627"/>
    <cellStyle name="40% - Accent1 2 3 6" xfId="2878"/>
    <cellStyle name="40% - Accent1 2 3 6 2" xfId="8347"/>
    <cellStyle name="40% - Accent1 2 3 6 2 2" xfId="19172"/>
    <cellStyle name="40% - Accent1 2 3 6 3" xfId="13879"/>
    <cellStyle name="40% - Accent1 2 3 7" xfId="6599"/>
    <cellStyle name="40% - Accent1 2 3 7 2" xfId="17424"/>
    <cellStyle name="40% - Accent1 2 3 8" xfId="12130"/>
    <cellStyle name="40% - Accent1 20" xfId="1291"/>
    <cellStyle name="40% - Accent1 20 2" xfId="1659"/>
    <cellStyle name="40% - Accent1 20 2 2" xfId="2357"/>
    <cellStyle name="40% - Accent1 20 2 2 2" xfId="5963"/>
    <cellStyle name="40% - Accent1 20 2 2 2 2" xfId="11428"/>
    <cellStyle name="40% - Accent1 20 2 2 2 2 2" xfId="22253"/>
    <cellStyle name="40% - Accent1 20 2 2 2 3" xfId="16960"/>
    <cellStyle name="40% - Accent1 20 2 2 3" xfId="4209"/>
    <cellStyle name="40% - Accent1 20 2 2 3 2" xfId="9678"/>
    <cellStyle name="40% - Accent1 20 2 2 3 2 2" xfId="20503"/>
    <cellStyle name="40% - Accent1 20 2 2 3 3" xfId="15210"/>
    <cellStyle name="40% - Accent1 20 2 2 4" xfId="7930"/>
    <cellStyle name="40% - Accent1 20 2 2 4 2" xfId="18755"/>
    <cellStyle name="40% - Accent1 20 2 2 5" xfId="13462"/>
    <cellStyle name="40% - Accent1 20 2 3" xfId="5267"/>
    <cellStyle name="40% - Accent1 20 2 3 2" xfId="10732"/>
    <cellStyle name="40% - Accent1 20 2 3 2 2" xfId="21557"/>
    <cellStyle name="40% - Accent1 20 2 3 3" xfId="16264"/>
    <cellStyle name="40% - Accent1 20 2 4" xfId="3513"/>
    <cellStyle name="40% - Accent1 20 2 4 2" xfId="8982"/>
    <cellStyle name="40% - Accent1 20 2 4 2 2" xfId="19807"/>
    <cellStyle name="40% - Accent1 20 2 4 3" xfId="14514"/>
    <cellStyle name="40% - Accent1 20 2 5" xfId="7234"/>
    <cellStyle name="40% - Accent1 20 2 5 2" xfId="18059"/>
    <cellStyle name="40% - Accent1 20 2 6" xfId="12766"/>
    <cellStyle name="40% - Accent1 20 3" xfId="2008"/>
    <cellStyle name="40% - Accent1 20 3 2" xfId="5614"/>
    <cellStyle name="40% - Accent1 20 3 2 2" xfId="11079"/>
    <cellStyle name="40% - Accent1 20 3 2 2 2" xfId="21904"/>
    <cellStyle name="40% - Accent1 20 3 2 3" xfId="16611"/>
    <cellStyle name="40% - Accent1 20 3 3" xfId="3860"/>
    <cellStyle name="40% - Accent1 20 3 3 2" xfId="9329"/>
    <cellStyle name="40% - Accent1 20 3 3 2 2" xfId="20154"/>
    <cellStyle name="40% - Accent1 20 3 3 3" xfId="14861"/>
    <cellStyle name="40% - Accent1 20 3 4" xfId="7581"/>
    <cellStyle name="40% - Accent1 20 3 4 2" xfId="18406"/>
    <cellStyle name="40% - Accent1 20 3 5" xfId="13113"/>
    <cellStyle name="40% - Accent1 20 4" xfId="2738"/>
    <cellStyle name="40% - Accent1 20 4 2" xfId="6312"/>
    <cellStyle name="40% - Accent1 20 4 2 2" xfId="11777"/>
    <cellStyle name="40% - Accent1 20 4 2 2 2" xfId="22602"/>
    <cellStyle name="40% - Accent1 20 4 2 3" xfId="17309"/>
    <cellStyle name="40% - Accent1 20 4 3" xfId="4558"/>
    <cellStyle name="40% - Accent1 20 4 3 2" xfId="10027"/>
    <cellStyle name="40% - Accent1 20 4 3 2 2" xfId="20852"/>
    <cellStyle name="40% - Accent1 20 4 3 3" xfId="15559"/>
    <cellStyle name="40% - Accent1 20 4 4" xfId="8279"/>
    <cellStyle name="40% - Accent1 20 4 4 2" xfId="19104"/>
    <cellStyle name="40% - Accent1 20 4 5" xfId="13811"/>
    <cellStyle name="40% - Accent1 20 5" xfId="4918"/>
    <cellStyle name="40% - Accent1 20 5 2" xfId="10383"/>
    <cellStyle name="40% - Accent1 20 5 2 2" xfId="21208"/>
    <cellStyle name="40% - Accent1 20 5 3" xfId="15915"/>
    <cellStyle name="40% - Accent1 20 6" xfId="3164"/>
    <cellStyle name="40% - Accent1 20 6 2" xfId="8633"/>
    <cellStyle name="40% - Accent1 20 6 2 2" xfId="19458"/>
    <cellStyle name="40% - Accent1 20 6 3" xfId="14165"/>
    <cellStyle name="40% - Accent1 20 7" xfId="6885"/>
    <cellStyle name="40% - Accent1 20 7 2" xfId="17710"/>
    <cellStyle name="40% - Accent1 20 8" xfId="12417"/>
    <cellStyle name="40% - Accent1 21" xfId="354"/>
    <cellStyle name="40% - Accent1 22" xfId="331"/>
    <cellStyle name="40% - Accent1 22 2" xfId="1359"/>
    <cellStyle name="40% - Accent1 22 2 2" xfId="2057"/>
    <cellStyle name="40% - Accent1 22 2 2 2" xfId="5663"/>
    <cellStyle name="40% - Accent1 22 2 2 2 2" xfId="11128"/>
    <cellStyle name="40% - Accent1 22 2 2 2 2 2" xfId="21953"/>
    <cellStyle name="40% - Accent1 22 2 2 2 3" xfId="16660"/>
    <cellStyle name="40% - Accent1 22 2 2 3" xfId="3909"/>
    <cellStyle name="40% - Accent1 22 2 2 3 2" xfId="9378"/>
    <cellStyle name="40% - Accent1 22 2 2 3 2 2" xfId="20203"/>
    <cellStyle name="40% - Accent1 22 2 2 3 3" xfId="14910"/>
    <cellStyle name="40% - Accent1 22 2 2 4" xfId="7630"/>
    <cellStyle name="40% - Accent1 22 2 2 4 2" xfId="18455"/>
    <cellStyle name="40% - Accent1 22 2 2 5" xfId="13162"/>
    <cellStyle name="40% - Accent1 22 2 3" xfId="4967"/>
    <cellStyle name="40% - Accent1 22 2 3 2" xfId="10432"/>
    <cellStyle name="40% - Accent1 22 2 3 2 2" xfId="21257"/>
    <cellStyle name="40% - Accent1 22 2 3 3" xfId="15964"/>
    <cellStyle name="40% - Accent1 22 2 4" xfId="3213"/>
    <cellStyle name="40% - Accent1 22 2 4 2" xfId="8682"/>
    <cellStyle name="40% - Accent1 22 2 4 2 2" xfId="19507"/>
    <cellStyle name="40% - Accent1 22 2 4 3" xfId="14214"/>
    <cellStyle name="40% - Accent1 22 2 5" xfId="6934"/>
    <cellStyle name="40% - Accent1 22 2 5 2" xfId="17759"/>
    <cellStyle name="40% - Accent1 22 2 6" xfId="12466"/>
    <cellStyle name="40% - Accent1 22 3" xfId="1708"/>
    <cellStyle name="40% - Accent1 22 3 2" xfId="5314"/>
    <cellStyle name="40% - Accent1 22 3 2 2" xfId="10779"/>
    <cellStyle name="40% - Accent1 22 3 2 2 2" xfId="21604"/>
    <cellStyle name="40% - Accent1 22 3 2 3" xfId="16311"/>
    <cellStyle name="40% - Accent1 22 3 3" xfId="3560"/>
    <cellStyle name="40% - Accent1 22 3 3 2" xfId="9029"/>
    <cellStyle name="40% - Accent1 22 3 3 2 2" xfId="19854"/>
    <cellStyle name="40% - Accent1 22 3 3 3" xfId="14561"/>
    <cellStyle name="40% - Accent1 22 3 4" xfId="7281"/>
    <cellStyle name="40% - Accent1 22 3 4 2" xfId="18106"/>
    <cellStyle name="40% - Accent1 22 3 5" xfId="12813"/>
    <cellStyle name="40% - Accent1 22 4" xfId="2438"/>
    <cellStyle name="40% - Accent1 22 4 2" xfId="6012"/>
    <cellStyle name="40% - Accent1 22 4 2 2" xfId="11477"/>
    <cellStyle name="40% - Accent1 22 4 2 2 2" xfId="22302"/>
    <cellStyle name="40% - Accent1 22 4 2 3" xfId="17009"/>
    <cellStyle name="40% - Accent1 22 4 3" xfId="4258"/>
    <cellStyle name="40% - Accent1 22 4 3 2" xfId="9727"/>
    <cellStyle name="40% - Accent1 22 4 3 2 2" xfId="20552"/>
    <cellStyle name="40% - Accent1 22 4 3 3" xfId="15259"/>
    <cellStyle name="40% - Accent1 22 4 4" xfId="7979"/>
    <cellStyle name="40% - Accent1 22 4 4 2" xfId="18804"/>
    <cellStyle name="40% - Accent1 22 4 5" xfId="13511"/>
    <cellStyle name="40% - Accent1 22 5" xfId="4616"/>
    <cellStyle name="40% - Accent1 22 5 2" xfId="10081"/>
    <cellStyle name="40% - Accent1 22 5 2 2" xfId="20906"/>
    <cellStyle name="40% - Accent1 22 5 3" xfId="15613"/>
    <cellStyle name="40% - Accent1 22 6" xfId="2864"/>
    <cellStyle name="40% - Accent1 22 6 2" xfId="8333"/>
    <cellStyle name="40% - Accent1 22 6 2 2" xfId="19158"/>
    <cellStyle name="40% - Accent1 22 6 3" xfId="13865"/>
    <cellStyle name="40% - Accent1 22 7" xfId="6585"/>
    <cellStyle name="40% - Accent1 22 7 2" xfId="17410"/>
    <cellStyle name="40% - Accent1 22 8" xfId="12116"/>
    <cellStyle name="40% - Accent1 23" xfId="1320"/>
    <cellStyle name="40% - Accent1 23 2" xfId="2024"/>
    <cellStyle name="40% - Accent1 23 2 2" xfId="5630"/>
    <cellStyle name="40% - Accent1 23 2 2 2" xfId="11095"/>
    <cellStyle name="40% - Accent1 23 2 2 2 2" xfId="21920"/>
    <cellStyle name="40% - Accent1 23 2 2 3" xfId="16627"/>
    <cellStyle name="40% - Accent1 23 2 3" xfId="3876"/>
    <cellStyle name="40% - Accent1 23 2 3 2" xfId="9345"/>
    <cellStyle name="40% - Accent1 23 2 3 2 2" xfId="20170"/>
    <cellStyle name="40% - Accent1 23 2 3 3" xfId="14877"/>
    <cellStyle name="40% - Accent1 23 2 4" xfId="7597"/>
    <cellStyle name="40% - Accent1 23 2 4 2" xfId="18422"/>
    <cellStyle name="40% - Accent1 23 2 5" xfId="13129"/>
    <cellStyle name="40% - Accent1 23 3" xfId="4934"/>
    <cellStyle name="40% - Accent1 23 3 2" xfId="10399"/>
    <cellStyle name="40% - Accent1 23 3 2 2" xfId="21224"/>
    <cellStyle name="40% - Accent1 23 3 3" xfId="15931"/>
    <cellStyle name="40% - Accent1 23 4" xfId="3180"/>
    <cellStyle name="40% - Accent1 23 4 2" xfId="8649"/>
    <cellStyle name="40% - Accent1 23 4 2 2" xfId="19474"/>
    <cellStyle name="40% - Accent1 23 4 3" xfId="14181"/>
    <cellStyle name="40% - Accent1 23 5" xfId="6901"/>
    <cellStyle name="40% - Accent1 23 5 2" xfId="17726"/>
    <cellStyle name="40% - Accent1 23 6" xfId="12433"/>
    <cellStyle name="40% - Accent1 24" xfId="1680"/>
    <cellStyle name="40% - Accent1 24 2" xfId="5286"/>
    <cellStyle name="40% - Accent1 24 2 2" xfId="10751"/>
    <cellStyle name="40% - Accent1 24 2 2 2" xfId="21576"/>
    <cellStyle name="40% - Accent1 24 2 3" xfId="16283"/>
    <cellStyle name="40% - Accent1 24 3" xfId="3532"/>
    <cellStyle name="40% - Accent1 24 3 2" xfId="9001"/>
    <cellStyle name="40% - Accent1 24 3 2 2" xfId="19826"/>
    <cellStyle name="40% - Accent1 24 3 3" xfId="14533"/>
    <cellStyle name="40% - Accent1 24 4" xfId="7253"/>
    <cellStyle name="40% - Accent1 24 4 2" xfId="18078"/>
    <cellStyle name="40% - Accent1 24 5" xfId="12785"/>
    <cellStyle name="40% - Accent1 25" xfId="2410"/>
    <cellStyle name="40% - Accent1 25 2" xfId="5984"/>
    <cellStyle name="40% - Accent1 25 2 2" xfId="11449"/>
    <cellStyle name="40% - Accent1 25 2 2 2" xfId="22274"/>
    <cellStyle name="40% - Accent1 25 2 3" xfId="16981"/>
    <cellStyle name="40% - Accent1 25 3" xfId="4230"/>
    <cellStyle name="40% - Accent1 25 3 2" xfId="9699"/>
    <cellStyle name="40% - Accent1 25 3 2 2" xfId="20524"/>
    <cellStyle name="40% - Accent1 25 3 3" xfId="15231"/>
    <cellStyle name="40% - Accent1 25 4" xfId="7951"/>
    <cellStyle name="40% - Accent1 25 4 2" xfId="18776"/>
    <cellStyle name="40% - Accent1 25 5" xfId="13483"/>
    <cellStyle name="40% - Accent1 26" xfId="2767"/>
    <cellStyle name="40% - Accent1 27" xfId="4588"/>
    <cellStyle name="40% - Accent1 27 2" xfId="10053"/>
    <cellStyle name="40% - Accent1 27 2 2" xfId="20878"/>
    <cellStyle name="40% - Accent1 27 3" xfId="15585"/>
    <cellStyle name="40% - Accent1 28" xfId="2836"/>
    <cellStyle name="40% - Accent1 28 2" xfId="8305"/>
    <cellStyle name="40% - Accent1 28 2 2" xfId="19130"/>
    <cellStyle name="40% - Accent1 28 3" xfId="13837"/>
    <cellStyle name="40% - Accent1 29" xfId="6340"/>
    <cellStyle name="40% - Accent1 29 2" xfId="11803"/>
    <cellStyle name="40% - Accent1 29 2 2" xfId="22628"/>
    <cellStyle name="40% - Accent1 29 3" xfId="17335"/>
    <cellStyle name="40% - Accent1 3" xfId="49"/>
    <cellStyle name="40% - Accent1 3 2" xfId="902"/>
    <cellStyle name="40% - Accent1 3 3" xfId="492"/>
    <cellStyle name="40% - Accent1 3 3 2" xfId="1387"/>
    <cellStyle name="40% - Accent1 3 3 2 2" xfId="2085"/>
    <cellStyle name="40% - Accent1 3 3 2 2 2" xfId="5691"/>
    <cellStyle name="40% - Accent1 3 3 2 2 2 2" xfId="11156"/>
    <cellStyle name="40% - Accent1 3 3 2 2 2 2 2" xfId="21981"/>
    <cellStyle name="40% - Accent1 3 3 2 2 2 3" xfId="16688"/>
    <cellStyle name="40% - Accent1 3 3 2 2 3" xfId="3937"/>
    <cellStyle name="40% - Accent1 3 3 2 2 3 2" xfId="9406"/>
    <cellStyle name="40% - Accent1 3 3 2 2 3 2 2" xfId="20231"/>
    <cellStyle name="40% - Accent1 3 3 2 2 3 3" xfId="14938"/>
    <cellStyle name="40% - Accent1 3 3 2 2 4" xfId="7658"/>
    <cellStyle name="40% - Accent1 3 3 2 2 4 2" xfId="18483"/>
    <cellStyle name="40% - Accent1 3 3 2 2 5" xfId="13190"/>
    <cellStyle name="40% - Accent1 3 3 2 3" xfId="4995"/>
    <cellStyle name="40% - Accent1 3 3 2 3 2" xfId="10460"/>
    <cellStyle name="40% - Accent1 3 3 2 3 2 2" xfId="21285"/>
    <cellStyle name="40% - Accent1 3 3 2 3 3" xfId="15992"/>
    <cellStyle name="40% - Accent1 3 3 2 4" xfId="3241"/>
    <cellStyle name="40% - Accent1 3 3 2 4 2" xfId="8710"/>
    <cellStyle name="40% - Accent1 3 3 2 4 2 2" xfId="19535"/>
    <cellStyle name="40% - Accent1 3 3 2 4 3" xfId="14242"/>
    <cellStyle name="40% - Accent1 3 3 2 5" xfId="6962"/>
    <cellStyle name="40% - Accent1 3 3 2 5 2" xfId="17787"/>
    <cellStyle name="40% - Accent1 3 3 2 6" xfId="12494"/>
    <cellStyle name="40% - Accent1 3 3 3" xfId="1736"/>
    <cellStyle name="40% - Accent1 3 3 3 2" xfId="5342"/>
    <cellStyle name="40% - Accent1 3 3 3 2 2" xfId="10807"/>
    <cellStyle name="40% - Accent1 3 3 3 2 2 2" xfId="21632"/>
    <cellStyle name="40% - Accent1 3 3 3 2 3" xfId="16339"/>
    <cellStyle name="40% - Accent1 3 3 3 3" xfId="3588"/>
    <cellStyle name="40% - Accent1 3 3 3 3 2" xfId="9057"/>
    <cellStyle name="40% - Accent1 3 3 3 3 2 2" xfId="19882"/>
    <cellStyle name="40% - Accent1 3 3 3 3 3" xfId="14589"/>
    <cellStyle name="40% - Accent1 3 3 3 4" xfId="7309"/>
    <cellStyle name="40% - Accent1 3 3 3 4 2" xfId="18134"/>
    <cellStyle name="40% - Accent1 3 3 3 5" xfId="12841"/>
    <cellStyle name="40% - Accent1 3 3 4" xfId="2466"/>
    <cellStyle name="40% - Accent1 3 3 4 2" xfId="6040"/>
    <cellStyle name="40% - Accent1 3 3 4 2 2" xfId="11505"/>
    <cellStyle name="40% - Accent1 3 3 4 2 2 2" xfId="22330"/>
    <cellStyle name="40% - Accent1 3 3 4 2 3" xfId="17037"/>
    <cellStyle name="40% - Accent1 3 3 4 3" xfId="4286"/>
    <cellStyle name="40% - Accent1 3 3 4 3 2" xfId="9755"/>
    <cellStyle name="40% - Accent1 3 3 4 3 2 2" xfId="20580"/>
    <cellStyle name="40% - Accent1 3 3 4 3 3" xfId="15287"/>
    <cellStyle name="40% - Accent1 3 3 4 4" xfId="8007"/>
    <cellStyle name="40% - Accent1 3 3 4 4 2" xfId="18832"/>
    <cellStyle name="40% - Accent1 3 3 4 5" xfId="13539"/>
    <cellStyle name="40% - Accent1 3 3 5" xfId="4644"/>
    <cellStyle name="40% - Accent1 3 3 5 2" xfId="10109"/>
    <cellStyle name="40% - Accent1 3 3 5 2 2" xfId="20934"/>
    <cellStyle name="40% - Accent1 3 3 5 3" xfId="15641"/>
    <cellStyle name="40% - Accent1 3 3 6" xfId="2892"/>
    <cellStyle name="40% - Accent1 3 3 6 2" xfId="8361"/>
    <cellStyle name="40% - Accent1 3 3 6 2 2" xfId="19186"/>
    <cellStyle name="40% - Accent1 3 3 6 3" xfId="13893"/>
    <cellStyle name="40% - Accent1 3 3 7" xfId="6613"/>
    <cellStyle name="40% - Accent1 3 3 7 2" xfId="17438"/>
    <cellStyle name="40% - Accent1 3 3 8" xfId="12144"/>
    <cellStyle name="40% - Accent1 30" xfId="6555"/>
    <cellStyle name="40% - Accent1 30 2" xfId="17382"/>
    <cellStyle name="40% - Accent1 31" xfId="11904"/>
    <cellStyle name="40% - Accent1 31 2" xfId="22701"/>
    <cellStyle name="40% - Accent1 32" xfId="12087"/>
    <cellStyle name="40% - Accent1 4" xfId="315"/>
    <cellStyle name="40% - Accent1 4 2" xfId="534"/>
    <cellStyle name="40% - Accent1 4 2 2" xfId="1401"/>
    <cellStyle name="40% - Accent1 4 2 2 2" xfId="2099"/>
    <cellStyle name="40% - Accent1 4 2 2 2 2" xfId="5705"/>
    <cellStyle name="40% - Accent1 4 2 2 2 2 2" xfId="11170"/>
    <cellStyle name="40% - Accent1 4 2 2 2 2 2 2" xfId="21995"/>
    <cellStyle name="40% - Accent1 4 2 2 2 2 3" xfId="16702"/>
    <cellStyle name="40% - Accent1 4 2 2 2 3" xfId="3951"/>
    <cellStyle name="40% - Accent1 4 2 2 2 3 2" xfId="9420"/>
    <cellStyle name="40% - Accent1 4 2 2 2 3 2 2" xfId="20245"/>
    <cellStyle name="40% - Accent1 4 2 2 2 3 3" xfId="14952"/>
    <cellStyle name="40% - Accent1 4 2 2 2 4" xfId="7672"/>
    <cellStyle name="40% - Accent1 4 2 2 2 4 2" xfId="18497"/>
    <cellStyle name="40% - Accent1 4 2 2 2 5" xfId="13204"/>
    <cellStyle name="40% - Accent1 4 2 2 3" xfId="5009"/>
    <cellStyle name="40% - Accent1 4 2 2 3 2" xfId="10474"/>
    <cellStyle name="40% - Accent1 4 2 2 3 2 2" xfId="21299"/>
    <cellStyle name="40% - Accent1 4 2 2 3 3" xfId="16006"/>
    <cellStyle name="40% - Accent1 4 2 2 4" xfId="3255"/>
    <cellStyle name="40% - Accent1 4 2 2 4 2" xfId="8724"/>
    <cellStyle name="40% - Accent1 4 2 2 4 2 2" xfId="19549"/>
    <cellStyle name="40% - Accent1 4 2 2 4 3" xfId="14256"/>
    <cellStyle name="40% - Accent1 4 2 2 5" xfId="6976"/>
    <cellStyle name="40% - Accent1 4 2 2 5 2" xfId="17801"/>
    <cellStyle name="40% - Accent1 4 2 2 6" xfId="12508"/>
    <cellStyle name="40% - Accent1 4 2 3" xfId="1750"/>
    <cellStyle name="40% - Accent1 4 2 3 2" xfId="5356"/>
    <cellStyle name="40% - Accent1 4 2 3 2 2" xfId="10821"/>
    <cellStyle name="40% - Accent1 4 2 3 2 2 2" xfId="21646"/>
    <cellStyle name="40% - Accent1 4 2 3 2 3" xfId="16353"/>
    <cellStyle name="40% - Accent1 4 2 3 3" xfId="3602"/>
    <cellStyle name="40% - Accent1 4 2 3 3 2" xfId="9071"/>
    <cellStyle name="40% - Accent1 4 2 3 3 2 2" xfId="19896"/>
    <cellStyle name="40% - Accent1 4 2 3 3 3" xfId="14603"/>
    <cellStyle name="40% - Accent1 4 2 3 4" xfId="7323"/>
    <cellStyle name="40% - Accent1 4 2 3 4 2" xfId="18148"/>
    <cellStyle name="40% - Accent1 4 2 3 5" xfId="12855"/>
    <cellStyle name="40% - Accent1 4 2 4" xfId="2480"/>
    <cellStyle name="40% - Accent1 4 2 4 2" xfId="6054"/>
    <cellStyle name="40% - Accent1 4 2 4 2 2" xfId="11519"/>
    <cellStyle name="40% - Accent1 4 2 4 2 2 2" xfId="22344"/>
    <cellStyle name="40% - Accent1 4 2 4 2 3" xfId="17051"/>
    <cellStyle name="40% - Accent1 4 2 4 3" xfId="4300"/>
    <cellStyle name="40% - Accent1 4 2 4 3 2" xfId="9769"/>
    <cellStyle name="40% - Accent1 4 2 4 3 2 2" xfId="20594"/>
    <cellStyle name="40% - Accent1 4 2 4 3 3" xfId="15301"/>
    <cellStyle name="40% - Accent1 4 2 4 4" xfId="8021"/>
    <cellStyle name="40% - Accent1 4 2 4 4 2" xfId="18846"/>
    <cellStyle name="40% - Accent1 4 2 4 5" xfId="13553"/>
    <cellStyle name="40% - Accent1 4 2 5" xfId="4658"/>
    <cellStyle name="40% - Accent1 4 2 5 2" xfId="10123"/>
    <cellStyle name="40% - Accent1 4 2 5 2 2" xfId="20948"/>
    <cellStyle name="40% - Accent1 4 2 5 3" xfId="15655"/>
    <cellStyle name="40% - Accent1 4 2 6" xfId="2906"/>
    <cellStyle name="40% - Accent1 4 2 6 2" xfId="8375"/>
    <cellStyle name="40% - Accent1 4 2 6 2 2" xfId="19200"/>
    <cellStyle name="40% - Accent1 4 2 6 3" xfId="13907"/>
    <cellStyle name="40% - Accent1 4 2 7" xfId="6627"/>
    <cellStyle name="40% - Accent1 4 2 7 2" xfId="17452"/>
    <cellStyle name="40% - Accent1 4 2 8" xfId="12158"/>
    <cellStyle name="40% - Accent1 4 3" xfId="1343"/>
    <cellStyle name="40% - Accent1 4 3 2" xfId="2041"/>
    <cellStyle name="40% - Accent1 4 3 2 2" xfId="5647"/>
    <cellStyle name="40% - Accent1 4 3 2 2 2" xfId="11112"/>
    <cellStyle name="40% - Accent1 4 3 2 2 2 2" xfId="21937"/>
    <cellStyle name="40% - Accent1 4 3 2 2 3" xfId="16644"/>
    <cellStyle name="40% - Accent1 4 3 2 3" xfId="3893"/>
    <cellStyle name="40% - Accent1 4 3 2 3 2" xfId="9362"/>
    <cellStyle name="40% - Accent1 4 3 2 3 2 2" xfId="20187"/>
    <cellStyle name="40% - Accent1 4 3 2 3 3" xfId="14894"/>
    <cellStyle name="40% - Accent1 4 3 2 4" xfId="7614"/>
    <cellStyle name="40% - Accent1 4 3 2 4 2" xfId="18439"/>
    <cellStyle name="40% - Accent1 4 3 2 5" xfId="13146"/>
    <cellStyle name="40% - Accent1 4 3 3" xfId="4951"/>
    <cellStyle name="40% - Accent1 4 3 3 2" xfId="10416"/>
    <cellStyle name="40% - Accent1 4 3 3 2 2" xfId="21241"/>
    <cellStyle name="40% - Accent1 4 3 3 3" xfId="15948"/>
    <cellStyle name="40% - Accent1 4 3 4" xfId="3197"/>
    <cellStyle name="40% - Accent1 4 3 4 2" xfId="8666"/>
    <cellStyle name="40% - Accent1 4 3 4 2 2" xfId="19491"/>
    <cellStyle name="40% - Accent1 4 3 4 3" xfId="14198"/>
    <cellStyle name="40% - Accent1 4 3 5" xfId="6918"/>
    <cellStyle name="40% - Accent1 4 3 5 2" xfId="17743"/>
    <cellStyle name="40% - Accent1 4 3 6" xfId="12450"/>
    <cellStyle name="40% - Accent1 4 4" xfId="1692"/>
    <cellStyle name="40% - Accent1 4 4 2" xfId="5298"/>
    <cellStyle name="40% - Accent1 4 4 2 2" xfId="10763"/>
    <cellStyle name="40% - Accent1 4 4 2 2 2" xfId="21588"/>
    <cellStyle name="40% - Accent1 4 4 2 3" xfId="16295"/>
    <cellStyle name="40% - Accent1 4 4 3" xfId="3544"/>
    <cellStyle name="40% - Accent1 4 4 3 2" xfId="9013"/>
    <cellStyle name="40% - Accent1 4 4 3 2 2" xfId="19838"/>
    <cellStyle name="40% - Accent1 4 4 3 3" xfId="14545"/>
    <cellStyle name="40% - Accent1 4 4 4" xfId="7265"/>
    <cellStyle name="40% - Accent1 4 4 4 2" xfId="18090"/>
    <cellStyle name="40% - Accent1 4 4 5" xfId="12797"/>
    <cellStyle name="40% - Accent1 4 5" xfId="2422"/>
    <cellStyle name="40% - Accent1 4 5 2" xfId="5996"/>
    <cellStyle name="40% - Accent1 4 5 2 2" xfId="11461"/>
    <cellStyle name="40% - Accent1 4 5 2 2 2" xfId="22286"/>
    <cellStyle name="40% - Accent1 4 5 2 3" xfId="16993"/>
    <cellStyle name="40% - Accent1 4 5 3" xfId="4242"/>
    <cellStyle name="40% - Accent1 4 5 3 2" xfId="9711"/>
    <cellStyle name="40% - Accent1 4 5 3 2 2" xfId="20536"/>
    <cellStyle name="40% - Accent1 4 5 3 3" xfId="15243"/>
    <cellStyle name="40% - Accent1 4 5 4" xfId="7963"/>
    <cellStyle name="40% - Accent1 4 5 4 2" xfId="18788"/>
    <cellStyle name="40% - Accent1 4 5 5" xfId="13495"/>
    <cellStyle name="40% - Accent1 4 6" xfId="4600"/>
    <cellStyle name="40% - Accent1 4 6 2" xfId="10065"/>
    <cellStyle name="40% - Accent1 4 6 2 2" xfId="20890"/>
    <cellStyle name="40% - Accent1 4 6 3" xfId="15597"/>
    <cellStyle name="40% - Accent1 4 7" xfId="2848"/>
    <cellStyle name="40% - Accent1 4 7 2" xfId="8317"/>
    <cellStyle name="40% - Accent1 4 7 2 2" xfId="19142"/>
    <cellStyle name="40% - Accent1 4 7 3" xfId="13849"/>
    <cellStyle name="40% - Accent1 4 8" xfId="6569"/>
    <cellStyle name="40% - Accent1 4 8 2" xfId="17394"/>
    <cellStyle name="40% - Accent1 4 9" xfId="12100"/>
    <cellStyle name="40% - Accent1 5" xfId="576"/>
    <cellStyle name="40% - Accent1 5 2" xfId="1415"/>
    <cellStyle name="40% - Accent1 5 2 2" xfId="2113"/>
    <cellStyle name="40% - Accent1 5 2 2 2" xfId="5719"/>
    <cellStyle name="40% - Accent1 5 2 2 2 2" xfId="11184"/>
    <cellStyle name="40% - Accent1 5 2 2 2 2 2" xfId="22009"/>
    <cellStyle name="40% - Accent1 5 2 2 2 3" xfId="16716"/>
    <cellStyle name="40% - Accent1 5 2 2 3" xfId="3965"/>
    <cellStyle name="40% - Accent1 5 2 2 3 2" xfId="9434"/>
    <cellStyle name="40% - Accent1 5 2 2 3 2 2" xfId="20259"/>
    <cellStyle name="40% - Accent1 5 2 2 3 3" xfId="14966"/>
    <cellStyle name="40% - Accent1 5 2 2 4" xfId="7686"/>
    <cellStyle name="40% - Accent1 5 2 2 4 2" xfId="18511"/>
    <cellStyle name="40% - Accent1 5 2 2 5" xfId="13218"/>
    <cellStyle name="40% - Accent1 5 2 3" xfId="5023"/>
    <cellStyle name="40% - Accent1 5 2 3 2" xfId="10488"/>
    <cellStyle name="40% - Accent1 5 2 3 2 2" xfId="21313"/>
    <cellStyle name="40% - Accent1 5 2 3 3" xfId="16020"/>
    <cellStyle name="40% - Accent1 5 2 4" xfId="3269"/>
    <cellStyle name="40% - Accent1 5 2 4 2" xfId="8738"/>
    <cellStyle name="40% - Accent1 5 2 4 2 2" xfId="19563"/>
    <cellStyle name="40% - Accent1 5 2 4 3" xfId="14270"/>
    <cellStyle name="40% - Accent1 5 2 5" xfId="6990"/>
    <cellStyle name="40% - Accent1 5 2 5 2" xfId="17815"/>
    <cellStyle name="40% - Accent1 5 2 6" xfId="12522"/>
    <cellStyle name="40% - Accent1 5 3" xfId="1764"/>
    <cellStyle name="40% - Accent1 5 3 2" xfId="5370"/>
    <cellStyle name="40% - Accent1 5 3 2 2" xfId="10835"/>
    <cellStyle name="40% - Accent1 5 3 2 2 2" xfId="21660"/>
    <cellStyle name="40% - Accent1 5 3 2 3" xfId="16367"/>
    <cellStyle name="40% - Accent1 5 3 3" xfId="3616"/>
    <cellStyle name="40% - Accent1 5 3 3 2" xfId="9085"/>
    <cellStyle name="40% - Accent1 5 3 3 2 2" xfId="19910"/>
    <cellStyle name="40% - Accent1 5 3 3 3" xfId="14617"/>
    <cellStyle name="40% - Accent1 5 3 4" xfId="7337"/>
    <cellStyle name="40% - Accent1 5 3 4 2" xfId="18162"/>
    <cellStyle name="40% - Accent1 5 3 5" xfId="12869"/>
    <cellStyle name="40% - Accent1 5 4" xfId="2494"/>
    <cellStyle name="40% - Accent1 5 4 2" xfId="6068"/>
    <cellStyle name="40% - Accent1 5 4 2 2" xfId="11533"/>
    <cellStyle name="40% - Accent1 5 4 2 2 2" xfId="22358"/>
    <cellStyle name="40% - Accent1 5 4 2 3" xfId="17065"/>
    <cellStyle name="40% - Accent1 5 4 3" xfId="4314"/>
    <cellStyle name="40% - Accent1 5 4 3 2" xfId="9783"/>
    <cellStyle name="40% - Accent1 5 4 3 2 2" xfId="20608"/>
    <cellStyle name="40% - Accent1 5 4 3 3" xfId="15315"/>
    <cellStyle name="40% - Accent1 5 4 4" xfId="8035"/>
    <cellStyle name="40% - Accent1 5 4 4 2" xfId="18860"/>
    <cellStyle name="40% - Accent1 5 4 5" xfId="13567"/>
    <cellStyle name="40% - Accent1 5 5" xfId="4672"/>
    <cellStyle name="40% - Accent1 5 5 2" xfId="10137"/>
    <cellStyle name="40% - Accent1 5 5 2 2" xfId="20962"/>
    <cellStyle name="40% - Accent1 5 5 3" xfId="15669"/>
    <cellStyle name="40% - Accent1 5 6" xfId="2920"/>
    <cellStyle name="40% - Accent1 5 6 2" xfId="8389"/>
    <cellStyle name="40% - Accent1 5 6 2 2" xfId="19214"/>
    <cellStyle name="40% - Accent1 5 6 3" xfId="13921"/>
    <cellStyle name="40% - Accent1 5 7" xfId="6641"/>
    <cellStyle name="40% - Accent1 5 7 2" xfId="17466"/>
    <cellStyle name="40% - Accent1 5 8" xfId="12172"/>
    <cellStyle name="40% - Accent1 6" xfId="618"/>
    <cellStyle name="40% - Accent1 6 2" xfId="1429"/>
    <cellStyle name="40% - Accent1 6 2 2" xfId="2127"/>
    <cellStyle name="40% - Accent1 6 2 2 2" xfId="5733"/>
    <cellStyle name="40% - Accent1 6 2 2 2 2" xfId="11198"/>
    <cellStyle name="40% - Accent1 6 2 2 2 2 2" xfId="22023"/>
    <cellStyle name="40% - Accent1 6 2 2 2 3" xfId="16730"/>
    <cellStyle name="40% - Accent1 6 2 2 3" xfId="3979"/>
    <cellStyle name="40% - Accent1 6 2 2 3 2" xfId="9448"/>
    <cellStyle name="40% - Accent1 6 2 2 3 2 2" xfId="20273"/>
    <cellStyle name="40% - Accent1 6 2 2 3 3" xfId="14980"/>
    <cellStyle name="40% - Accent1 6 2 2 4" xfId="7700"/>
    <cellStyle name="40% - Accent1 6 2 2 4 2" xfId="18525"/>
    <cellStyle name="40% - Accent1 6 2 2 5" xfId="13232"/>
    <cellStyle name="40% - Accent1 6 2 3" xfId="5037"/>
    <cellStyle name="40% - Accent1 6 2 3 2" xfId="10502"/>
    <cellStyle name="40% - Accent1 6 2 3 2 2" xfId="21327"/>
    <cellStyle name="40% - Accent1 6 2 3 3" xfId="16034"/>
    <cellStyle name="40% - Accent1 6 2 4" xfId="3283"/>
    <cellStyle name="40% - Accent1 6 2 4 2" xfId="8752"/>
    <cellStyle name="40% - Accent1 6 2 4 2 2" xfId="19577"/>
    <cellStyle name="40% - Accent1 6 2 4 3" xfId="14284"/>
    <cellStyle name="40% - Accent1 6 2 5" xfId="7004"/>
    <cellStyle name="40% - Accent1 6 2 5 2" xfId="17829"/>
    <cellStyle name="40% - Accent1 6 2 6" xfId="12536"/>
    <cellStyle name="40% - Accent1 6 3" xfId="1778"/>
    <cellStyle name="40% - Accent1 6 3 2" xfId="5384"/>
    <cellStyle name="40% - Accent1 6 3 2 2" xfId="10849"/>
    <cellStyle name="40% - Accent1 6 3 2 2 2" xfId="21674"/>
    <cellStyle name="40% - Accent1 6 3 2 3" xfId="16381"/>
    <cellStyle name="40% - Accent1 6 3 3" xfId="3630"/>
    <cellStyle name="40% - Accent1 6 3 3 2" xfId="9099"/>
    <cellStyle name="40% - Accent1 6 3 3 2 2" xfId="19924"/>
    <cellStyle name="40% - Accent1 6 3 3 3" xfId="14631"/>
    <cellStyle name="40% - Accent1 6 3 4" xfId="7351"/>
    <cellStyle name="40% - Accent1 6 3 4 2" xfId="18176"/>
    <cellStyle name="40% - Accent1 6 3 5" xfId="12883"/>
    <cellStyle name="40% - Accent1 6 4" xfId="2508"/>
    <cellStyle name="40% - Accent1 6 4 2" xfId="6082"/>
    <cellStyle name="40% - Accent1 6 4 2 2" xfId="11547"/>
    <cellStyle name="40% - Accent1 6 4 2 2 2" xfId="22372"/>
    <cellStyle name="40% - Accent1 6 4 2 3" xfId="17079"/>
    <cellStyle name="40% - Accent1 6 4 3" xfId="4328"/>
    <cellStyle name="40% - Accent1 6 4 3 2" xfId="9797"/>
    <cellStyle name="40% - Accent1 6 4 3 2 2" xfId="20622"/>
    <cellStyle name="40% - Accent1 6 4 3 3" xfId="15329"/>
    <cellStyle name="40% - Accent1 6 4 4" xfId="8049"/>
    <cellStyle name="40% - Accent1 6 4 4 2" xfId="18874"/>
    <cellStyle name="40% - Accent1 6 4 5" xfId="13581"/>
    <cellStyle name="40% - Accent1 6 5" xfId="4687"/>
    <cellStyle name="40% - Accent1 6 5 2" xfId="10152"/>
    <cellStyle name="40% - Accent1 6 5 2 2" xfId="20977"/>
    <cellStyle name="40% - Accent1 6 5 3" xfId="15684"/>
    <cellStyle name="40% - Accent1 6 6" xfId="2934"/>
    <cellStyle name="40% - Accent1 6 6 2" xfId="8403"/>
    <cellStyle name="40% - Accent1 6 6 2 2" xfId="19228"/>
    <cellStyle name="40% - Accent1 6 6 3" xfId="13935"/>
    <cellStyle name="40% - Accent1 6 7" xfId="6655"/>
    <cellStyle name="40% - Accent1 6 7 2" xfId="17480"/>
    <cellStyle name="40% - Accent1 6 8" xfId="12186"/>
    <cellStyle name="40% - Accent1 7" xfId="660"/>
    <cellStyle name="40% - Accent1 7 2" xfId="1443"/>
    <cellStyle name="40% - Accent1 7 2 2" xfId="2141"/>
    <cellStyle name="40% - Accent1 7 2 2 2" xfId="5747"/>
    <cellStyle name="40% - Accent1 7 2 2 2 2" xfId="11212"/>
    <cellStyle name="40% - Accent1 7 2 2 2 2 2" xfId="22037"/>
    <cellStyle name="40% - Accent1 7 2 2 2 3" xfId="16744"/>
    <cellStyle name="40% - Accent1 7 2 2 3" xfId="3993"/>
    <cellStyle name="40% - Accent1 7 2 2 3 2" xfId="9462"/>
    <cellStyle name="40% - Accent1 7 2 2 3 2 2" xfId="20287"/>
    <cellStyle name="40% - Accent1 7 2 2 3 3" xfId="14994"/>
    <cellStyle name="40% - Accent1 7 2 2 4" xfId="7714"/>
    <cellStyle name="40% - Accent1 7 2 2 4 2" xfId="18539"/>
    <cellStyle name="40% - Accent1 7 2 2 5" xfId="13246"/>
    <cellStyle name="40% - Accent1 7 2 3" xfId="5051"/>
    <cellStyle name="40% - Accent1 7 2 3 2" xfId="10516"/>
    <cellStyle name="40% - Accent1 7 2 3 2 2" xfId="21341"/>
    <cellStyle name="40% - Accent1 7 2 3 3" xfId="16048"/>
    <cellStyle name="40% - Accent1 7 2 4" xfId="3297"/>
    <cellStyle name="40% - Accent1 7 2 4 2" xfId="8766"/>
    <cellStyle name="40% - Accent1 7 2 4 2 2" xfId="19591"/>
    <cellStyle name="40% - Accent1 7 2 4 3" xfId="14298"/>
    <cellStyle name="40% - Accent1 7 2 5" xfId="7018"/>
    <cellStyle name="40% - Accent1 7 2 5 2" xfId="17843"/>
    <cellStyle name="40% - Accent1 7 2 6" xfId="12550"/>
    <cellStyle name="40% - Accent1 7 3" xfId="1792"/>
    <cellStyle name="40% - Accent1 7 3 2" xfId="5398"/>
    <cellStyle name="40% - Accent1 7 3 2 2" xfId="10863"/>
    <cellStyle name="40% - Accent1 7 3 2 2 2" xfId="21688"/>
    <cellStyle name="40% - Accent1 7 3 2 3" xfId="16395"/>
    <cellStyle name="40% - Accent1 7 3 3" xfId="3644"/>
    <cellStyle name="40% - Accent1 7 3 3 2" xfId="9113"/>
    <cellStyle name="40% - Accent1 7 3 3 2 2" xfId="19938"/>
    <cellStyle name="40% - Accent1 7 3 3 3" xfId="14645"/>
    <cellStyle name="40% - Accent1 7 3 4" xfId="7365"/>
    <cellStyle name="40% - Accent1 7 3 4 2" xfId="18190"/>
    <cellStyle name="40% - Accent1 7 3 5" xfId="12897"/>
    <cellStyle name="40% - Accent1 7 4" xfId="2522"/>
    <cellStyle name="40% - Accent1 7 4 2" xfId="6096"/>
    <cellStyle name="40% - Accent1 7 4 2 2" xfId="11561"/>
    <cellStyle name="40% - Accent1 7 4 2 2 2" xfId="22386"/>
    <cellStyle name="40% - Accent1 7 4 2 3" xfId="17093"/>
    <cellStyle name="40% - Accent1 7 4 3" xfId="4342"/>
    <cellStyle name="40% - Accent1 7 4 3 2" xfId="9811"/>
    <cellStyle name="40% - Accent1 7 4 3 2 2" xfId="20636"/>
    <cellStyle name="40% - Accent1 7 4 3 3" xfId="15343"/>
    <cellStyle name="40% - Accent1 7 4 4" xfId="8063"/>
    <cellStyle name="40% - Accent1 7 4 4 2" xfId="18888"/>
    <cellStyle name="40% - Accent1 7 4 5" xfId="13595"/>
    <cellStyle name="40% - Accent1 7 5" xfId="4702"/>
    <cellStyle name="40% - Accent1 7 5 2" xfId="10167"/>
    <cellStyle name="40% - Accent1 7 5 2 2" xfId="20992"/>
    <cellStyle name="40% - Accent1 7 5 3" xfId="15699"/>
    <cellStyle name="40% - Accent1 7 6" xfId="2948"/>
    <cellStyle name="40% - Accent1 7 6 2" xfId="8417"/>
    <cellStyle name="40% - Accent1 7 6 2 2" xfId="19242"/>
    <cellStyle name="40% - Accent1 7 6 3" xfId="13949"/>
    <cellStyle name="40% - Accent1 7 7" xfId="6669"/>
    <cellStyle name="40% - Accent1 7 7 2" xfId="17494"/>
    <cellStyle name="40% - Accent1 7 8" xfId="12200"/>
    <cellStyle name="40% - Accent1 8" xfId="701"/>
    <cellStyle name="40% - Accent1 8 2" xfId="1456"/>
    <cellStyle name="40% - Accent1 8 2 2" xfId="2154"/>
    <cellStyle name="40% - Accent1 8 2 2 2" xfId="5760"/>
    <cellStyle name="40% - Accent1 8 2 2 2 2" xfId="11225"/>
    <cellStyle name="40% - Accent1 8 2 2 2 2 2" xfId="22050"/>
    <cellStyle name="40% - Accent1 8 2 2 2 3" xfId="16757"/>
    <cellStyle name="40% - Accent1 8 2 2 3" xfId="4006"/>
    <cellStyle name="40% - Accent1 8 2 2 3 2" xfId="9475"/>
    <cellStyle name="40% - Accent1 8 2 2 3 2 2" xfId="20300"/>
    <cellStyle name="40% - Accent1 8 2 2 3 3" xfId="15007"/>
    <cellStyle name="40% - Accent1 8 2 2 4" xfId="7727"/>
    <cellStyle name="40% - Accent1 8 2 2 4 2" xfId="18552"/>
    <cellStyle name="40% - Accent1 8 2 2 5" xfId="13259"/>
    <cellStyle name="40% - Accent1 8 2 3" xfId="5064"/>
    <cellStyle name="40% - Accent1 8 2 3 2" xfId="10529"/>
    <cellStyle name="40% - Accent1 8 2 3 2 2" xfId="21354"/>
    <cellStyle name="40% - Accent1 8 2 3 3" xfId="16061"/>
    <cellStyle name="40% - Accent1 8 2 4" xfId="3310"/>
    <cellStyle name="40% - Accent1 8 2 4 2" xfId="8779"/>
    <cellStyle name="40% - Accent1 8 2 4 2 2" xfId="19604"/>
    <cellStyle name="40% - Accent1 8 2 4 3" xfId="14311"/>
    <cellStyle name="40% - Accent1 8 2 5" xfId="7031"/>
    <cellStyle name="40% - Accent1 8 2 5 2" xfId="17856"/>
    <cellStyle name="40% - Accent1 8 2 6" xfId="12563"/>
    <cellStyle name="40% - Accent1 8 3" xfId="1805"/>
    <cellStyle name="40% - Accent1 8 3 2" xfId="5411"/>
    <cellStyle name="40% - Accent1 8 3 2 2" xfId="10876"/>
    <cellStyle name="40% - Accent1 8 3 2 2 2" xfId="21701"/>
    <cellStyle name="40% - Accent1 8 3 2 3" xfId="16408"/>
    <cellStyle name="40% - Accent1 8 3 3" xfId="3657"/>
    <cellStyle name="40% - Accent1 8 3 3 2" xfId="9126"/>
    <cellStyle name="40% - Accent1 8 3 3 2 2" xfId="19951"/>
    <cellStyle name="40% - Accent1 8 3 3 3" xfId="14658"/>
    <cellStyle name="40% - Accent1 8 3 4" xfId="7378"/>
    <cellStyle name="40% - Accent1 8 3 4 2" xfId="18203"/>
    <cellStyle name="40% - Accent1 8 3 5" xfId="12910"/>
    <cellStyle name="40% - Accent1 8 4" xfId="2535"/>
    <cellStyle name="40% - Accent1 8 4 2" xfId="6109"/>
    <cellStyle name="40% - Accent1 8 4 2 2" xfId="11574"/>
    <cellStyle name="40% - Accent1 8 4 2 2 2" xfId="22399"/>
    <cellStyle name="40% - Accent1 8 4 2 3" xfId="17106"/>
    <cellStyle name="40% - Accent1 8 4 3" xfId="4355"/>
    <cellStyle name="40% - Accent1 8 4 3 2" xfId="9824"/>
    <cellStyle name="40% - Accent1 8 4 3 2 2" xfId="20649"/>
    <cellStyle name="40% - Accent1 8 4 3 3" xfId="15356"/>
    <cellStyle name="40% - Accent1 8 4 4" xfId="8076"/>
    <cellStyle name="40% - Accent1 8 4 4 2" xfId="18901"/>
    <cellStyle name="40% - Accent1 8 4 5" xfId="13608"/>
    <cellStyle name="40% - Accent1 8 5" xfId="4715"/>
    <cellStyle name="40% - Accent1 8 5 2" xfId="10180"/>
    <cellStyle name="40% - Accent1 8 5 2 2" xfId="21005"/>
    <cellStyle name="40% - Accent1 8 5 3" xfId="15712"/>
    <cellStyle name="40% - Accent1 8 6" xfId="2961"/>
    <cellStyle name="40% - Accent1 8 6 2" xfId="8430"/>
    <cellStyle name="40% - Accent1 8 6 2 2" xfId="19255"/>
    <cellStyle name="40% - Accent1 8 6 3" xfId="13962"/>
    <cellStyle name="40% - Accent1 8 7" xfId="6682"/>
    <cellStyle name="40% - Accent1 8 7 2" xfId="17507"/>
    <cellStyle name="40% - Accent1 8 8" xfId="12213"/>
    <cellStyle name="40% - Accent1 9" xfId="742"/>
    <cellStyle name="40% - Accent1 9 2" xfId="1469"/>
    <cellStyle name="40% - Accent1 9 2 2" xfId="2167"/>
    <cellStyle name="40% - Accent1 9 2 2 2" xfId="5773"/>
    <cellStyle name="40% - Accent1 9 2 2 2 2" xfId="11238"/>
    <cellStyle name="40% - Accent1 9 2 2 2 2 2" xfId="22063"/>
    <cellStyle name="40% - Accent1 9 2 2 2 3" xfId="16770"/>
    <cellStyle name="40% - Accent1 9 2 2 3" xfId="4019"/>
    <cellStyle name="40% - Accent1 9 2 2 3 2" xfId="9488"/>
    <cellStyle name="40% - Accent1 9 2 2 3 2 2" xfId="20313"/>
    <cellStyle name="40% - Accent1 9 2 2 3 3" xfId="15020"/>
    <cellStyle name="40% - Accent1 9 2 2 4" xfId="7740"/>
    <cellStyle name="40% - Accent1 9 2 2 4 2" xfId="18565"/>
    <cellStyle name="40% - Accent1 9 2 2 5" xfId="13272"/>
    <cellStyle name="40% - Accent1 9 2 3" xfId="5077"/>
    <cellStyle name="40% - Accent1 9 2 3 2" xfId="10542"/>
    <cellStyle name="40% - Accent1 9 2 3 2 2" xfId="21367"/>
    <cellStyle name="40% - Accent1 9 2 3 3" xfId="16074"/>
    <cellStyle name="40% - Accent1 9 2 4" xfId="3323"/>
    <cellStyle name="40% - Accent1 9 2 4 2" xfId="8792"/>
    <cellStyle name="40% - Accent1 9 2 4 2 2" xfId="19617"/>
    <cellStyle name="40% - Accent1 9 2 4 3" xfId="14324"/>
    <cellStyle name="40% - Accent1 9 2 5" xfId="7044"/>
    <cellStyle name="40% - Accent1 9 2 5 2" xfId="17869"/>
    <cellStyle name="40% - Accent1 9 2 6" xfId="12576"/>
    <cellStyle name="40% - Accent1 9 3" xfId="1818"/>
    <cellStyle name="40% - Accent1 9 3 2" xfId="5424"/>
    <cellStyle name="40% - Accent1 9 3 2 2" xfId="10889"/>
    <cellStyle name="40% - Accent1 9 3 2 2 2" xfId="21714"/>
    <cellStyle name="40% - Accent1 9 3 2 3" xfId="16421"/>
    <cellStyle name="40% - Accent1 9 3 3" xfId="3670"/>
    <cellStyle name="40% - Accent1 9 3 3 2" xfId="9139"/>
    <cellStyle name="40% - Accent1 9 3 3 2 2" xfId="19964"/>
    <cellStyle name="40% - Accent1 9 3 3 3" xfId="14671"/>
    <cellStyle name="40% - Accent1 9 3 4" xfId="7391"/>
    <cellStyle name="40% - Accent1 9 3 4 2" xfId="18216"/>
    <cellStyle name="40% - Accent1 9 3 5" xfId="12923"/>
    <cellStyle name="40% - Accent1 9 4" xfId="2548"/>
    <cellStyle name="40% - Accent1 9 4 2" xfId="6122"/>
    <cellStyle name="40% - Accent1 9 4 2 2" xfId="11587"/>
    <cellStyle name="40% - Accent1 9 4 2 2 2" xfId="22412"/>
    <cellStyle name="40% - Accent1 9 4 2 3" xfId="17119"/>
    <cellStyle name="40% - Accent1 9 4 3" xfId="4368"/>
    <cellStyle name="40% - Accent1 9 4 3 2" xfId="9837"/>
    <cellStyle name="40% - Accent1 9 4 3 2 2" xfId="20662"/>
    <cellStyle name="40% - Accent1 9 4 3 3" xfId="15369"/>
    <cellStyle name="40% - Accent1 9 4 4" xfId="8089"/>
    <cellStyle name="40% - Accent1 9 4 4 2" xfId="18914"/>
    <cellStyle name="40% - Accent1 9 4 5" xfId="13621"/>
    <cellStyle name="40% - Accent1 9 5" xfId="4728"/>
    <cellStyle name="40% - Accent1 9 5 2" xfId="10193"/>
    <cellStyle name="40% - Accent1 9 5 2 2" xfId="21018"/>
    <cellStyle name="40% - Accent1 9 5 3" xfId="15725"/>
    <cellStyle name="40% - Accent1 9 6" xfId="2974"/>
    <cellStyle name="40% - Accent1 9 6 2" xfId="8443"/>
    <cellStyle name="40% - Accent1 9 6 2 2" xfId="19268"/>
    <cellStyle name="40% - Accent1 9 6 3" xfId="13975"/>
    <cellStyle name="40% - Accent1 9 7" xfId="6695"/>
    <cellStyle name="40% - Accent1 9 7 2" xfId="17520"/>
    <cellStyle name="40% - Accent1 9 8" xfId="12226"/>
    <cellStyle name="40% - Accent2" xfId="50" builtinId="35" customBuiltin="1"/>
    <cellStyle name="40% - Accent2 10" xfId="778"/>
    <cellStyle name="40% - Accent2 10 2" xfId="1488"/>
    <cellStyle name="40% - Accent2 10 2 2" xfId="2186"/>
    <cellStyle name="40% - Accent2 10 2 2 2" xfId="5792"/>
    <cellStyle name="40% - Accent2 10 2 2 2 2" xfId="11257"/>
    <cellStyle name="40% - Accent2 10 2 2 2 2 2" xfId="22082"/>
    <cellStyle name="40% - Accent2 10 2 2 2 3" xfId="16789"/>
    <cellStyle name="40% - Accent2 10 2 2 3" xfId="4038"/>
    <cellStyle name="40% - Accent2 10 2 2 3 2" xfId="9507"/>
    <cellStyle name="40% - Accent2 10 2 2 3 2 2" xfId="20332"/>
    <cellStyle name="40% - Accent2 10 2 2 3 3" xfId="15039"/>
    <cellStyle name="40% - Accent2 10 2 2 4" xfId="7759"/>
    <cellStyle name="40% - Accent2 10 2 2 4 2" xfId="18584"/>
    <cellStyle name="40% - Accent2 10 2 2 5" xfId="13291"/>
    <cellStyle name="40% - Accent2 10 2 3" xfId="5096"/>
    <cellStyle name="40% - Accent2 10 2 3 2" xfId="10561"/>
    <cellStyle name="40% - Accent2 10 2 3 2 2" xfId="21386"/>
    <cellStyle name="40% - Accent2 10 2 3 3" xfId="16093"/>
    <cellStyle name="40% - Accent2 10 2 4" xfId="3342"/>
    <cellStyle name="40% - Accent2 10 2 4 2" xfId="8811"/>
    <cellStyle name="40% - Accent2 10 2 4 2 2" xfId="19636"/>
    <cellStyle name="40% - Accent2 10 2 4 3" xfId="14343"/>
    <cellStyle name="40% - Accent2 10 2 5" xfId="7063"/>
    <cellStyle name="40% - Accent2 10 2 5 2" xfId="17888"/>
    <cellStyle name="40% - Accent2 10 2 6" xfId="12595"/>
    <cellStyle name="40% - Accent2 10 3" xfId="1837"/>
    <cellStyle name="40% - Accent2 10 3 2" xfId="5443"/>
    <cellStyle name="40% - Accent2 10 3 2 2" xfId="10908"/>
    <cellStyle name="40% - Accent2 10 3 2 2 2" xfId="21733"/>
    <cellStyle name="40% - Accent2 10 3 2 3" xfId="16440"/>
    <cellStyle name="40% - Accent2 10 3 3" xfId="3689"/>
    <cellStyle name="40% - Accent2 10 3 3 2" xfId="9158"/>
    <cellStyle name="40% - Accent2 10 3 3 2 2" xfId="19983"/>
    <cellStyle name="40% - Accent2 10 3 3 3" xfId="14690"/>
    <cellStyle name="40% - Accent2 10 3 4" xfId="7410"/>
    <cellStyle name="40% - Accent2 10 3 4 2" xfId="18235"/>
    <cellStyle name="40% - Accent2 10 3 5" xfId="12942"/>
    <cellStyle name="40% - Accent2 10 4" xfId="2567"/>
    <cellStyle name="40% - Accent2 10 4 2" xfId="6141"/>
    <cellStyle name="40% - Accent2 10 4 2 2" xfId="11606"/>
    <cellStyle name="40% - Accent2 10 4 2 2 2" xfId="22431"/>
    <cellStyle name="40% - Accent2 10 4 2 3" xfId="17138"/>
    <cellStyle name="40% - Accent2 10 4 3" xfId="4387"/>
    <cellStyle name="40% - Accent2 10 4 3 2" xfId="9856"/>
    <cellStyle name="40% - Accent2 10 4 3 2 2" xfId="20681"/>
    <cellStyle name="40% - Accent2 10 4 3 3" xfId="15388"/>
    <cellStyle name="40% - Accent2 10 4 4" xfId="8108"/>
    <cellStyle name="40% - Accent2 10 4 4 2" xfId="18933"/>
    <cellStyle name="40% - Accent2 10 4 5" xfId="13640"/>
    <cellStyle name="40% - Accent2 10 5" xfId="4747"/>
    <cellStyle name="40% - Accent2 10 5 2" xfId="10212"/>
    <cellStyle name="40% - Accent2 10 5 2 2" xfId="21037"/>
    <cellStyle name="40% - Accent2 10 5 3" xfId="15744"/>
    <cellStyle name="40% - Accent2 10 6" xfId="2993"/>
    <cellStyle name="40% - Accent2 10 6 2" xfId="8462"/>
    <cellStyle name="40% - Accent2 10 6 2 2" xfId="19287"/>
    <cellStyle name="40% - Accent2 10 6 3" xfId="13994"/>
    <cellStyle name="40% - Accent2 10 7" xfId="6714"/>
    <cellStyle name="40% - Accent2 10 7 2" xfId="17539"/>
    <cellStyle name="40% - Accent2 10 8" xfId="12245"/>
    <cellStyle name="40% - Accent2 11" xfId="822"/>
    <cellStyle name="40% - Accent2 11 2" xfId="1505"/>
    <cellStyle name="40% - Accent2 11 2 2" xfId="2203"/>
    <cellStyle name="40% - Accent2 11 2 2 2" xfId="5809"/>
    <cellStyle name="40% - Accent2 11 2 2 2 2" xfId="11274"/>
    <cellStyle name="40% - Accent2 11 2 2 2 2 2" xfId="22099"/>
    <cellStyle name="40% - Accent2 11 2 2 2 3" xfId="16806"/>
    <cellStyle name="40% - Accent2 11 2 2 3" xfId="4055"/>
    <cellStyle name="40% - Accent2 11 2 2 3 2" xfId="9524"/>
    <cellStyle name="40% - Accent2 11 2 2 3 2 2" xfId="20349"/>
    <cellStyle name="40% - Accent2 11 2 2 3 3" xfId="15056"/>
    <cellStyle name="40% - Accent2 11 2 2 4" xfId="7776"/>
    <cellStyle name="40% - Accent2 11 2 2 4 2" xfId="18601"/>
    <cellStyle name="40% - Accent2 11 2 2 5" xfId="13308"/>
    <cellStyle name="40% - Accent2 11 2 3" xfId="5113"/>
    <cellStyle name="40% - Accent2 11 2 3 2" xfId="10578"/>
    <cellStyle name="40% - Accent2 11 2 3 2 2" xfId="21403"/>
    <cellStyle name="40% - Accent2 11 2 3 3" xfId="16110"/>
    <cellStyle name="40% - Accent2 11 2 4" xfId="3359"/>
    <cellStyle name="40% - Accent2 11 2 4 2" xfId="8828"/>
    <cellStyle name="40% - Accent2 11 2 4 2 2" xfId="19653"/>
    <cellStyle name="40% - Accent2 11 2 4 3" xfId="14360"/>
    <cellStyle name="40% - Accent2 11 2 5" xfId="7080"/>
    <cellStyle name="40% - Accent2 11 2 5 2" xfId="17905"/>
    <cellStyle name="40% - Accent2 11 2 6" xfId="12612"/>
    <cellStyle name="40% - Accent2 11 3" xfId="1854"/>
    <cellStyle name="40% - Accent2 11 3 2" xfId="5460"/>
    <cellStyle name="40% - Accent2 11 3 2 2" xfId="10925"/>
    <cellStyle name="40% - Accent2 11 3 2 2 2" xfId="21750"/>
    <cellStyle name="40% - Accent2 11 3 2 3" xfId="16457"/>
    <cellStyle name="40% - Accent2 11 3 3" xfId="3706"/>
    <cellStyle name="40% - Accent2 11 3 3 2" xfId="9175"/>
    <cellStyle name="40% - Accent2 11 3 3 2 2" xfId="20000"/>
    <cellStyle name="40% - Accent2 11 3 3 3" xfId="14707"/>
    <cellStyle name="40% - Accent2 11 3 4" xfId="7427"/>
    <cellStyle name="40% - Accent2 11 3 4 2" xfId="18252"/>
    <cellStyle name="40% - Accent2 11 3 5" xfId="12959"/>
    <cellStyle name="40% - Accent2 11 4" xfId="2584"/>
    <cellStyle name="40% - Accent2 11 4 2" xfId="6158"/>
    <cellStyle name="40% - Accent2 11 4 2 2" xfId="11623"/>
    <cellStyle name="40% - Accent2 11 4 2 2 2" xfId="22448"/>
    <cellStyle name="40% - Accent2 11 4 2 3" xfId="17155"/>
    <cellStyle name="40% - Accent2 11 4 3" xfId="4404"/>
    <cellStyle name="40% - Accent2 11 4 3 2" xfId="9873"/>
    <cellStyle name="40% - Accent2 11 4 3 2 2" xfId="20698"/>
    <cellStyle name="40% - Accent2 11 4 3 3" xfId="15405"/>
    <cellStyle name="40% - Accent2 11 4 4" xfId="8125"/>
    <cellStyle name="40% - Accent2 11 4 4 2" xfId="18950"/>
    <cellStyle name="40% - Accent2 11 4 5" xfId="13657"/>
    <cellStyle name="40% - Accent2 11 5" xfId="4764"/>
    <cellStyle name="40% - Accent2 11 5 2" xfId="10229"/>
    <cellStyle name="40% - Accent2 11 5 2 2" xfId="21054"/>
    <cellStyle name="40% - Accent2 11 5 3" xfId="15761"/>
    <cellStyle name="40% - Accent2 11 6" xfId="3010"/>
    <cellStyle name="40% - Accent2 11 6 2" xfId="8479"/>
    <cellStyle name="40% - Accent2 11 6 2 2" xfId="19304"/>
    <cellStyle name="40% - Accent2 11 6 3" xfId="14011"/>
    <cellStyle name="40% - Accent2 11 7" xfId="6731"/>
    <cellStyle name="40% - Accent2 11 7 2" xfId="17556"/>
    <cellStyle name="40% - Accent2 11 8" xfId="12262"/>
    <cellStyle name="40% - Accent2 12" xfId="861"/>
    <cellStyle name="40% - Accent2 12 2" xfId="1523"/>
    <cellStyle name="40% - Accent2 12 2 2" xfId="2221"/>
    <cellStyle name="40% - Accent2 12 2 2 2" xfId="5827"/>
    <cellStyle name="40% - Accent2 12 2 2 2 2" xfId="11292"/>
    <cellStyle name="40% - Accent2 12 2 2 2 2 2" xfId="22117"/>
    <cellStyle name="40% - Accent2 12 2 2 2 3" xfId="16824"/>
    <cellStyle name="40% - Accent2 12 2 2 3" xfId="4073"/>
    <cellStyle name="40% - Accent2 12 2 2 3 2" xfId="9542"/>
    <cellStyle name="40% - Accent2 12 2 2 3 2 2" xfId="20367"/>
    <cellStyle name="40% - Accent2 12 2 2 3 3" xfId="15074"/>
    <cellStyle name="40% - Accent2 12 2 2 4" xfId="7794"/>
    <cellStyle name="40% - Accent2 12 2 2 4 2" xfId="18619"/>
    <cellStyle name="40% - Accent2 12 2 2 5" xfId="13326"/>
    <cellStyle name="40% - Accent2 12 2 3" xfId="5131"/>
    <cellStyle name="40% - Accent2 12 2 3 2" xfId="10596"/>
    <cellStyle name="40% - Accent2 12 2 3 2 2" xfId="21421"/>
    <cellStyle name="40% - Accent2 12 2 3 3" xfId="16128"/>
    <cellStyle name="40% - Accent2 12 2 4" xfId="3377"/>
    <cellStyle name="40% - Accent2 12 2 4 2" xfId="8846"/>
    <cellStyle name="40% - Accent2 12 2 4 2 2" xfId="19671"/>
    <cellStyle name="40% - Accent2 12 2 4 3" xfId="14378"/>
    <cellStyle name="40% - Accent2 12 2 5" xfId="7098"/>
    <cellStyle name="40% - Accent2 12 2 5 2" xfId="17923"/>
    <cellStyle name="40% - Accent2 12 2 6" xfId="12630"/>
    <cellStyle name="40% - Accent2 12 3" xfId="1872"/>
    <cellStyle name="40% - Accent2 12 3 2" xfId="5478"/>
    <cellStyle name="40% - Accent2 12 3 2 2" xfId="10943"/>
    <cellStyle name="40% - Accent2 12 3 2 2 2" xfId="21768"/>
    <cellStyle name="40% - Accent2 12 3 2 3" xfId="16475"/>
    <cellStyle name="40% - Accent2 12 3 3" xfId="3724"/>
    <cellStyle name="40% - Accent2 12 3 3 2" xfId="9193"/>
    <cellStyle name="40% - Accent2 12 3 3 2 2" xfId="20018"/>
    <cellStyle name="40% - Accent2 12 3 3 3" xfId="14725"/>
    <cellStyle name="40% - Accent2 12 3 4" xfId="7445"/>
    <cellStyle name="40% - Accent2 12 3 4 2" xfId="18270"/>
    <cellStyle name="40% - Accent2 12 3 5" xfId="12977"/>
    <cellStyle name="40% - Accent2 12 4" xfId="2602"/>
    <cellStyle name="40% - Accent2 12 4 2" xfId="6176"/>
    <cellStyle name="40% - Accent2 12 4 2 2" xfId="11641"/>
    <cellStyle name="40% - Accent2 12 4 2 2 2" xfId="22466"/>
    <cellStyle name="40% - Accent2 12 4 2 3" xfId="17173"/>
    <cellStyle name="40% - Accent2 12 4 3" xfId="4422"/>
    <cellStyle name="40% - Accent2 12 4 3 2" xfId="9891"/>
    <cellStyle name="40% - Accent2 12 4 3 2 2" xfId="20716"/>
    <cellStyle name="40% - Accent2 12 4 3 3" xfId="15423"/>
    <cellStyle name="40% - Accent2 12 4 4" xfId="8143"/>
    <cellStyle name="40% - Accent2 12 4 4 2" xfId="18968"/>
    <cellStyle name="40% - Accent2 12 4 5" xfId="13675"/>
    <cellStyle name="40% - Accent2 12 5" xfId="4782"/>
    <cellStyle name="40% - Accent2 12 5 2" xfId="10247"/>
    <cellStyle name="40% - Accent2 12 5 2 2" xfId="21072"/>
    <cellStyle name="40% - Accent2 12 5 3" xfId="15779"/>
    <cellStyle name="40% - Accent2 12 6" xfId="3028"/>
    <cellStyle name="40% - Accent2 12 6 2" xfId="8497"/>
    <cellStyle name="40% - Accent2 12 6 2 2" xfId="19322"/>
    <cellStyle name="40% - Accent2 12 6 3" xfId="14029"/>
    <cellStyle name="40% - Accent2 12 7" xfId="6749"/>
    <cellStyle name="40% - Accent2 12 7 2" xfId="17574"/>
    <cellStyle name="40% - Accent2 12 8" xfId="12280"/>
    <cellStyle name="40% - Accent2 13" xfId="992"/>
    <cellStyle name="40% - Accent2 13 2" xfId="1541"/>
    <cellStyle name="40% - Accent2 13 2 2" xfId="2239"/>
    <cellStyle name="40% - Accent2 13 2 2 2" xfId="5845"/>
    <cellStyle name="40% - Accent2 13 2 2 2 2" xfId="11310"/>
    <cellStyle name="40% - Accent2 13 2 2 2 2 2" xfId="22135"/>
    <cellStyle name="40% - Accent2 13 2 2 2 3" xfId="16842"/>
    <cellStyle name="40% - Accent2 13 2 2 3" xfId="4091"/>
    <cellStyle name="40% - Accent2 13 2 2 3 2" xfId="9560"/>
    <cellStyle name="40% - Accent2 13 2 2 3 2 2" xfId="20385"/>
    <cellStyle name="40% - Accent2 13 2 2 3 3" xfId="15092"/>
    <cellStyle name="40% - Accent2 13 2 2 4" xfId="7812"/>
    <cellStyle name="40% - Accent2 13 2 2 4 2" xfId="18637"/>
    <cellStyle name="40% - Accent2 13 2 2 5" xfId="13344"/>
    <cellStyle name="40% - Accent2 13 2 3" xfId="5149"/>
    <cellStyle name="40% - Accent2 13 2 3 2" xfId="10614"/>
    <cellStyle name="40% - Accent2 13 2 3 2 2" xfId="21439"/>
    <cellStyle name="40% - Accent2 13 2 3 3" xfId="16146"/>
    <cellStyle name="40% - Accent2 13 2 4" xfId="3395"/>
    <cellStyle name="40% - Accent2 13 2 4 2" xfId="8864"/>
    <cellStyle name="40% - Accent2 13 2 4 2 2" xfId="19689"/>
    <cellStyle name="40% - Accent2 13 2 4 3" xfId="14396"/>
    <cellStyle name="40% - Accent2 13 2 5" xfId="7116"/>
    <cellStyle name="40% - Accent2 13 2 5 2" xfId="17941"/>
    <cellStyle name="40% - Accent2 13 2 6" xfId="12648"/>
    <cellStyle name="40% - Accent2 13 3" xfId="1890"/>
    <cellStyle name="40% - Accent2 13 3 2" xfId="5496"/>
    <cellStyle name="40% - Accent2 13 3 2 2" xfId="10961"/>
    <cellStyle name="40% - Accent2 13 3 2 2 2" xfId="21786"/>
    <cellStyle name="40% - Accent2 13 3 2 3" xfId="16493"/>
    <cellStyle name="40% - Accent2 13 3 3" xfId="3742"/>
    <cellStyle name="40% - Accent2 13 3 3 2" xfId="9211"/>
    <cellStyle name="40% - Accent2 13 3 3 2 2" xfId="20036"/>
    <cellStyle name="40% - Accent2 13 3 3 3" xfId="14743"/>
    <cellStyle name="40% - Accent2 13 3 4" xfId="7463"/>
    <cellStyle name="40% - Accent2 13 3 4 2" xfId="18288"/>
    <cellStyle name="40% - Accent2 13 3 5" xfId="12995"/>
    <cellStyle name="40% - Accent2 13 4" xfId="2620"/>
    <cellStyle name="40% - Accent2 13 4 2" xfId="6194"/>
    <cellStyle name="40% - Accent2 13 4 2 2" xfId="11659"/>
    <cellStyle name="40% - Accent2 13 4 2 2 2" xfId="22484"/>
    <cellStyle name="40% - Accent2 13 4 2 3" xfId="17191"/>
    <cellStyle name="40% - Accent2 13 4 3" xfId="4440"/>
    <cellStyle name="40% - Accent2 13 4 3 2" xfId="9909"/>
    <cellStyle name="40% - Accent2 13 4 3 2 2" xfId="20734"/>
    <cellStyle name="40% - Accent2 13 4 3 3" xfId="15441"/>
    <cellStyle name="40% - Accent2 13 4 4" xfId="8161"/>
    <cellStyle name="40% - Accent2 13 4 4 2" xfId="18986"/>
    <cellStyle name="40% - Accent2 13 4 5" xfId="13693"/>
    <cellStyle name="40% - Accent2 13 5" xfId="4800"/>
    <cellStyle name="40% - Accent2 13 5 2" xfId="10265"/>
    <cellStyle name="40% - Accent2 13 5 2 2" xfId="21090"/>
    <cellStyle name="40% - Accent2 13 5 3" xfId="15797"/>
    <cellStyle name="40% - Accent2 13 6" xfId="3046"/>
    <cellStyle name="40% - Accent2 13 6 2" xfId="8515"/>
    <cellStyle name="40% - Accent2 13 6 2 2" xfId="19340"/>
    <cellStyle name="40% - Accent2 13 6 3" xfId="14047"/>
    <cellStyle name="40% - Accent2 13 7" xfId="6767"/>
    <cellStyle name="40% - Accent2 13 7 2" xfId="17592"/>
    <cellStyle name="40% - Accent2 13 8" xfId="12299"/>
    <cellStyle name="40% - Accent2 14" xfId="1033"/>
    <cellStyle name="40% - Accent2 14 2" xfId="1559"/>
    <cellStyle name="40% - Accent2 14 2 2" xfId="2257"/>
    <cellStyle name="40% - Accent2 14 2 2 2" xfId="5863"/>
    <cellStyle name="40% - Accent2 14 2 2 2 2" xfId="11328"/>
    <cellStyle name="40% - Accent2 14 2 2 2 2 2" xfId="22153"/>
    <cellStyle name="40% - Accent2 14 2 2 2 3" xfId="16860"/>
    <cellStyle name="40% - Accent2 14 2 2 3" xfId="4109"/>
    <cellStyle name="40% - Accent2 14 2 2 3 2" xfId="9578"/>
    <cellStyle name="40% - Accent2 14 2 2 3 2 2" xfId="20403"/>
    <cellStyle name="40% - Accent2 14 2 2 3 3" xfId="15110"/>
    <cellStyle name="40% - Accent2 14 2 2 4" xfId="7830"/>
    <cellStyle name="40% - Accent2 14 2 2 4 2" xfId="18655"/>
    <cellStyle name="40% - Accent2 14 2 2 5" xfId="13362"/>
    <cellStyle name="40% - Accent2 14 2 3" xfId="5167"/>
    <cellStyle name="40% - Accent2 14 2 3 2" xfId="10632"/>
    <cellStyle name="40% - Accent2 14 2 3 2 2" xfId="21457"/>
    <cellStyle name="40% - Accent2 14 2 3 3" xfId="16164"/>
    <cellStyle name="40% - Accent2 14 2 4" xfId="3413"/>
    <cellStyle name="40% - Accent2 14 2 4 2" xfId="8882"/>
    <cellStyle name="40% - Accent2 14 2 4 2 2" xfId="19707"/>
    <cellStyle name="40% - Accent2 14 2 4 3" xfId="14414"/>
    <cellStyle name="40% - Accent2 14 2 5" xfId="7134"/>
    <cellStyle name="40% - Accent2 14 2 5 2" xfId="17959"/>
    <cellStyle name="40% - Accent2 14 2 6" xfId="12666"/>
    <cellStyle name="40% - Accent2 14 3" xfId="1908"/>
    <cellStyle name="40% - Accent2 14 3 2" xfId="5514"/>
    <cellStyle name="40% - Accent2 14 3 2 2" xfId="10979"/>
    <cellStyle name="40% - Accent2 14 3 2 2 2" xfId="21804"/>
    <cellStyle name="40% - Accent2 14 3 2 3" xfId="16511"/>
    <cellStyle name="40% - Accent2 14 3 3" xfId="3760"/>
    <cellStyle name="40% - Accent2 14 3 3 2" xfId="9229"/>
    <cellStyle name="40% - Accent2 14 3 3 2 2" xfId="20054"/>
    <cellStyle name="40% - Accent2 14 3 3 3" xfId="14761"/>
    <cellStyle name="40% - Accent2 14 3 4" xfId="7481"/>
    <cellStyle name="40% - Accent2 14 3 4 2" xfId="18306"/>
    <cellStyle name="40% - Accent2 14 3 5" xfId="13013"/>
    <cellStyle name="40% - Accent2 14 4" xfId="2638"/>
    <cellStyle name="40% - Accent2 14 4 2" xfId="6212"/>
    <cellStyle name="40% - Accent2 14 4 2 2" xfId="11677"/>
    <cellStyle name="40% - Accent2 14 4 2 2 2" xfId="22502"/>
    <cellStyle name="40% - Accent2 14 4 2 3" xfId="17209"/>
    <cellStyle name="40% - Accent2 14 4 3" xfId="4458"/>
    <cellStyle name="40% - Accent2 14 4 3 2" xfId="9927"/>
    <cellStyle name="40% - Accent2 14 4 3 2 2" xfId="20752"/>
    <cellStyle name="40% - Accent2 14 4 3 3" xfId="15459"/>
    <cellStyle name="40% - Accent2 14 4 4" xfId="8179"/>
    <cellStyle name="40% - Accent2 14 4 4 2" xfId="19004"/>
    <cellStyle name="40% - Accent2 14 4 5" xfId="13711"/>
    <cellStyle name="40% - Accent2 14 5" xfId="4818"/>
    <cellStyle name="40% - Accent2 14 5 2" xfId="10283"/>
    <cellStyle name="40% - Accent2 14 5 2 2" xfId="21108"/>
    <cellStyle name="40% - Accent2 14 5 3" xfId="15815"/>
    <cellStyle name="40% - Accent2 14 6" xfId="3064"/>
    <cellStyle name="40% - Accent2 14 6 2" xfId="8533"/>
    <cellStyle name="40% - Accent2 14 6 2 2" xfId="19358"/>
    <cellStyle name="40% - Accent2 14 6 3" xfId="14065"/>
    <cellStyle name="40% - Accent2 14 7" xfId="6785"/>
    <cellStyle name="40% - Accent2 14 7 2" xfId="17610"/>
    <cellStyle name="40% - Accent2 14 8" xfId="12317"/>
    <cellStyle name="40% - Accent2 15" xfId="1121"/>
    <cellStyle name="40% - Accent2 15 2" xfId="1580"/>
    <cellStyle name="40% - Accent2 15 2 2" xfId="2278"/>
    <cellStyle name="40% - Accent2 15 2 2 2" xfId="5884"/>
    <cellStyle name="40% - Accent2 15 2 2 2 2" xfId="11349"/>
    <cellStyle name="40% - Accent2 15 2 2 2 2 2" xfId="22174"/>
    <cellStyle name="40% - Accent2 15 2 2 2 3" xfId="16881"/>
    <cellStyle name="40% - Accent2 15 2 2 3" xfId="4130"/>
    <cellStyle name="40% - Accent2 15 2 2 3 2" xfId="9599"/>
    <cellStyle name="40% - Accent2 15 2 2 3 2 2" xfId="20424"/>
    <cellStyle name="40% - Accent2 15 2 2 3 3" xfId="15131"/>
    <cellStyle name="40% - Accent2 15 2 2 4" xfId="7851"/>
    <cellStyle name="40% - Accent2 15 2 2 4 2" xfId="18676"/>
    <cellStyle name="40% - Accent2 15 2 2 5" xfId="13383"/>
    <cellStyle name="40% - Accent2 15 2 3" xfId="5188"/>
    <cellStyle name="40% - Accent2 15 2 3 2" xfId="10653"/>
    <cellStyle name="40% - Accent2 15 2 3 2 2" xfId="21478"/>
    <cellStyle name="40% - Accent2 15 2 3 3" xfId="16185"/>
    <cellStyle name="40% - Accent2 15 2 4" xfId="3434"/>
    <cellStyle name="40% - Accent2 15 2 4 2" xfId="8903"/>
    <cellStyle name="40% - Accent2 15 2 4 2 2" xfId="19728"/>
    <cellStyle name="40% - Accent2 15 2 4 3" xfId="14435"/>
    <cellStyle name="40% - Accent2 15 2 5" xfId="7155"/>
    <cellStyle name="40% - Accent2 15 2 5 2" xfId="17980"/>
    <cellStyle name="40% - Accent2 15 2 6" xfId="12687"/>
    <cellStyle name="40% - Accent2 15 3" xfId="1929"/>
    <cellStyle name="40% - Accent2 15 3 2" xfId="5535"/>
    <cellStyle name="40% - Accent2 15 3 2 2" xfId="11000"/>
    <cellStyle name="40% - Accent2 15 3 2 2 2" xfId="21825"/>
    <cellStyle name="40% - Accent2 15 3 2 3" xfId="16532"/>
    <cellStyle name="40% - Accent2 15 3 3" xfId="3781"/>
    <cellStyle name="40% - Accent2 15 3 3 2" xfId="9250"/>
    <cellStyle name="40% - Accent2 15 3 3 2 2" xfId="20075"/>
    <cellStyle name="40% - Accent2 15 3 3 3" xfId="14782"/>
    <cellStyle name="40% - Accent2 15 3 4" xfId="7502"/>
    <cellStyle name="40% - Accent2 15 3 4 2" xfId="18327"/>
    <cellStyle name="40% - Accent2 15 3 5" xfId="13034"/>
    <cellStyle name="40% - Accent2 15 4" xfId="2659"/>
    <cellStyle name="40% - Accent2 15 4 2" xfId="6233"/>
    <cellStyle name="40% - Accent2 15 4 2 2" xfId="11698"/>
    <cellStyle name="40% - Accent2 15 4 2 2 2" xfId="22523"/>
    <cellStyle name="40% - Accent2 15 4 2 3" xfId="17230"/>
    <cellStyle name="40% - Accent2 15 4 3" xfId="4479"/>
    <cellStyle name="40% - Accent2 15 4 3 2" xfId="9948"/>
    <cellStyle name="40% - Accent2 15 4 3 2 2" xfId="20773"/>
    <cellStyle name="40% - Accent2 15 4 3 3" xfId="15480"/>
    <cellStyle name="40% - Accent2 15 4 4" xfId="8200"/>
    <cellStyle name="40% - Accent2 15 4 4 2" xfId="19025"/>
    <cellStyle name="40% - Accent2 15 4 5" xfId="13732"/>
    <cellStyle name="40% - Accent2 15 5" xfId="4839"/>
    <cellStyle name="40% - Accent2 15 5 2" xfId="10304"/>
    <cellStyle name="40% - Accent2 15 5 2 2" xfId="21129"/>
    <cellStyle name="40% - Accent2 15 5 3" xfId="15836"/>
    <cellStyle name="40% - Accent2 15 6" xfId="3085"/>
    <cellStyle name="40% - Accent2 15 6 2" xfId="8554"/>
    <cellStyle name="40% - Accent2 15 6 2 2" xfId="19379"/>
    <cellStyle name="40% - Accent2 15 6 3" xfId="14086"/>
    <cellStyle name="40% - Accent2 15 7" xfId="6806"/>
    <cellStyle name="40% - Accent2 15 7 2" xfId="17631"/>
    <cellStyle name="40% - Accent2 15 8" xfId="12338"/>
    <cellStyle name="40% - Accent2 16" xfId="1148"/>
    <cellStyle name="40% - Accent2 16 2" xfId="1598"/>
    <cellStyle name="40% - Accent2 16 2 2" xfId="2296"/>
    <cellStyle name="40% - Accent2 16 2 2 2" xfId="5902"/>
    <cellStyle name="40% - Accent2 16 2 2 2 2" xfId="11367"/>
    <cellStyle name="40% - Accent2 16 2 2 2 2 2" xfId="22192"/>
    <cellStyle name="40% - Accent2 16 2 2 2 3" xfId="16899"/>
    <cellStyle name="40% - Accent2 16 2 2 3" xfId="4148"/>
    <cellStyle name="40% - Accent2 16 2 2 3 2" xfId="9617"/>
    <cellStyle name="40% - Accent2 16 2 2 3 2 2" xfId="20442"/>
    <cellStyle name="40% - Accent2 16 2 2 3 3" xfId="15149"/>
    <cellStyle name="40% - Accent2 16 2 2 4" xfId="7869"/>
    <cellStyle name="40% - Accent2 16 2 2 4 2" xfId="18694"/>
    <cellStyle name="40% - Accent2 16 2 2 5" xfId="13401"/>
    <cellStyle name="40% - Accent2 16 2 3" xfId="5206"/>
    <cellStyle name="40% - Accent2 16 2 3 2" xfId="10671"/>
    <cellStyle name="40% - Accent2 16 2 3 2 2" xfId="21496"/>
    <cellStyle name="40% - Accent2 16 2 3 3" xfId="16203"/>
    <cellStyle name="40% - Accent2 16 2 4" xfId="3452"/>
    <cellStyle name="40% - Accent2 16 2 4 2" xfId="8921"/>
    <cellStyle name="40% - Accent2 16 2 4 2 2" xfId="19746"/>
    <cellStyle name="40% - Accent2 16 2 4 3" xfId="14453"/>
    <cellStyle name="40% - Accent2 16 2 5" xfId="7173"/>
    <cellStyle name="40% - Accent2 16 2 5 2" xfId="17998"/>
    <cellStyle name="40% - Accent2 16 2 6" xfId="12705"/>
    <cellStyle name="40% - Accent2 16 3" xfId="1947"/>
    <cellStyle name="40% - Accent2 16 3 2" xfId="5553"/>
    <cellStyle name="40% - Accent2 16 3 2 2" xfId="11018"/>
    <cellStyle name="40% - Accent2 16 3 2 2 2" xfId="21843"/>
    <cellStyle name="40% - Accent2 16 3 2 3" xfId="16550"/>
    <cellStyle name="40% - Accent2 16 3 3" xfId="3799"/>
    <cellStyle name="40% - Accent2 16 3 3 2" xfId="9268"/>
    <cellStyle name="40% - Accent2 16 3 3 2 2" xfId="20093"/>
    <cellStyle name="40% - Accent2 16 3 3 3" xfId="14800"/>
    <cellStyle name="40% - Accent2 16 3 4" xfId="7520"/>
    <cellStyle name="40% - Accent2 16 3 4 2" xfId="18345"/>
    <cellStyle name="40% - Accent2 16 3 5" xfId="13052"/>
    <cellStyle name="40% - Accent2 16 4" xfId="2677"/>
    <cellStyle name="40% - Accent2 16 4 2" xfId="6251"/>
    <cellStyle name="40% - Accent2 16 4 2 2" xfId="11716"/>
    <cellStyle name="40% - Accent2 16 4 2 2 2" xfId="22541"/>
    <cellStyle name="40% - Accent2 16 4 2 3" xfId="17248"/>
    <cellStyle name="40% - Accent2 16 4 3" xfId="4497"/>
    <cellStyle name="40% - Accent2 16 4 3 2" xfId="9966"/>
    <cellStyle name="40% - Accent2 16 4 3 2 2" xfId="20791"/>
    <cellStyle name="40% - Accent2 16 4 3 3" xfId="15498"/>
    <cellStyle name="40% - Accent2 16 4 4" xfId="8218"/>
    <cellStyle name="40% - Accent2 16 4 4 2" xfId="19043"/>
    <cellStyle name="40% - Accent2 16 4 5" xfId="13750"/>
    <cellStyle name="40% - Accent2 16 5" xfId="4857"/>
    <cellStyle name="40% - Accent2 16 5 2" xfId="10322"/>
    <cellStyle name="40% - Accent2 16 5 2 2" xfId="21147"/>
    <cellStyle name="40% - Accent2 16 5 3" xfId="15854"/>
    <cellStyle name="40% - Accent2 16 6" xfId="3103"/>
    <cellStyle name="40% - Accent2 16 6 2" xfId="8572"/>
    <cellStyle name="40% - Accent2 16 6 2 2" xfId="19397"/>
    <cellStyle name="40% - Accent2 16 6 3" xfId="14104"/>
    <cellStyle name="40% - Accent2 16 7" xfId="6824"/>
    <cellStyle name="40% - Accent2 16 7 2" xfId="17649"/>
    <cellStyle name="40% - Accent2 16 8" xfId="12356"/>
    <cellStyle name="40% - Accent2 17" xfId="1181"/>
    <cellStyle name="40% - Accent2 17 2" xfId="1612"/>
    <cellStyle name="40% - Accent2 17 2 2" xfId="2310"/>
    <cellStyle name="40% - Accent2 17 2 2 2" xfId="5916"/>
    <cellStyle name="40% - Accent2 17 2 2 2 2" xfId="11381"/>
    <cellStyle name="40% - Accent2 17 2 2 2 2 2" xfId="22206"/>
    <cellStyle name="40% - Accent2 17 2 2 2 3" xfId="16913"/>
    <cellStyle name="40% - Accent2 17 2 2 3" xfId="4162"/>
    <cellStyle name="40% - Accent2 17 2 2 3 2" xfId="9631"/>
    <cellStyle name="40% - Accent2 17 2 2 3 2 2" xfId="20456"/>
    <cellStyle name="40% - Accent2 17 2 2 3 3" xfId="15163"/>
    <cellStyle name="40% - Accent2 17 2 2 4" xfId="7883"/>
    <cellStyle name="40% - Accent2 17 2 2 4 2" xfId="18708"/>
    <cellStyle name="40% - Accent2 17 2 2 5" xfId="13415"/>
    <cellStyle name="40% - Accent2 17 2 3" xfId="5220"/>
    <cellStyle name="40% - Accent2 17 2 3 2" xfId="10685"/>
    <cellStyle name="40% - Accent2 17 2 3 2 2" xfId="21510"/>
    <cellStyle name="40% - Accent2 17 2 3 3" xfId="16217"/>
    <cellStyle name="40% - Accent2 17 2 4" xfId="3466"/>
    <cellStyle name="40% - Accent2 17 2 4 2" xfId="8935"/>
    <cellStyle name="40% - Accent2 17 2 4 2 2" xfId="19760"/>
    <cellStyle name="40% - Accent2 17 2 4 3" xfId="14467"/>
    <cellStyle name="40% - Accent2 17 2 5" xfId="7187"/>
    <cellStyle name="40% - Accent2 17 2 5 2" xfId="18012"/>
    <cellStyle name="40% - Accent2 17 2 6" xfId="12719"/>
    <cellStyle name="40% - Accent2 17 3" xfId="1961"/>
    <cellStyle name="40% - Accent2 17 3 2" xfId="5567"/>
    <cellStyle name="40% - Accent2 17 3 2 2" xfId="11032"/>
    <cellStyle name="40% - Accent2 17 3 2 2 2" xfId="21857"/>
    <cellStyle name="40% - Accent2 17 3 2 3" xfId="16564"/>
    <cellStyle name="40% - Accent2 17 3 3" xfId="3813"/>
    <cellStyle name="40% - Accent2 17 3 3 2" xfId="9282"/>
    <cellStyle name="40% - Accent2 17 3 3 2 2" xfId="20107"/>
    <cellStyle name="40% - Accent2 17 3 3 3" xfId="14814"/>
    <cellStyle name="40% - Accent2 17 3 4" xfId="7534"/>
    <cellStyle name="40% - Accent2 17 3 4 2" xfId="18359"/>
    <cellStyle name="40% - Accent2 17 3 5" xfId="13066"/>
    <cellStyle name="40% - Accent2 17 4" xfId="2691"/>
    <cellStyle name="40% - Accent2 17 4 2" xfId="6265"/>
    <cellStyle name="40% - Accent2 17 4 2 2" xfId="11730"/>
    <cellStyle name="40% - Accent2 17 4 2 2 2" xfId="22555"/>
    <cellStyle name="40% - Accent2 17 4 2 3" xfId="17262"/>
    <cellStyle name="40% - Accent2 17 4 3" xfId="4511"/>
    <cellStyle name="40% - Accent2 17 4 3 2" xfId="9980"/>
    <cellStyle name="40% - Accent2 17 4 3 2 2" xfId="20805"/>
    <cellStyle name="40% - Accent2 17 4 3 3" xfId="15512"/>
    <cellStyle name="40% - Accent2 17 4 4" xfId="8232"/>
    <cellStyle name="40% - Accent2 17 4 4 2" xfId="19057"/>
    <cellStyle name="40% - Accent2 17 4 5" xfId="13764"/>
    <cellStyle name="40% - Accent2 17 5" xfId="4871"/>
    <cellStyle name="40% - Accent2 17 5 2" xfId="10336"/>
    <cellStyle name="40% - Accent2 17 5 2 2" xfId="21161"/>
    <cellStyle name="40% - Accent2 17 5 3" xfId="15868"/>
    <cellStyle name="40% - Accent2 17 6" xfId="3117"/>
    <cellStyle name="40% - Accent2 17 6 2" xfId="8586"/>
    <cellStyle name="40% - Accent2 17 6 2 2" xfId="19411"/>
    <cellStyle name="40% - Accent2 17 6 3" xfId="14118"/>
    <cellStyle name="40% - Accent2 17 7" xfId="6838"/>
    <cellStyle name="40% - Accent2 17 7 2" xfId="17663"/>
    <cellStyle name="40% - Accent2 17 8" xfId="12370"/>
    <cellStyle name="40% - Accent2 18" xfId="1202"/>
    <cellStyle name="40% - Accent2 18 2" xfId="1626"/>
    <cellStyle name="40% - Accent2 18 2 2" xfId="2324"/>
    <cellStyle name="40% - Accent2 18 2 2 2" xfId="5930"/>
    <cellStyle name="40% - Accent2 18 2 2 2 2" xfId="11395"/>
    <cellStyle name="40% - Accent2 18 2 2 2 2 2" xfId="22220"/>
    <cellStyle name="40% - Accent2 18 2 2 2 3" xfId="16927"/>
    <cellStyle name="40% - Accent2 18 2 2 3" xfId="4176"/>
    <cellStyle name="40% - Accent2 18 2 2 3 2" xfId="9645"/>
    <cellStyle name="40% - Accent2 18 2 2 3 2 2" xfId="20470"/>
    <cellStyle name="40% - Accent2 18 2 2 3 3" xfId="15177"/>
    <cellStyle name="40% - Accent2 18 2 2 4" xfId="7897"/>
    <cellStyle name="40% - Accent2 18 2 2 4 2" xfId="18722"/>
    <cellStyle name="40% - Accent2 18 2 2 5" xfId="13429"/>
    <cellStyle name="40% - Accent2 18 2 3" xfId="5234"/>
    <cellStyle name="40% - Accent2 18 2 3 2" xfId="10699"/>
    <cellStyle name="40% - Accent2 18 2 3 2 2" xfId="21524"/>
    <cellStyle name="40% - Accent2 18 2 3 3" xfId="16231"/>
    <cellStyle name="40% - Accent2 18 2 4" xfId="3480"/>
    <cellStyle name="40% - Accent2 18 2 4 2" xfId="8949"/>
    <cellStyle name="40% - Accent2 18 2 4 2 2" xfId="19774"/>
    <cellStyle name="40% - Accent2 18 2 4 3" xfId="14481"/>
    <cellStyle name="40% - Accent2 18 2 5" xfId="7201"/>
    <cellStyle name="40% - Accent2 18 2 5 2" xfId="18026"/>
    <cellStyle name="40% - Accent2 18 2 6" xfId="12733"/>
    <cellStyle name="40% - Accent2 18 3" xfId="1975"/>
    <cellStyle name="40% - Accent2 18 3 2" xfId="5581"/>
    <cellStyle name="40% - Accent2 18 3 2 2" xfId="11046"/>
    <cellStyle name="40% - Accent2 18 3 2 2 2" xfId="21871"/>
    <cellStyle name="40% - Accent2 18 3 2 3" xfId="16578"/>
    <cellStyle name="40% - Accent2 18 3 3" xfId="3827"/>
    <cellStyle name="40% - Accent2 18 3 3 2" xfId="9296"/>
    <cellStyle name="40% - Accent2 18 3 3 2 2" xfId="20121"/>
    <cellStyle name="40% - Accent2 18 3 3 3" xfId="14828"/>
    <cellStyle name="40% - Accent2 18 3 4" xfId="7548"/>
    <cellStyle name="40% - Accent2 18 3 4 2" xfId="18373"/>
    <cellStyle name="40% - Accent2 18 3 5" xfId="13080"/>
    <cellStyle name="40% - Accent2 18 4" xfId="2705"/>
    <cellStyle name="40% - Accent2 18 4 2" xfId="6279"/>
    <cellStyle name="40% - Accent2 18 4 2 2" xfId="11744"/>
    <cellStyle name="40% - Accent2 18 4 2 2 2" xfId="22569"/>
    <cellStyle name="40% - Accent2 18 4 2 3" xfId="17276"/>
    <cellStyle name="40% - Accent2 18 4 3" xfId="4525"/>
    <cellStyle name="40% - Accent2 18 4 3 2" xfId="9994"/>
    <cellStyle name="40% - Accent2 18 4 3 2 2" xfId="20819"/>
    <cellStyle name="40% - Accent2 18 4 3 3" xfId="15526"/>
    <cellStyle name="40% - Accent2 18 4 4" xfId="8246"/>
    <cellStyle name="40% - Accent2 18 4 4 2" xfId="19071"/>
    <cellStyle name="40% - Accent2 18 4 5" xfId="13778"/>
    <cellStyle name="40% - Accent2 18 5" xfId="4885"/>
    <cellStyle name="40% - Accent2 18 5 2" xfId="10350"/>
    <cellStyle name="40% - Accent2 18 5 2 2" xfId="21175"/>
    <cellStyle name="40% - Accent2 18 5 3" xfId="15882"/>
    <cellStyle name="40% - Accent2 18 6" xfId="3131"/>
    <cellStyle name="40% - Accent2 18 6 2" xfId="8600"/>
    <cellStyle name="40% - Accent2 18 6 2 2" xfId="19425"/>
    <cellStyle name="40% - Accent2 18 6 3" xfId="14132"/>
    <cellStyle name="40% - Accent2 18 7" xfId="6852"/>
    <cellStyle name="40% - Accent2 18 7 2" xfId="17677"/>
    <cellStyle name="40% - Accent2 18 8" xfId="12384"/>
    <cellStyle name="40% - Accent2 19" xfId="1234"/>
    <cellStyle name="40% - Accent2 19 2" xfId="1645"/>
    <cellStyle name="40% - Accent2 19 2 2" xfId="2343"/>
    <cellStyle name="40% - Accent2 19 2 2 2" xfId="5949"/>
    <cellStyle name="40% - Accent2 19 2 2 2 2" xfId="11414"/>
    <cellStyle name="40% - Accent2 19 2 2 2 2 2" xfId="22239"/>
    <cellStyle name="40% - Accent2 19 2 2 2 3" xfId="16946"/>
    <cellStyle name="40% - Accent2 19 2 2 3" xfId="4195"/>
    <cellStyle name="40% - Accent2 19 2 2 3 2" xfId="9664"/>
    <cellStyle name="40% - Accent2 19 2 2 3 2 2" xfId="20489"/>
    <cellStyle name="40% - Accent2 19 2 2 3 3" xfId="15196"/>
    <cellStyle name="40% - Accent2 19 2 2 4" xfId="7916"/>
    <cellStyle name="40% - Accent2 19 2 2 4 2" xfId="18741"/>
    <cellStyle name="40% - Accent2 19 2 2 5" xfId="13448"/>
    <cellStyle name="40% - Accent2 19 2 3" xfId="5253"/>
    <cellStyle name="40% - Accent2 19 2 3 2" xfId="10718"/>
    <cellStyle name="40% - Accent2 19 2 3 2 2" xfId="21543"/>
    <cellStyle name="40% - Accent2 19 2 3 3" xfId="16250"/>
    <cellStyle name="40% - Accent2 19 2 4" xfId="3499"/>
    <cellStyle name="40% - Accent2 19 2 4 2" xfId="8968"/>
    <cellStyle name="40% - Accent2 19 2 4 2 2" xfId="19793"/>
    <cellStyle name="40% - Accent2 19 2 4 3" xfId="14500"/>
    <cellStyle name="40% - Accent2 19 2 5" xfId="7220"/>
    <cellStyle name="40% - Accent2 19 2 5 2" xfId="18045"/>
    <cellStyle name="40% - Accent2 19 2 6" xfId="12752"/>
    <cellStyle name="40% - Accent2 19 3" xfId="1994"/>
    <cellStyle name="40% - Accent2 19 3 2" xfId="5600"/>
    <cellStyle name="40% - Accent2 19 3 2 2" xfId="11065"/>
    <cellStyle name="40% - Accent2 19 3 2 2 2" xfId="21890"/>
    <cellStyle name="40% - Accent2 19 3 2 3" xfId="16597"/>
    <cellStyle name="40% - Accent2 19 3 3" xfId="3846"/>
    <cellStyle name="40% - Accent2 19 3 3 2" xfId="9315"/>
    <cellStyle name="40% - Accent2 19 3 3 2 2" xfId="20140"/>
    <cellStyle name="40% - Accent2 19 3 3 3" xfId="14847"/>
    <cellStyle name="40% - Accent2 19 3 4" xfId="7567"/>
    <cellStyle name="40% - Accent2 19 3 4 2" xfId="18392"/>
    <cellStyle name="40% - Accent2 19 3 5" xfId="13099"/>
    <cellStyle name="40% - Accent2 19 4" xfId="2724"/>
    <cellStyle name="40% - Accent2 19 4 2" xfId="6298"/>
    <cellStyle name="40% - Accent2 19 4 2 2" xfId="11763"/>
    <cellStyle name="40% - Accent2 19 4 2 2 2" xfId="22588"/>
    <cellStyle name="40% - Accent2 19 4 2 3" xfId="17295"/>
    <cellStyle name="40% - Accent2 19 4 3" xfId="4544"/>
    <cellStyle name="40% - Accent2 19 4 3 2" xfId="10013"/>
    <cellStyle name="40% - Accent2 19 4 3 2 2" xfId="20838"/>
    <cellStyle name="40% - Accent2 19 4 3 3" xfId="15545"/>
    <cellStyle name="40% - Accent2 19 4 4" xfId="8265"/>
    <cellStyle name="40% - Accent2 19 4 4 2" xfId="19090"/>
    <cellStyle name="40% - Accent2 19 4 5" xfId="13797"/>
    <cellStyle name="40% - Accent2 19 5" xfId="4904"/>
    <cellStyle name="40% - Accent2 19 5 2" xfId="10369"/>
    <cellStyle name="40% - Accent2 19 5 2 2" xfId="21194"/>
    <cellStyle name="40% - Accent2 19 5 3" xfId="15901"/>
    <cellStyle name="40% - Accent2 19 6" xfId="3150"/>
    <cellStyle name="40% - Accent2 19 6 2" xfId="8619"/>
    <cellStyle name="40% - Accent2 19 6 2 2" xfId="19444"/>
    <cellStyle name="40% - Accent2 19 6 3" xfId="14151"/>
    <cellStyle name="40% - Accent2 19 7" xfId="6871"/>
    <cellStyle name="40% - Accent2 19 7 2" xfId="17696"/>
    <cellStyle name="40% - Accent2 19 8" xfId="12403"/>
    <cellStyle name="40% - Accent2 2" xfId="51"/>
    <cellStyle name="40% - Accent2 2 2" xfId="903"/>
    <cellStyle name="40% - Accent2 2 3" xfId="454"/>
    <cellStyle name="40% - Accent2 2 3 2" xfId="1375"/>
    <cellStyle name="40% - Accent2 2 3 2 2" xfId="2073"/>
    <cellStyle name="40% - Accent2 2 3 2 2 2" xfId="5679"/>
    <cellStyle name="40% - Accent2 2 3 2 2 2 2" xfId="11144"/>
    <cellStyle name="40% - Accent2 2 3 2 2 2 2 2" xfId="21969"/>
    <cellStyle name="40% - Accent2 2 3 2 2 2 3" xfId="16676"/>
    <cellStyle name="40% - Accent2 2 3 2 2 3" xfId="3925"/>
    <cellStyle name="40% - Accent2 2 3 2 2 3 2" xfId="9394"/>
    <cellStyle name="40% - Accent2 2 3 2 2 3 2 2" xfId="20219"/>
    <cellStyle name="40% - Accent2 2 3 2 2 3 3" xfId="14926"/>
    <cellStyle name="40% - Accent2 2 3 2 2 4" xfId="7646"/>
    <cellStyle name="40% - Accent2 2 3 2 2 4 2" xfId="18471"/>
    <cellStyle name="40% - Accent2 2 3 2 2 5" xfId="13178"/>
    <cellStyle name="40% - Accent2 2 3 2 3" xfId="4983"/>
    <cellStyle name="40% - Accent2 2 3 2 3 2" xfId="10448"/>
    <cellStyle name="40% - Accent2 2 3 2 3 2 2" xfId="21273"/>
    <cellStyle name="40% - Accent2 2 3 2 3 3" xfId="15980"/>
    <cellStyle name="40% - Accent2 2 3 2 4" xfId="3229"/>
    <cellStyle name="40% - Accent2 2 3 2 4 2" xfId="8698"/>
    <cellStyle name="40% - Accent2 2 3 2 4 2 2" xfId="19523"/>
    <cellStyle name="40% - Accent2 2 3 2 4 3" xfId="14230"/>
    <cellStyle name="40% - Accent2 2 3 2 5" xfId="6950"/>
    <cellStyle name="40% - Accent2 2 3 2 5 2" xfId="17775"/>
    <cellStyle name="40% - Accent2 2 3 2 6" xfId="12482"/>
    <cellStyle name="40% - Accent2 2 3 3" xfId="1724"/>
    <cellStyle name="40% - Accent2 2 3 3 2" xfId="5330"/>
    <cellStyle name="40% - Accent2 2 3 3 2 2" xfId="10795"/>
    <cellStyle name="40% - Accent2 2 3 3 2 2 2" xfId="21620"/>
    <cellStyle name="40% - Accent2 2 3 3 2 3" xfId="16327"/>
    <cellStyle name="40% - Accent2 2 3 3 3" xfId="3576"/>
    <cellStyle name="40% - Accent2 2 3 3 3 2" xfId="9045"/>
    <cellStyle name="40% - Accent2 2 3 3 3 2 2" xfId="19870"/>
    <cellStyle name="40% - Accent2 2 3 3 3 3" xfId="14577"/>
    <cellStyle name="40% - Accent2 2 3 3 4" xfId="7297"/>
    <cellStyle name="40% - Accent2 2 3 3 4 2" xfId="18122"/>
    <cellStyle name="40% - Accent2 2 3 3 5" xfId="12829"/>
    <cellStyle name="40% - Accent2 2 3 4" xfId="2454"/>
    <cellStyle name="40% - Accent2 2 3 4 2" xfId="6028"/>
    <cellStyle name="40% - Accent2 2 3 4 2 2" xfId="11493"/>
    <cellStyle name="40% - Accent2 2 3 4 2 2 2" xfId="22318"/>
    <cellStyle name="40% - Accent2 2 3 4 2 3" xfId="17025"/>
    <cellStyle name="40% - Accent2 2 3 4 3" xfId="4274"/>
    <cellStyle name="40% - Accent2 2 3 4 3 2" xfId="9743"/>
    <cellStyle name="40% - Accent2 2 3 4 3 2 2" xfId="20568"/>
    <cellStyle name="40% - Accent2 2 3 4 3 3" xfId="15275"/>
    <cellStyle name="40% - Accent2 2 3 4 4" xfId="7995"/>
    <cellStyle name="40% - Accent2 2 3 4 4 2" xfId="18820"/>
    <cellStyle name="40% - Accent2 2 3 4 5" xfId="13527"/>
    <cellStyle name="40% - Accent2 2 3 5" xfId="4632"/>
    <cellStyle name="40% - Accent2 2 3 5 2" xfId="10097"/>
    <cellStyle name="40% - Accent2 2 3 5 2 2" xfId="20922"/>
    <cellStyle name="40% - Accent2 2 3 5 3" xfId="15629"/>
    <cellStyle name="40% - Accent2 2 3 6" xfId="2880"/>
    <cellStyle name="40% - Accent2 2 3 6 2" xfId="8349"/>
    <cellStyle name="40% - Accent2 2 3 6 2 2" xfId="19174"/>
    <cellStyle name="40% - Accent2 2 3 6 3" xfId="13881"/>
    <cellStyle name="40% - Accent2 2 3 7" xfId="6601"/>
    <cellStyle name="40% - Accent2 2 3 7 2" xfId="17426"/>
    <cellStyle name="40% - Accent2 2 3 8" xfId="12132"/>
    <cellStyle name="40% - Accent2 20" xfId="1294"/>
    <cellStyle name="40% - Accent2 20 2" xfId="1661"/>
    <cellStyle name="40% - Accent2 20 2 2" xfId="2359"/>
    <cellStyle name="40% - Accent2 20 2 2 2" xfId="5965"/>
    <cellStyle name="40% - Accent2 20 2 2 2 2" xfId="11430"/>
    <cellStyle name="40% - Accent2 20 2 2 2 2 2" xfId="22255"/>
    <cellStyle name="40% - Accent2 20 2 2 2 3" xfId="16962"/>
    <cellStyle name="40% - Accent2 20 2 2 3" xfId="4211"/>
    <cellStyle name="40% - Accent2 20 2 2 3 2" xfId="9680"/>
    <cellStyle name="40% - Accent2 20 2 2 3 2 2" xfId="20505"/>
    <cellStyle name="40% - Accent2 20 2 2 3 3" xfId="15212"/>
    <cellStyle name="40% - Accent2 20 2 2 4" xfId="7932"/>
    <cellStyle name="40% - Accent2 20 2 2 4 2" xfId="18757"/>
    <cellStyle name="40% - Accent2 20 2 2 5" xfId="13464"/>
    <cellStyle name="40% - Accent2 20 2 3" xfId="5269"/>
    <cellStyle name="40% - Accent2 20 2 3 2" xfId="10734"/>
    <cellStyle name="40% - Accent2 20 2 3 2 2" xfId="21559"/>
    <cellStyle name="40% - Accent2 20 2 3 3" xfId="16266"/>
    <cellStyle name="40% - Accent2 20 2 4" xfId="3515"/>
    <cellStyle name="40% - Accent2 20 2 4 2" xfId="8984"/>
    <cellStyle name="40% - Accent2 20 2 4 2 2" xfId="19809"/>
    <cellStyle name="40% - Accent2 20 2 4 3" xfId="14516"/>
    <cellStyle name="40% - Accent2 20 2 5" xfId="7236"/>
    <cellStyle name="40% - Accent2 20 2 5 2" xfId="18061"/>
    <cellStyle name="40% - Accent2 20 2 6" xfId="12768"/>
    <cellStyle name="40% - Accent2 20 3" xfId="2010"/>
    <cellStyle name="40% - Accent2 20 3 2" xfId="5616"/>
    <cellStyle name="40% - Accent2 20 3 2 2" xfId="11081"/>
    <cellStyle name="40% - Accent2 20 3 2 2 2" xfId="21906"/>
    <cellStyle name="40% - Accent2 20 3 2 3" xfId="16613"/>
    <cellStyle name="40% - Accent2 20 3 3" xfId="3862"/>
    <cellStyle name="40% - Accent2 20 3 3 2" xfId="9331"/>
    <cellStyle name="40% - Accent2 20 3 3 2 2" xfId="20156"/>
    <cellStyle name="40% - Accent2 20 3 3 3" xfId="14863"/>
    <cellStyle name="40% - Accent2 20 3 4" xfId="7583"/>
    <cellStyle name="40% - Accent2 20 3 4 2" xfId="18408"/>
    <cellStyle name="40% - Accent2 20 3 5" xfId="13115"/>
    <cellStyle name="40% - Accent2 20 4" xfId="2740"/>
    <cellStyle name="40% - Accent2 20 4 2" xfId="6314"/>
    <cellStyle name="40% - Accent2 20 4 2 2" xfId="11779"/>
    <cellStyle name="40% - Accent2 20 4 2 2 2" xfId="22604"/>
    <cellStyle name="40% - Accent2 20 4 2 3" xfId="17311"/>
    <cellStyle name="40% - Accent2 20 4 3" xfId="4560"/>
    <cellStyle name="40% - Accent2 20 4 3 2" xfId="10029"/>
    <cellStyle name="40% - Accent2 20 4 3 2 2" xfId="20854"/>
    <cellStyle name="40% - Accent2 20 4 3 3" xfId="15561"/>
    <cellStyle name="40% - Accent2 20 4 4" xfId="8281"/>
    <cellStyle name="40% - Accent2 20 4 4 2" xfId="19106"/>
    <cellStyle name="40% - Accent2 20 4 5" xfId="13813"/>
    <cellStyle name="40% - Accent2 20 5" xfId="4920"/>
    <cellStyle name="40% - Accent2 20 5 2" xfId="10385"/>
    <cellStyle name="40% - Accent2 20 5 2 2" xfId="21210"/>
    <cellStyle name="40% - Accent2 20 5 3" xfId="15917"/>
    <cellStyle name="40% - Accent2 20 6" xfId="3166"/>
    <cellStyle name="40% - Accent2 20 6 2" xfId="8635"/>
    <cellStyle name="40% - Accent2 20 6 2 2" xfId="19460"/>
    <cellStyle name="40% - Accent2 20 6 3" xfId="14167"/>
    <cellStyle name="40% - Accent2 20 7" xfId="6887"/>
    <cellStyle name="40% - Accent2 20 7 2" xfId="17712"/>
    <cellStyle name="40% - Accent2 20 8" xfId="12419"/>
    <cellStyle name="40% - Accent2 21" xfId="351"/>
    <cellStyle name="40% - Accent2 22" xfId="333"/>
    <cellStyle name="40% - Accent2 22 2" xfId="1361"/>
    <cellStyle name="40% - Accent2 22 2 2" xfId="2059"/>
    <cellStyle name="40% - Accent2 22 2 2 2" xfId="5665"/>
    <cellStyle name="40% - Accent2 22 2 2 2 2" xfId="11130"/>
    <cellStyle name="40% - Accent2 22 2 2 2 2 2" xfId="21955"/>
    <cellStyle name="40% - Accent2 22 2 2 2 3" xfId="16662"/>
    <cellStyle name="40% - Accent2 22 2 2 3" xfId="3911"/>
    <cellStyle name="40% - Accent2 22 2 2 3 2" xfId="9380"/>
    <cellStyle name="40% - Accent2 22 2 2 3 2 2" xfId="20205"/>
    <cellStyle name="40% - Accent2 22 2 2 3 3" xfId="14912"/>
    <cellStyle name="40% - Accent2 22 2 2 4" xfId="7632"/>
    <cellStyle name="40% - Accent2 22 2 2 4 2" xfId="18457"/>
    <cellStyle name="40% - Accent2 22 2 2 5" xfId="13164"/>
    <cellStyle name="40% - Accent2 22 2 3" xfId="4969"/>
    <cellStyle name="40% - Accent2 22 2 3 2" xfId="10434"/>
    <cellStyle name="40% - Accent2 22 2 3 2 2" xfId="21259"/>
    <cellStyle name="40% - Accent2 22 2 3 3" xfId="15966"/>
    <cellStyle name="40% - Accent2 22 2 4" xfId="3215"/>
    <cellStyle name="40% - Accent2 22 2 4 2" xfId="8684"/>
    <cellStyle name="40% - Accent2 22 2 4 2 2" xfId="19509"/>
    <cellStyle name="40% - Accent2 22 2 4 3" xfId="14216"/>
    <cellStyle name="40% - Accent2 22 2 5" xfId="6936"/>
    <cellStyle name="40% - Accent2 22 2 5 2" xfId="17761"/>
    <cellStyle name="40% - Accent2 22 2 6" xfId="12468"/>
    <cellStyle name="40% - Accent2 22 3" xfId="1710"/>
    <cellStyle name="40% - Accent2 22 3 2" xfId="5316"/>
    <cellStyle name="40% - Accent2 22 3 2 2" xfId="10781"/>
    <cellStyle name="40% - Accent2 22 3 2 2 2" xfId="21606"/>
    <cellStyle name="40% - Accent2 22 3 2 3" xfId="16313"/>
    <cellStyle name="40% - Accent2 22 3 3" xfId="3562"/>
    <cellStyle name="40% - Accent2 22 3 3 2" xfId="9031"/>
    <cellStyle name="40% - Accent2 22 3 3 2 2" xfId="19856"/>
    <cellStyle name="40% - Accent2 22 3 3 3" xfId="14563"/>
    <cellStyle name="40% - Accent2 22 3 4" xfId="7283"/>
    <cellStyle name="40% - Accent2 22 3 4 2" xfId="18108"/>
    <cellStyle name="40% - Accent2 22 3 5" xfId="12815"/>
    <cellStyle name="40% - Accent2 22 4" xfId="2440"/>
    <cellStyle name="40% - Accent2 22 4 2" xfId="6014"/>
    <cellStyle name="40% - Accent2 22 4 2 2" xfId="11479"/>
    <cellStyle name="40% - Accent2 22 4 2 2 2" xfId="22304"/>
    <cellStyle name="40% - Accent2 22 4 2 3" xfId="17011"/>
    <cellStyle name="40% - Accent2 22 4 3" xfId="4260"/>
    <cellStyle name="40% - Accent2 22 4 3 2" xfId="9729"/>
    <cellStyle name="40% - Accent2 22 4 3 2 2" xfId="20554"/>
    <cellStyle name="40% - Accent2 22 4 3 3" xfId="15261"/>
    <cellStyle name="40% - Accent2 22 4 4" xfId="7981"/>
    <cellStyle name="40% - Accent2 22 4 4 2" xfId="18806"/>
    <cellStyle name="40% - Accent2 22 4 5" xfId="13513"/>
    <cellStyle name="40% - Accent2 22 5" xfId="4618"/>
    <cellStyle name="40% - Accent2 22 5 2" xfId="10083"/>
    <cellStyle name="40% - Accent2 22 5 2 2" xfId="20908"/>
    <cellStyle name="40% - Accent2 22 5 3" xfId="15615"/>
    <cellStyle name="40% - Accent2 22 6" xfId="2866"/>
    <cellStyle name="40% - Accent2 22 6 2" xfId="8335"/>
    <cellStyle name="40% - Accent2 22 6 2 2" xfId="19160"/>
    <cellStyle name="40% - Accent2 22 6 3" xfId="13867"/>
    <cellStyle name="40% - Accent2 22 7" xfId="6587"/>
    <cellStyle name="40% - Accent2 22 7 2" xfId="17412"/>
    <cellStyle name="40% - Accent2 22 8" xfId="12118"/>
    <cellStyle name="40% - Accent2 23" xfId="1322"/>
    <cellStyle name="40% - Accent2 23 2" xfId="2026"/>
    <cellStyle name="40% - Accent2 23 2 2" xfId="5632"/>
    <cellStyle name="40% - Accent2 23 2 2 2" xfId="11097"/>
    <cellStyle name="40% - Accent2 23 2 2 2 2" xfId="21922"/>
    <cellStyle name="40% - Accent2 23 2 2 3" xfId="16629"/>
    <cellStyle name="40% - Accent2 23 2 3" xfId="3878"/>
    <cellStyle name="40% - Accent2 23 2 3 2" xfId="9347"/>
    <cellStyle name="40% - Accent2 23 2 3 2 2" xfId="20172"/>
    <cellStyle name="40% - Accent2 23 2 3 3" xfId="14879"/>
    <cellStyle name="40% - Accent2 23 2 4" xfId="7599"/>
    <cellStyle name="40% - Accent2 23 2 4 2" xfId="18424"/>
    <cellStyle name="40% - Accent2 23 2 5" xfId="13131"/>
    <cellStyle name="40% - Accent2 23 3" xfId="4936"/>
    <cellStyle name="40% - Accent2 23 3 2" xfId="10401"/>
    <cellStyle name="40% - Accent2 23 3 2 2" xfId="21226"/>
    <cellStyle name="40% - Accent2 23 3 3" xfId="15933"/>
    <cellStyle name="40% - Accent2 23 4" xfId="3182"/>
    <cellStyle name="40% - Accent2 23 4 2" xfId="8651"/>
    <cellStyle name="40% - Accent2 23 4 2 2" xfId="19476"/>
    <cellStyle name="40% - Accent2 23 4 3" xfId="14183"/>
    <cellStyle name="40% - Accent2 23 5" xfId="6903"/>
    <cellStyle name="40% - Accent2 23 5 2" xfId="17728"/>
    <cellStyle name="40% - Accent2 23 6" xfId="12435"/>
    <cellStyle name="40% - Accent2 24" xfId="1681"/>
    <cellStyle name="40% - Accent2 24 2" xfId="5287"/>
    <cellStyle name="40% - Accent2 24 2 2" xfId="10752"/>
    <cellStyle name="40% - Accent2 24 2 2 2" xfId="21577"/>
    <cellStyle name="40% - Accent2 24 2 3" xfId="16284"/>
    <cellStyle name="40% - Accent2 24 3" xfId="3533"/>
    <cellStyle name="40% - Accent2 24 3 2" xfId="9002"/>
    <cellStyle name="40% - Accent2 24 3 2 2" xfId="19827"/>
    <cellStyle name="40% - Accent2 24 3 3" xfId="14534"/>
    <cellStyle name="40% - Accent2 24 4" xfId="7254"/>
    <cellStyle name="40% - Accent2 24 4 2" xfId="18079"/>
    <cellStyle name="40% - Accent2 24 5" xfId="12786"/>
    <cellStyle name="40% - Accent2 25" xfId="2411"/>
    <cellStyle name="40% - Accent2 25 2" xfId="5985"/>
    <cellStyle name="40% - Accent2 25 2 2" xfId="11450"/>
    <cellStyle name="40% - Accent2 25 2 2 2" xfId="22275"/>
    <cellStyle name="40% - Accent2 25 2 3" xfId="16982"/>
    <cellStyle name="40% - Accent2 25 3" xfId="4231"/>
    <cellStyle name="40% - Accent2 25 3 2" xfId="9700"/>
    <cellStyle name="40% - Accent2 25 3 2 2" xfId="20525"/>
    <cellStyle name="40% - Accent2 25 3 3" xfId="15232"/>
    <cellStyle name="40% - Accent2 25 4" xfId="7952"/>
    <cellStyle name="40% - Accent2 25 4 2" xfId="18777"/>
    <cellStyle name="40% - Accent2 25 5" xfId="13484"/>
    <cellStyle name="40% - Accent2 26" xfId="4589"/>
    <cellStyle name="40% - Accent2 26 2" xfId="10054"/>
    <cellStyle name="40% - Accent2 26 2 2" xfId="20879"/>
    <cellStyle name="40% - Accent2 26 3" xfId="15586"/>
    <cellStyle name="40% - Accent2 27" xfId="2837"/>
    <cellStyle name="40% - Accent2 27 2" xfId="8306"/>
    <cellStyle name="40% - Accent2 27 2 2" xfId="19131"/>
    <cellStyle name="40% - Accent2 27 3" xfId="13838"/>
    <cellStyle name="40% - Accent2 28" xfId="6341"/>
    <cellStyle name="40% - Accent2 28 2" xfId="11804"/>
    <cellStyle name="40% - Accent2 28 2 2" xfId="22629"/>
    <cellStyle name="40% - Accent2 28 3" xfId="17336"/>
    <cellStyle name="40% - Accent2 29" xfId="6556"/>
    <cellStyle name="40% - Accent2 29 2" xfId="17383"/>
    <cellStyle name="40% - Accent2 3" xfId="52"/>
    <cellStyle name="40% - Accent2 3 2" xfId="904"/>
    <cellStyle name="40% - Accent2 3 3" xfId="496"/>
    <cellStyle name="40% - Accent2 3 3 2" xfId="1389"/>
    <cellStyle name="40% - Accent2 3 3 2 2" xfId="2087"/>
    <cellStyle name="40% - Accent2 3 3 2 2 2" xfId="5693"/>
    <cellStyle name="40% - Accent2 3 3 2 2 2 2" xfId="11158"/>
    <cellStyle name="40% - Accent2 3 3 2 2 2 2 2" xfId="21983"/>
    <cellStyle name="40% - Accent2 3 3 2 2 2 3" xfId="16690"/>
    <cellStyle name="40% - Accent2 3 3 2 2 3" xfId="3939"/>
    <cellStyle name="40% - Accent2 3 3 2 2 3 2" xfId="9408"/>
    <cellStyle name="40% - Accent2 3 3 2 2 3 2 2" xfId="20233"/>
    <cellStyle name="40% - Accent2 3 3 2 2 3 3" xfId="14940"/>
    <cellStyle name="40% - Accent2 3 3 2 2 4" xfId="7660"/>
    <cellStyle name="40% - Accent2 3 3 2 2 4 2" xfId="18485"/>
    <cellStyle name="40% - Accent2 3 3 2 2 5" xfId="13192"/>
    <cellStyle name="40% - Accent2 3 3 2 3" xfId="4997"/>
    <cellStyle name="40% - Accent2 3 3 2 3 2" xfId="10462"/>
    <cellStyle name="40% - Accent2 3 3 2 3 2 2" xfId="21287"/>
    <cellStyle name="40% - Accent2 3 3 2 3 3" xfId="15994"/>
    <cellStyle name="40% - Accent2 3 3 2 4" xfId="3243"/>
    <cellStyle name="40% - Accent2 3 3 2 4 2" xfId="8712"/>
    <cellStyle name="40% - Accent2 3 3 2 4 2 2" xfId="19537"/>
    <cellStyle name="40% - Accent2 3 3 2 4 3" xfId="14244"/>
    <cellStyle name="40% - Accent2 3 3 2 5" xfId="6964"/>
    <cellStyle name="40% - Accent2 3 3 2 5 2" xfId="17789"/>
    <cellStyle name="40% - Accent2 3 3 2 6" xfId="12496"/>
    <cellStyle name="40% - Accent2 3 3 3" xfId="1738"/>
    <cellStyle name="40% - Accent2 3 3 3 2" xfId="5344"/>
    <cellStyle name="40% - Accent2 3 3 3 2 2" xfId="10809"/>
    <cellStyle name="40% - Accent2 3 3 3 2 2 2" xfId="21634"/>
    <cellStyle name="40% - Accent2 3 3 3 2 3" xfId="16341"/>
    <cellStyle name="40% - Accent2 3 3 3 3" xfId="3590"/>
    <cellStyle name="40% - Accent2 3 3 3 3 2" xfId="9059"/>
    <cellStyle name="40% - Accent2 3 3 3 3 2 2" xfId="19884"/>
    <cellStyle name="40% - Accent2 3 3 3 3 3" xfId="14591"/>
    <cellStyle name="40% - Accent2 3 3 3 4" xfId="7311"/>
    <cellStyle name="40% - Accent2 3 3 3 4 2" xfId="18136"/>
    <cellStyle name="40% - Accent2 3 3 3 5" xfId="12843"/>
    <cellStyle name="40% - Accent2 3 3 4" xfId="2468"/>
    <cellStyle name="40% - Accent2 3 3 4 2" xfId="6042"/>
    <cellStyle name="40% - Accent2 3 3 4 2 2" xfId="11507"/>
    <cellStyle name="40% - Accent2 3 3 4 2 2 2" xfId="22332"/>
    <cellStyle name="40% - Accent2 3 3 4 2 3" xfId="17039"/>
    <cellStyle name="40% - Accent2 3 3 4 3" xfId="4288"/>
    <cellStyle name="40% - Accent2 3 3 4 3 2" xfId="9757"/>
    <cellStyle name="40% - Accent2 3 3 4 3 2 2" xfId="20582"/>
    <cellStyle name="40% - Accent2 3 3 4 3 3" xfId="15289"/>
    <cellStyle name="40% - Accent2 3 3 4 4" xfId="8009"/>
    <cellStyle name="40% - Accent2 3 3 4 4 2" xfId="18834"/>
    <cellStyle name="40% - Accent2 3 3 4 5" xfId="13541"/>
    <cellStyle name="40% - Accent2 3 3 5" xfId="4646"/>
    <cellStyle name="40% - Accent2 3 3 5 2" xfId="10111"/>
    <cellStyle name="40% - Accent2 3 3 5 2 2" xfId="20936"/>
    <cellStyle name="40% - Accent2 3 3 5 3" xfId="15643"/>
    <cellStyle name="40% - Accent2 3 3 6" xfId="2894"/>
    <cellStyle name="40% - Accent2 3 3 6 2" xfId="8363"/>
    <cellStyle name="40% - Accent2 3 3 6 2 2" xfId="19188"/>
    <cellStyle name="40% - Accent2 3 3 6 3" xfId="13895"/>
    <cellStyle name="40% - Accent2 3 3 7" xfId="6615"/>
    <cellStyle name="40% - Accent2 3 3 7 2" xfId="17440"/>
    <cellStyle name="40% - Accent2 3 3 8" xfId="12146"/>
    <cellStyle name="40% - Accent2 30" xfId="11908"/>
    <cellStyle name="40% - Accent2 30 2" xfId="22705"/>
    <cellStyle name="40% - Accent2 31" xfId="12088"/>
    <cellStyle name="40% - Accent2 4" xfId="317"/>
    <cellStyle name="40% - Accent2 4 2" xfId="538"/>
    <cellStyle name="40% - Accent2 4 2 2" xfId="1403"/>
    <cellStyle name="40% - Accent2 4 2 2 2" xfId="2101"/>
    <cellStyle name="40% - Accent2 4 2 2 2 2" xfId="5707"/>
    <cellStyle name="40% - Accent2 4 2 2 2 2 2" xfId="11172"/>
    <cellStyle name="40% - Accent2 4 2 2 2 2 2 2" xfId="21997"/>
    <cellStyle name="40% - Accent2 4 2 2 2 2 3" xfId="16704"/>
    <cellStyle name="40% - Accent2 4 2 2 2 3" xfId="3953"/>
    <cellStyle name="40% - Accent2 4 2 2 2 3 2" xfId="9422"/>
    <cellStyle name="40% - Accent2 4 2 2 2 3 2 2" xfId="20247"/>
    <cellStyle name="40% - Accent2 4 2 2 2 3 3" xfId="14954"/>
    <cellStyle name="40% - Accent2 4 2 2 2 4" xfId="7674"/>
    <cellStyle name="40% - Accent2 4 2 2 2 4 2" xfId="18499"/>
    <cellStyle name="40% - Accent2 4 2 2 2 5" xfId="13206"/>
    <cellStyle name="40% - Accent2 4 2 2 3" xfId="5011"/>
    <cellStyle name="40% - Accent2 4 2 2 3 2" xfId="10476"/>
    <cellStyle name="40% - Accent2 4 2 2 3 2 2" xfId="21301"/>
    <cellStyle name="40% - Accent2 4 2 2 3 3" xfId="16008"/>
    <cellStyle name="40% - Accent2 4 2 2 4" xfId="3257"/>
    <cellStyle name="40% - Accent2 4 2 2 4 2" xfId="8726"/>
    <cellStyle name="40% - Accent2 4 2 2 4 2 2" xfId="19551"/>
    <cellStyle name="40% - Accent2 4 2 2 4 3" xfId="14258"/>
    <cellStyle name="40% - Accent2 4 2 2 5" xfId="6978"/>
    <cellStyle name="40% - Accent2 4 2 2 5 2" xfId="17803"/>
    <cellStyle name="40% - Accent2 4 2 2 6" xfId="12510"/>
    <cellStyle name="40% - Accent2 4 2 3" xfId="1752"/>
    <cellStyle name="40% - Accent2 4 2 3 2" xfId="5358"/>
    <cellStyle name="40% - Accent2 4 2 3 2 2" xfId="10823"/>
    <cellStyle name="40% - Accent2 4 2 3 2 2 2" xfId="21648"/>
    <cellStyle name="40% - Accent2 4 2 3 2 3" xfId="16355"/>
    <cellStyle name="40% - Accent2 4 2 3 3" xfId="3604"/>
    <cellStyle name="40% - Accent2 4 2 3 3 2" xfId="9073"/>
    <cellStyle name="40% - Accent2 4 2 3 3 2 2" xfId="19898"/>
    <cellStyle name="40% - Accent2 4 2 3 3 3" xfId="14605"/>
    <cellStyle name="40% - Accent2 4 2 3 4" xfId="7325"/>
    <cellStyle name="40% - Accent2 4 2 3 4 2" xfId="18150"/>
    <cellStyle name="40% - Accent2 4 2 3 5" xfId="12857"/>
    <cellStyle name="40% - Accent2 4 2 4" xfId="2482"/>
    <cellStyle name="40% - Accent2 4 2 4 2" xfId="6056"/>
    <cellStyle name="40% - Accent2 4 2 4 2 2" xfId="11521"/>
    <cellStyle name="40% - Accent2 4 2 4 2 2 2" xfId="22346"/>
    <cellStyle name="40% - Accent2 4 2 4 2 3" xfId="17053"/>
    <cellStyle name="40% - Accent2 4 2 4 3" xfId="4302"/>
    <cellStyle name="40% - Accent2 4 2 4 3 2" xfId="9771"/>
    <cellStyle name="40% - Accent2 4 2 4 3 2 2" xfId="20596"/>
    <cellStyle name="40% - Accent2 4 2 4 3 3" xfId="15303"/>
    <cellStyle name="40% - Accent2 4 2 4 4" xfId="8023"/>
    <cellStyle name="40% - Accent2 4 2 4 4 2" xfId="18848"/>
    <cellStyle name="40% - Accent2 4 2 4 5" xfId="13555"/>
    <cellStyle name="40% - Accent2 4 2 5" xfId="4660"/>
    <cellStyle name="40% - Accent2 4 2 5 2" xfId="10125"/>
    <cellStyle name="40% - Accent2 4 2 5 2 2" xfId="20950"/>
    <cellStyle name="40% - Accent2 4 2 5 3" xfId="15657"/>
    <cellStyle name="40% - Accent2 4 2 6" xfId="2908"/>
    <cellStyle name="40% - Accent2 4 2 6 2" xfId="8377"/>
    <cellStyle name="40% - Accent2 4 2 6 2 2" xfId="19202"/>
    <cellStyle name="40% - Accent2 4 2 6 3" xfId="13909"/>
    <cellStyle name="40% - Accent2 4 2 7" xfId="6629"/>
    <cellStyle name="40% - Accent2 4 2 7 2" xfId="17454"/>
    <cellStyle name="40% - Accent2 4 2 8" xfId="12160"/>
    <cellStyle name="40% - Accent2 4 3" xfId="1345"/>
    <cellStyle name="40% - Accent2 4 3 2" xfId="2043"/>
    <cellStyle name="40% - Accent2 4 3 2 2" xfId="5649"/>
    <cellStyle name="40% - Accent2 4 3 2 2 2" xfId="11114"/>
    <cellStyle name="40% - Accent2 4 3 2 2 2 2" xfId="21939"/>
    <cellStyle name="40% - Accent2 4 3 2 2 3" xfId="16646"/>
    <cellStyle name="40% - Accent2 4 3 2 3" xfId="3895"/>
    <cellStyle name="40% - Accent2 4 3 2 3 2" xfId="9364"/>
    <cellStyle name="40% - Accent2 4 3 2 3 2 2" xfId="20189"/>
    <cellStyle name="40% - Accent2 4 3 2 3 3" xfId="14896"/>
    <cellStyle name="40% - Accent2 4 3 2 4" xfId="7616"/>
    <cellStyle name="40% - Accent2 4 3 2 4 2" xfId="18441"/>
    <cellStyle name="40% - Accent2 4 3 2 5" xfId="13148"/>
    <cellStyle name="40% - Accent2 4 3 3" xfId="4953"/>
    <cellStyle name="40% - Accent2 4 3 3 2" xfId="10418"/>
    <cellStyle name="40% - Accent2 4 3 3 2 2" xfId="21243"/>
    <cellStyle name="40% - Accent2 4 3 3 3" xfId="15950"/>
    <cellStyle name="40% - Accent2 4 3 4" xfId="3199"/>
    <cellStyle name="40% - Accent2 4 3 4 2" xfId="8668"/>
    <cellStyle name="40% - Accent2 4 3 4 2 2" xfId="19493"/>
    <cellStyle name="40% - Accent2 4 3 4 3" xfId="14200"/>
    <cellStyle name="40% - Accent2 4 3 5" xfId="6920"/>
    <cellStyle name="40% - Accent2 4 3 5 2" xfId="17745"/>
    <cellStyle name="40% - Accent2 4 3 6" xfId="12452"/>
    <cellStyle name="40% - Accent2 4 4" xfId="1694"/>
    <cellStyle name="40% - Accent2 4 4 2" xfId="5300"/>
    <cellStyle name="40% - Accent2 4 4 2 2" xfId="10765"/>
    <cellStyle name="40% - Accent2 4 4 2 2 2" xfId="21590"/>
    <cellStyle name="40% - Accent2 4 4 2 3" xfId="16297"/>
    <cellStyle name="40% - Accent2 4 4 3" xfId="3546"/>
    <cellStyle name="40% - Accent2 4 4 3 2" xfId="9015"/>
    <cellStyle name="40% - Accent2 4 4 3 2 2" xfId="19840"/>
    <cellStyle name="40% - Accent2 4 4 3 3" xfId="14547"/>
    <cellStyle name="40% - Accent2 4 4 4" xfId="7267"/>
    <cellStyle name="40% - Accent2 4 4 4 2" xfId="18092"/>
    <cellStyle name="40% - Accent2 4 4 5" xfId="12799"/>
    <cellStyle name="40% - Accent2 4 5" xfId="2424"/>
    <cellStyle name="40% - Accent2 4 5 2" xfId="5998"/>
    <cellStyle name="40% - Accent2 4 5 2 2" xfId="11463"/>
    <cellStyle name="40% - Accent2 4 5 2 2 2" xfId="22288"/>
    <cellStyle name="40% - Accent2 4 5 2 3" xfId="16995"/>
    <cellStyle name="40% - Accent2 4 5 3" xfId="4244"/>
    <cellStyle name="40% - Accent2 4 5 3 2" xfId="9713"/>
    <cellStyle name="40% - Accent2 4 5 3 2 2" xfId="20538"/>
    <cellStyle name="40% - Accent2 4 5 3 3" xfId="15245"/>
    <cellStyle name="40% - Accent2 4 5 4" xfId="7965"/>
    <cellStyle name="40% - Accent2 4 5 4 2" xfId="18790"/>
    <cellStyle name="40% - Accent2 4 5 5" xfId="13497"/>
    <cellStyle name="40% - Accent2 4 6" xfId="4602"/>
    <cellStyle name="40% - Accent2 4 6 2" xfId="10067"/>
    <cellStyle name="40% - Accent2 4 6 2 2" xfId="20892"/>
    <cellStyle name="40% - Accent2 4 6 3" xfId="15599"/>
    <cellStyle name="40% - Accent2 4 7" xfId="2850"/>
    <cellStyle name="40% - Accent2 4 7 2" xfId="8319"/>
    <cellStyle name="40% - Accent2 4 7 2 2" xfId="19144"/>
    <cellStyle name="40% - Accent2 4 7 3" xfId="13851"/>
    <cellStyle name="40% - Accent2 4 8" xfId="6571"/>
    <cellStyle name="40% - Accent2 4 8 2" xfId="17396"/>
    <cellStyle name="40% - Accent2 4 9" xfId="12102"/>
    <cellStyle name="40% - Accent2 5" xfId="580"/>
    <cellStyle name="40% - Accent2 5 2" xfId="1417"/>
    <cellStyle name="40% - Accent2 5 2 2" xfId="2115"/>
    <cellStyle name="40% - Accent2 5 2 2 2" xfId="5721"/>
    <cellStyle name="40% - Accent2 5 2 2 2 2" xfId="11186"/>
    <cellStyle name="40% - Accent2 5 2 2 2 2 2" xfId="22011"/>
    <cellStyle name="40% - Accent2 5 2 2 2 3" xfId="16718"/>
    <cellStyle name="40% - Accent2 5 2 2 3" xfId="3967"/>
    <cellStyle name="40% - Accent2 5 2 2 3 2" xfId="9436"/>
    <cellStyle name="40% - Accent2 5 2 2 3 2 2" xfId="20261"/>
    <cellStyle name="40% - Accent2 5 2 2 3 3" xfId="14968"/>
    <cellStyle name="40% - Accent2 5 2 2 4" xfId="7688"/>
    <cellStyle name="40% - Accent2 5 2 2 4 2" xfId="18513"/>
    <cellStyle name="40% - Accent2 5 2 2 5" xfId="13220"/>
    <cellStyle name="40% - Accent2 5 2 3" xfId="5025"/>
    <cellStyle name="40% - Accent2 5 2 3 2" xfId="10490"/>
    <cellStyle name="40% - Accent2 5 2 3 2 2" xfId="21315"/>
    <cellStyle name="40% - Accent2 5 2 3 3" xfId="16022"/>
    <cellStyle name="40% - Accent2 5 2 4" xfId="3271"/>
    <cellStyle name="40% - Accent2 5 2 4 2" xfId="8740"/>
    <cellStyle name="40% - Accent2 5 2 4 2 2" xfId="19565"/>
    <cellStyle name="40% - Accent2 5 2 4 3" xfId="14272"/>
    <cellStyle name="40% - Accent2 5 2 5" xfId="6992"/>
    <cellStyle name="40% - Accent2 5 2 5 2" xfId="17817"/>
    <cellStyle name="40% - Accent2 5 2 6" xfId="12524"/>
    <cellStyle name="40% - Accent2 5 3" xfId="1766"/>
    <cellStyle name="40% - Accent2 5 3 2" xfId="5372"/>
    <cellStyle name="40% - Accent2 5 3 2 2" xfId="10837"/>
    <cellStyle name="40% - Accent2 5 3 2 2 2" xfId="21662"/>
    <cellStyle name="40% - Accent2 5 3 2 3" xfId="16369"/>
    <cellStyle name="40% - Accent2 5 3 3" xfId="3618"/>
    <cellStyle name="40% - Accent2 5 3 3 2" xfId="9087"/>
    <cellStyle name="40% - Accent2 5 3 3 2 2" xfId="19912"/>
    <cellStyle name="40% - Accent2 5 3 3 3" xfId="14619"/>
    <cellStyle name="40% - Accent2 5 3 4" xfId="7339"/>
    <cellStyle name="40% - Accent2 5 3 4 2" xfId="18164"/>
    <cellStyle name="40% - Accent2 5 3 5" xfId="12871"/>
    <cellStyle name="40% - Accent2 5 4" xfId="2496"/>
    <cellStyle name="40% - Accent2 5 4 2" xfId="6070"/>
    <cellStyle name="40% - Accent2 5 4 2 2" xfId="11535"/>
    <cellStyle name="40% - Accent2 5 4 2 2 2" xfId="22360"/>
    <cellStyle name="40% - Accent2 5 4 2 3" xfId="17067"/>
    <cellStyle name="40% - Accent2 5 4 3" xfId="4316"/>
    <cellStyle name="40% - Accent2 5 4 3 2" xfId="9785"/>
    <cellStyle name="40% - Accent2 5 4 3 2 2" xfId="20610"/>
    <cellStyle name="40% - Accent2 5 4 3 3" xfId="15317"/>
    <cellStyle name="40% - Accent2 5 4 4" xfId="8037"/>
    <cellStyle name="40% - Accent2 5 4 4 2" xfId="18862"/>
    <cellStyle name="40% - Accent2 5 4 5" xfId="13569"/>
    <cellStyle name="40% - Accent2 5 5" xfId="4674"/>
    <cellStyle name="40% - Accent2 5 5 2" xfId="10139"/>
    <cellStyle name="40% - Accent2 5 5 2 2" xfId="20964"/>
    <cellStyle name="40% - Accent2 5 5 3" xfId="15671"/>
    <cellStyle name="40% - Accent2 5 6" xfId="2922"/>
    <cellStyle name="40% - Accent2 5 6 2" xfId="8391"/>
    <cellStyle name="40% - Accent2 5 6 2 2" xfId="19216"/>
    <cellStyle name="40% - Accent2 5 6 3" xfId="13923"/>
    <cellStyle name="40% - Accent2 5 7" xfId="6643"/>
    <cellStyle name="40% - Accent2 5 7 2" xfId="17468"/>
    <cellStyle name="40% - Accent2 5 8" xfId="12174"/>
    <cellStyle name="40% - Accent2 6" xfId="622"/>
    <cellStyle name="40% - Accent2 6 2" xfId="1431"/>
    <cellStyle name="40% - Accent2 6 2 2" xfId="2129"/>
    <cellStyle name="40% - Accent2 6 2 2 2" xfId="5735"/>
    <cellStyle name="40% - Accent2 6 2 2 2 2" xfId="11200"/>
    <cellStyle name="40% - Accent2 6 2 2 2 2 2" xfId="22025"/>
    <cellStyle name="40% - Accent2 6 2 2 2 3" xfId="16732"/>
    <cellStyle name="40% - Accent2 6 2 2 3" xfId="3981"/>
    <cellStyle name="40% - Accent2 6 2 2 3 2" xfId="9450"/>
    <cellStyle name="40% - Accent2 6 2 2 3 2 2" xfId="20275"/>
    <cellStyle name="40% - Accent2 6 2 2 3 3" xfId="14982"/>
    <cellStyle name="40% - Accent2 6 2 2 4" xfId="7702"/>
    <cellStyle name="40% - Accent2 6 2 2 4 2" xfId="18527"/>
    <cellStyle name="40% - Accent2 6 2 2 5" xfId="13234"/>
    <cellStyle name="40% - Accent2 6 2 3" xfId="5039"/>
    <cellStyle name="40% - Accent2 6 2 3 2" xfId="10504"/>
    <cellStyle name="40% - Accent2 6 2 3 2 2" xfId="21329"/>
    <cellStyle name="40% - Accent2 6 2 3 3" xfId="16036"/>
    <cellStyle name="40% - Accent2 6 2 4" xfId="3285"/>
    <cellStyle name="40% - Accent2 6 2 4 2" xfId="8754"/>
    <cellStyle name="40% - Accent2 6 2 4 2 2" xfId="19579"/>
    <cellStyle name="40% - Accent2 6 2 4 3" xfId="14286"/>
    <cellStyle name="40% - Accent2 6 2 5" xfId="7006"/>
    <cellStyle name="40% - Accent2 6 2 5 2" xfId="17831"/>
    <cellStyle name="40% - Accent2 6 2 6" xfId="12538"/>
    <cellStyle name="40% - Accent2 6 3" xfId="1780"/>
    <cellStyle name="40% - Accent2 6 3 2" xfId="5386"/>
    <cellStyle name="40% - Accent2 6 3 2 2" xfId="10851"/>
    <cellStyle name="40% - Accent2 6 3 2 2 2" xfId="21676"/>
    <cellStyle name="40% - Accent2 6 3 2 3" xfId="16383"/>
    <cellStyle name="40% - Accent2 6 3 3" xfId="3632"/>
    <cellStyle name="40% - Accent2 6 3 3 2" xfId="9101"/>
    <cellStyle name="40% - Accent2 6 3 3 2 2" xfId="19926"/>
    <cellStyle name="40% - Accent2 6 3 3 3" xfId="14633"/>
    <cellStyle name="40% - Accent2 6 3 4" xfId="7353"/>
    <cellStyle name="40% - Accent2 6 3 4 2" xfId="18178"/>
    <cellStyle name="40% - Accent2 6 3 5" xfId="12885"/>
    <cellStyle name="40% - Accent2 6 4" xfId="2510"/>
    <cellStyle name="40% - Accent2 6 4 2" xfId="6084"/>
    <cellStyle name="40% - Accent2 6 4 2 2" xfId="11549"/>
    <cellStyle name="40% - Accent2 6 4 2 2 2" xfId="22374"/>
    <cellStyle name="40% - Accent2 6 4 2 3" xfId="17081"/>
    <cellStyle name="40% - Accent2 6 4 3" xfId="4330"/>
    <cellStyle name="40% - Accent2 6 4 3 2" xfId="9799"/>
    <cellStyle name="40% - Accent2 6 4 3 2 2" xfId="20624"/>
    <cellStyle name="40% - Accent2 6 4 3 3" xfId="15331"/>
    <cellStyle name="40% - Accent2 6 4 4" xfId="8051"/>
    <cellStyle name="40% - Accent2 6 4 4 2" xfId="18876"/>
    <cellStyle name="40% - Accent2 6 4 5" xfId="13583"/>
    <cellStyle name="40% - Accent2 6 5" xfId="4689"/>
    <cellStyle name="40% - Accent2 6 5 2" xfId="10154"/>
    <cellStyle name="40% - Accent2 6 5 2 2" xfId="20979"/>
    <cellStyle name="40% - Accent2 6 5 3" xfId="15686"/>
    <cellStyle name="40% - Accent2 6 6" xfId="2936"/>
    <cellStyle name="40% - Accent2 6 6 2" xfId="8405"/>
    <cellStyle name="40% - Accent2 6 6 2 2" xfId="19230"/>
    <cellStyle name="40% - Accent2 6 6 3" xfId="13937"/>
    <cellStyle name="40% - Accent2 6 7" xfId="6657"/>
    <cellStyle name="40% - Accent2 6 7 2" xfId="17482"/>
    <cellStyle name="40% - Accent2 6 8" xfId="12188"/>
    <cellStyle name="40% - Accent2 7" xfId="664"/>
    <cellStyle name="40% - Accent2 7 2" xfId="1445"/>
    <cellStyle name="40% - Accent2 7 2 2" xfId="2143"/>
    <cellStyle name="40% - Accent2 7 2 2 2" xfId="5749"/>
    <cellStyle name="40% - Accent2 7 2 2 2 2" xfId="11214"/>
    <cellStyle name="40% - Accent2 7 2 2 2 2 2" xfId="22039"/>
    <cellStyle name="40% - Accent2 7 2 2 2 3" xfId="16746"/>
    <cellStyle name="40% - Accent2 7 2 2 3" xfId="3995"/>
    <cellStyle name="40% - Accent2 7 2 2 3 2" xfId="9464"/>
    <cellStyle name="40% - Accent2 7 2 2 3 2 2" xfId="20289"/>
    <cellStyle name="40% - Accent2 7 2 2 3 3" xfId="14996"/>
    <cellStyle name="40% - Accent2 7 2 2 4" xfId="7716"/>
    <cellStyle name="40% - Accent2 7 2 2 4 2" xfId="18541"/>
    <cellStyle name="40% - Accent2 7 2 2 5" xfId="13248"/>
    <cellStyle name="40% - Accent2 7 2 3" xfId="5053"/>
    <cellStyle name="40% - Accent2 7 2 3 2" xfId="10518"/>
    <cellStyle name="40% - Accent2 7 2 3 2 2" xfId="21343"/>
    <cellStyle name="40% - Accent2 7 2 3 3" xfId="16050"/>
    <cellStyle name="40% - Accent2 7 2 4" xfId="3299"/>
    <cellStyle name="40% - Accent2 7 2 4 2" xfId="8768"/>
    <cellStyle name="40% - Accent2 7 2 4 2 2" xfId="19593"/>
    <cellStyle name="40% - Accent2 7 2 4 3" xfId="14300"/>
    <cellStyle name="40% - Accent2 7 2 5" xfId="7020"/>
    <cellStyle name="40% - Accent2 7 2 5 2" xfId="17845"/>
    <cellStyle name="40% - Accent2 7 2 6" xfId="12552"/>
    <cellStyle name="40% - Accent2 7 3" xfId="1794"/>
    <cellStyle name="40% - Accent2 7 3 2" xfId="5400"/>
    <cellStyle name="40% - Accent2 7 3 2 2" xfId="10865"/>
    <cellStyle name="40% - Accent2 7 3 2 2 2" xfId="21690"/>
    <cellStyle name="40% - Accent2 7 3 2 3" xfId="16397"/>
    <cellStyle name="40% - Accent2 7 3 3" xfId="3646"/>
    <cellStyle name="40% - Accent2 7 3 3 2" xfId="9115"/>
    <cellStyle name="40% - Accent2 7 3 3 2 2" xfId="19940"/>
    <cellStyle name="40% - Accent2 7 3 3 3" xfId="14647"/>
    <cellStyle name="40% - Accent2 7 3 4" xfId="7367"/>
    <cellStyle name="40% - Accent2 7 3 4 2" xfId="18192"/>
    <cellStyle name="40% - Accent2 7 3 5" xfId="12899"/>
    <cellStyle name="40% - Accent2 7 4" xfId="2524"/>
    <cellStyle name="40% - Accent2 7 4 2" xfId="6098"/>
    <cellStyle name="40% - Accent2 7 4 2 2" xfId="11563"/>
    <cellStyle name="40% - Accent2 7 4 2 2 2" xfId="22388"/>
    <cellStyle name="40% - Accent2 7 4 2 3" xfId="17095"/>
    <cellStyle name="40% - Accent2 7 4 3" xfId="4344"/>
    <cellStyle name="40% - Accent2 7 4 3 2" xfId="9813"/>
    <cellStyle name="40% - Accent2 7 4 3 2 2" xfId="20638"/>
    <cellStyle name="40% - Accent2 7 4 3 3" xfId="15345"/>
    <cellStyle name="40% - Accent2 7 4 4" xfId="8065"/>
    <cellStyle name="40% - Accent2 7 4 4 2" xfId="18890"/>
    <cellStyle name="40% - Accent2 7 4 5" xfId="13597"/>
    <cellStyle name="40% - Accent2 7 5" xfId="4704"/>
    <cellStyle name="40% - Accent2 7 5 2" xfId="10169"/>
    <cellStyle name="40% - Accent2 7 5 2 2" xfId="20994"/>
    <cellStyle name="40% - Accent2 7 5 3" xfId="15701"/>
    <cellStyle name="40% - Accent2 7 6" xfId="2950"/>
    <cellStyle name="40% - Accent2 7 6 2" xfId="8419"/>
    <cellStyle name="40% - Accent2 7 6 2 2" xfId="19244"/>
    <cellStyle name="40% - Accent2 7 6 3" xfId="13951"/>
    <cellStyle name="40% - Accent2 7 7" xfId="6671"/>
    <cellStyle name="40% - Accent2 7 7 2" xfId="17496"/>
    <cellStyle name="40% - Accent2 7 8" xfId="12202"/>
    <cellStyle name="40% - Accent2 8" xfId="705"/>
    <cellStyle name="40% - Accent2 8 2" xfId="1458"/>
    <cellStyle name="40% - Accent2 8 2 2" xfId="2156"/>
    <cellStyle name="40% - Accent2 8 2 2 2" xfId="5762"/>
    <cellStyle name="40% - Accent2 8 2 2 2 2" xfId="11227"/>
    <cellStyle name="40% - Accent2 8 2 2 2 2 2" xfId="22052"/>
    <cellStyle name="40% - Accent2 8 2 2 2 3" xfId="16759"/>
    <cellStyle name="40% - Accent2 8 2 2 3" xfId="4008"/>
    <cellStyle name="40% - Accent2 8 2 2 3 2" xfId="9477"/>
    <cellStyle name="40% - Accent2 8 2 2 3 2 2" xfId="20302"/>
    <cellStyle name="40% - Accent2 8 2 2 3 3" xfId="15009"/>
    <cellStyle name="40% - Accent2 8 2 2 4" xfId="7729"/>
    <cellStyle name="40% - Accent2 8 2 2 4 2" xfId="18554"/>
    <cellStyle name="40% - Accent2 8 2 2 5" xfId="13261"/>
    <cellStyle name="40% - Accent2 8 2 3" xfId="5066"/>
    <cellStyle name="40% - Accent2 8 2 3 2" xfId="10531"/>
    <cellStyle name="40% - Accent2 8 2 3 2 2" xfId="21356"/>
    <cellStyle name="40% - Accent2 8 2 3 3" xfId="16063"/>
    <cellStyle name="40% - Accent2 8 2 4" xfId="3312"/>
    <cellStyle name="40% - Accent2 8 2 4 2" xfId="8781"/>
    <cellStyle name="40% - Accent2 8 2 4 2 2" xfId="19606"/>
    <cellStyle name="40% - Accent2 8 2 4 3" xfId="14313"/>
    <cellStyle name="40% - Accent2 8 2 5" xfId="7033"/>
    <cellStyle name="40% - Accent2 8 2 5 2" xfId="17858"/>
    <cellStyle name="40% - Accent2 8 2 6" xfId="12565"/>
    <cellStyle name="40% - Accent2 8 3" xfId="1807"/>
    <cellStyle name="40% - Accent2 8 3 2" xfId="5413"/>
    <cellStyle name="40% - Accent2 8 3 2 2" xfId="10878"/>
    <cellStyle name="40% - Accent2 8 3 2 2 2" xfId="21703"/>
    <cellStyle name="40% - Accent2 8 3 2 3" xfId="16410"/>
    <cellStyle name="40% - Accent2 8 3 3" xfId="3659"/>
    <cellStyle name="40% - Accent2 8 3 3 2" xfId="9128"/>
    <cellStyle name="40% - Accent2 8 3 3 2 2" xfId="19953"/>
    <cellStyle name="40% - Accent2 8 3 3 3" xfId="14660"/>
    <cellStyle name="40% - Accent2 8 3 4" xfId="7380"/>
    <cellStyle name="40% - Accent2 8 3 4 2" xfId="18205"/>
    <cellStyle name="40% - Accent2 8 3 5" xfId="12912"/>
    <cellStyle name="40% - Accent2 8 4" xfId="2537"/>
    <cellStyle name="40% - Accent2 8 4 2" xfId="6111"/>
    <cellStyle name="40% - Accent2 8 4 2 2" xfId="11576"/>
    <cellStyle name="40% - Accent2 8 4 2 2 2" xfId="22401"/>
    <cellStyle name="40% - Accent2 8 4 2 3" xfId="17108"/>
    <cellStyle name="40% - Accent2 8 4 3" xfId="4357"/>
    <cellStyle name="40% - Accent2 8 4 3 2" xfId="9826"/>
    <cellStyle name="40% - Accent2 8 4 3 2 2" xfId="20651"/>
    <cellStyle name="40% - Accent2 8 4 3 3" xfId="15358"/>
    <cellStyle name="40% - Accent2 8 4 4" xfId="8078"/>
    <cellStyle name="40% - Accent2 8 4 4 2" xfId="18903"/>
    <cellStyle name="40% - Accent2 8 4 5" xfId="13610"/>
    <cellStyle name="40% - Accent2 8 5" xfId="4717"/>
    <cellStyle name="40% - Accent2 8 5 2" xfId="10182"/>
    <cellStyle name="40% - Accent2 8 5 2 2" xfId="21007"/>
    <cellStyle name="40% - Accent2 8 5 3" xfId="15714"/>
    <cellStyle name="40% - Accent2 8 6" xfId="2963"/>
    <cellStyle name="40% - Accent2 8 6 2" xfId="8432"/>
    <cellStyle name="40% - Accent2 8 6 2 2" xfId="19257"/>
    <cellStyle name="40% - Accent2 8 6 3" xfId="13964"/>
    <cellStyle name="40% - Accent2 8 7" xfId="6684"/>
    <cellStyle name="40% - Accent2 8 7 2" xfId="17509"/>
    <cellStyle name="40% - Accent2 8 8" xfId="12215"/>
    <cellStyle name="40% - Accent2 9" xfId="746"/>
    <cellStyle name="40% - Accent2 9 2" xfId="1471"/>
    <cellStyle name="40% - Accent2 9 2 2" xfId="2169"/>
    <cellStyle name="40% - Accent2 9 2 2 2" xfId="5775"/>
    <cellStyle name="40% - Accent2 9 2 2 2 2" xfId="11240"/>
    <cellStyle name="40% - Accent2 9 2 2 2 2 2" xfId="22065"/>
    <cellStyle name="40% - Accent2 9 2 2 2 3" xfId="16772"/>
    <cellStyle name="40% - Accent2 9 2 2 3" xfId="4021"/>
    <cellStyle name="40% - Accent2 9 2 2 3 2" xfId="9490"/>
    <cellStyle name="40% - Accent2 9 2 2 3 2 2" xfId="20315"/>
    <cellStyle name="40% - Accent2 9 2 2 3 3" xfId="15022"/>
    <cellStyle name="40% - Accent2 9 2 2 4" xfId="7742"/>
    <cellStyle name="40% - Accent2 9 2 2 4 2" xfId="18567"/>
    <cellStyle name="40% - Accent2 9 2 2 5" xfId="13274"/>
    <cellStyle name="40% - Accent2 9 2 3" xfId="5079"/>
    <cellStyle name="40% - Accent2 9 2 3 2" xfId="10544"/>
    <cellStyle name="40% - Accent2 9 2 3 2 2" xfId="21369"/>
    <cellStyle name="40% - Accent2 9 2 3 3" xfId="16076"/>
    <cellStyle name="40% - Accent2 9 2 4" xfId="3325"/>
    <cellStyle name="40% - Accent2 9 2 4 2" xfId="8794"/>
    <cellStyle name="40% - Accent2 9 2 4 2 2" xfId="19619"/>
    <cellStyle name="40% - Accent2 9 2 4 3" xfId="14326"/>
    <cellStyle name="40% - Accent2 9 2 5" xfId="7046"/>
    <cellStyle name="40% - Accent2 9 2 5 2" xfId="17871"/>
    <cellStyle name="40% - Accent2 9 2 6" xfId="12578"/>
    <cellStyle name="40% - Accent2 9 3" xfId="1820"/>
    <cellStyle name="40% - Accent2 9 3 2" xfId="5426"/>
    <cellStyle name="40% - Accent2 9 3 2 2" xfId="10891"/>
    <cellStyle name="40% - Accent2 9 3 2 2 2" xfId="21716"/>
    <cellStyle name="40% - Accent2 9 3 2 3" xfId="16423"/>
    <cellStyle name="40% - Accent2 9 3 3" xfId="3672"/>
    <cellStyle name="40% - Accent2 9 3 3 2" xfId="9141"/>
    <cellStyle name="40% - Accent2 9 3 3 2 2" xfId="19966"/>
    <cellStyle name="40% - Accent2 9 3 3 3" xfId="14673"/>
    <cellStyle name="40% - Accent2 9 3 4" xfId="7393"/>
    <cellStyle name="40% - Accent2 9 3 4 2" xfId="18218"/>
    <cellStyle name="40% - Accent2 9 3 5" xfId="12925"/>
    <cellStyle name="40% - Accent2 9 4" xfId="2550"/>
    <cellStyle name="40% - Accent2 9 4 2" xfId="6124"/>
    <cellStyle name="40% - Accent2 9 4 2 2" xfId="11589"/>
    <cellStyle name="40% - Accent2 9 4 2 2 2" xfId="22414"/>
    <cellStyle name="40% - Accent2 9 4 2 3" xfId="17121"/>
    <cellStyle name="40% - Accent2 9 4 3" xfId="4370"/>
    <cellStyle name="40% - Accent2 9 4 3 2" xfId="9839"/>
    <cellStyle name="40% - Accent2 9 4 3 2 2" xfId="20664"/>
    <cellStyle name="40% - Accent2 9 4 3 3" xfId="15371"/>
    <cellStyle name="40% - Accent2 9 4 4" xfId="8091"/>
    <cellStyle name="40% - Accent2 9 4 4 2" xfId="18916"/>
    <cellStyle name="40% - Accent2 9 4 5" xfId="13623"/>
    <cellStyle name="40% - Accent2 9 5" xfId="4730"/>
    <cellStyle name="40% - Accent2 9 5 2" xfId="10195"/>
    <cellStyle name="40% - Accent2 9 5 2 2" xfId="21020"/>
    <cellStyle name="40% - Accent2 9 5 3" xfId="15727"/>
    <cellStyle name="40% - Accent2 9 6" xfId="2976"/>
    <cellStyle name="40% - Accent2 9 6 2" xfId="8445"/>
    <cellStyle name="40% - Accent2 9 6 2 2" xfId="19270"/>
    <cellStyle name="40% - Accent2 9 6 3" xfId="13977"/>
    <cellStyle name="40% - Accent2 9 7" xfId="6697"/>
    <cellStyle name="40% - Accent2 9 7 2" xfId="17522"/>
    <cellStyle name="40% - Accent2 9 8" xfId="12228"/>
    <cellStyle name="40% - Accent3" xfId="53" builtinId="39" customBuiltin="1"/>
    <cellStyle name="40% - Accent3 10" xfId="781"/>
    <cellStyle name="40% - Accent3 10 2" xfId="1490"/>
    <cellStyle name="40% - Accent3 10 2 2" xfId="2188"/>
    <cellStyle name="40% - Accent3 10 2 2 2" xfId="5794"/>
    <cellStyle name="40% - Accent3 10 2 2 2 2" xfId="11259"/>
    <cellStyle name="40% - Accent3 10 2 2 2 2 2" xfId="22084"/>
    <cellStyle name="40% - Accent3 10 2 2 2 3" xfId="16791"/>
    <cellStyle name="40% - Accent3 10 2 2 3" xfId="4040"/>
    <cellStyle name="40% - Accent3 10 2 2 3 2" xfId="9509"/>
    <cellStyle name="40% - Accent3 10 2 2 3 2 2" xfId="20334"/>
    <cellStyle name="40% - Accent3 10 2 2 3 3" xfId="15041"/>
    <cellStyle name="40% - Accent3 10 2 2 4" xfId="7761"/>
    <cellStyle name="40% - Accent3 10 2 2 4 2" xfId="18586"/>
    <cellStyle name="40% - Accent3 10 2 2 5" xfId="13293"/>
    <cellStyle name="40% - Accent3 10 2 3" xfId="5098"/>
    <cellStyle name="40% - Accent3 10 2 3 2" xfId="10563"/>
    <cellStyle name="40% - Accent3 10 2 3 2 2" xfId="21388"/>
    <cellStyle name="40% - Accent3 10 2 3 3" xfId="16095"/>
    <cellStyle name="40% - Accent3 10 2 4" xfId="3344"/>
    <cellStyle name="40% - Accent3 10 2 4 2" xfId="8813"/>
    <cellStyle name="40% - Accent3 10 2 4 2 2" xfId="19638"/>
    <cellStyle name="40% - Accent3 10 2 4 3" xfId="14345"/>
    <cellStyle name="40% - Accent3 10 2 5" xfId="7065"/>
    <cellStyle name="40% - Accent3 10 2 5 2" xfId="17890"/>
    <cellStyle name="40% - Accent3 10 2 6" xfId="12597"/>
    <cellStyle name="40% - Accent3 10 3" xfId="1839"/>
    <cellStyle name="40% - Accent3 10 3 2" xfId="5445"/>
    <cellStyle name="40% - Accent3 10 3 2 2" xfId="10910"/>
    <cellStyle name="40% - Accent3 10 3 2 2 2" xfId="21735"/>
    <cellStyle name="40% - Accent3 10 3 2 3" xfId="16442"/>
    <cellStyle name="40% - Accent3 10 3 3" xfId="3691"/>
    <cellStyle name="40% - Accent3 10 3 3 2" xfId="9160"/>
    <cellStyle name="40% - Accent3 10 3 3 2 2" xfId="19985"/>
    <cellStyle name="40% - Accent3 10 3 3 3" xfId="14692"/>
    <cellStyle name="40% - Accent3 10 3 4" xfId="7412"/>
    <cellStyle name="40% - Accent3 10 3 4 2" xfId="18237"/>
    <cellStyle name="40% - Accent3 10 3 5" xfId="12944"/>
    <cellStyle name="40% - Accent3 10 4" xfId="2569"/>
    <cellStyle name="40% - Accent3 10 4 2" xfId="6143"/>
    <cellStyle name="40% - Accent3 10 4 2 2" xfId="11608"/>
    <cellStyle name="40% - Accent3 10 4 2 2 2" xfId="22433"/>
    <cellStyle name="40% - Accent3 10 4 2 3" xfId="17140"/>
    <cellStyle name="40% - Accent3 10 4 3" xfId="4389"/>
    <cellStyle name="40% - Accent3 10 4 3 2" xfId="9858"/>
    <cellStyle name="40% - Accent3 10 4 3 2 2" xfId="20683"/>
    <cellStyle name="40% - Accent3 10 4 3 3" xfId="15390"/>
    <cellStyle name="40% - Accent3 10 4 4" xfId="8110"/>
    <cellStyle name="40% - Accent3 10 4 4 2" xfId="18935"/>
    <cellStyle name="40% - Accent3 10 4 5" xfId="13642"/>
    <cellStyle name="40% - Accent3 10 5" xfId="4749"/>
    <cellStyle name="40% - Accent3 10 5 2" xfId="10214"/>
    <cellStyle name="40% - Accent3 10 5 2 2" xfId="21039"/>
    <cellStyle name="40% - Accent3 10 5 3" xfId="15746"/>
    <cellStyle name="40% - Accent3 10 6" xfId="2995"/>
    <cellStyle name="40% - Accent3 10 6 2" xfId="8464"/>
    <cellStyle name="40% - Accent3 10 6 2 2" xfId="19289"/>
    <cellStyle name="40% - Accent3 10 6 3" xfId="13996"/>
    <cellStyle name="40% - Accent3 10 7" xfId="6716"/>
    <cellStyle name="40% - Accent3 10 7 2" xfId="17541"/>
    <cellStyle name="40% - Accent3 10 8" xfId="12247"/>
    <cellStyle name="40% - Accent3 11" xfId="826"/>
    <cellStyle name="40% - Accent3 11 2" xfId="1507"/>
    <cellStyle name="40% - Accent3 11 2 2" xfId="2205"/>
    <cellStyle name="40% - Accent3 11 2 2 2" xfId="5811"/>
    <cellStyle name="40% - Accent3 11 2 2 2 2" xfId="11276"/>
    <cellStyle name="40% - Accent3 11 2 2 2 2 2" xfId="22101"/>
    <cellStyle name="40% - Accent3 11 2 2 2 3" xfId="16808"/>
    <cellStyle name="40% - Accent3 11 2 2 3" xfId="4057"/>
    <cellStyle name="40% - Accent3 11 2 2 3 2" xfId="9526"/>
    <cellStyle name="40% - Accent3 11 2 2 3 2 2" xfId="20351"/>
    <cellStyle name="40% - Accent3 11 2 2 3 3" xfId="15058"/>
    <cellStyle name="40% - Accent3 11 2 2 4" xfId="7778"/>
    <cellStyle name="40% - Accent3 11 2 2 4 2" xfId="18603"/>
    <cellStyle name="40% - Accent3 11 2 2 5" xfId="13310"/>
    <cellStyle name="40% - Accent3 11 2 3" xfId="5115"/>
    <cellStyle name="40% - Accent3 11 2 3 2" xfId="10580"/>
    <cellStyle name="40% - Accent3 11 2 3 2 2" xfId="21405"/>
    <cellStyle name="40% - Accent3 11 2 3 3" xfId="16112"/>
    <cellStyle name="40% - Accent3 11 2 4" xfId="3361"/>
    <cellStyle name="40% - Accent3 11 2 4 2" xfId="8830"/>
    <cellStyle name="40% - Accent3 11 2 4 2 2" xfId="19655"/>
    <cellStyle name="40% - Accent3 11 2 4 3" xfId="14362"/>
    <cellStyle name="40% - Accent3 11 2 5" xfId="7082"/>
    <cellStyle name="40% - Accent3 11 2 5 2" xfId="17907"/>
    <cellStyle name="40% - Accent3 11 2 6" xfId="12614"/>
    <cellStyle name="40% - Accent3 11 3" xfId="1856"/>
    <cellStyle name="40% - Accent3 11 3 2" xfId="5462"/>
    <cellStyle name="40% - Accent3 11 3 2 2" xfId="10927"/>
    <cellStyle name="40% - Accent3 11 3 2 2 2" xfId="21752"/>
    <cellStyle name="40% - Accent3 11 3 2 3" xfId="16459"/>
    <cellStyle name="40% - Accent3 11 3 3" xfId="3708"/>
    <cellStyle name="40% - Accent3 11 3 3 2" xfId="9177"/>
    <cellStyle name="40% - Accent3 11 3 3 2 2" xfId="20002"/>
    <cellStyle name="40% - Accent3 11 3 3 3" xfId="14709"/>
    <cellStyle name="40% - Accent3 11 3 4" xfId="7429"/>
    <cellStyle name="40% - Accent3 11 3 4 2" xfId="18254"/>
    <cellStyle name="40% - Accent3 11 3 5" xfId="12961"/>
    <cellStyle name="40% - Accent3 11 4" xfId="2586"/>
    <cellStyle name="40% - Accent3 11 4 2" xfId="6160"/>
    <cellStyle name="40% - Accent3 11 4 2 2" xfId="11625"/>
    <cellStyle name="40% - Accent3 11 4 2 2 2" xfId="22450"/>
    <cellStyle name="40% - Accent3 11 4 2 3" xfId="17157"/>
    <cellStyle name="40% - Accent3 11 4 3" xfId="4406"/>
    <cellStyle name="40% - Accent3 11 4 3 2" xfId="9875"/>
    <cellStyle name="40% - Accent3 11 4 3 2 2" xfId="20700"/>
    <cellStyle name="40% - Accent3 11 4 3 3" xfId="15407"/>
    <cellStyle name="40% - Accent3 11 4 4" xfId="8127"/>
    <cellStyle name="40% - Accent3 11 4 4 2" xfId="18952"/>
    <cellStyle name="40% - Accent3 11 4 5" xfId="13659"/>
    <cellStyle name="40% - Accent3 11 5" xfId="4766"/>
    <cellStyle name="40% - Accent3 11 5 2" xfId="10231"/>
    <cellStyle name="40% - Accent3 11 5 2 2" xfId="21056"/>
    <cellStyle name="40% - Accent3 11 5 3" xfId="15763"/>
    <cellStyle name="40% - Accent3 11 6" xfId="3012"/>
    <cellStyle name="40% - Accent3 11 6 2" xfId="8481"/>
    <cellStyle name="40% - Accent3 11 6 2 2" xfId="19306"/>
    <cellStyle name="40% - Accent3 11 6 3" xfId="14013"/>
    <cellStyle name="40% - Accent3 11 7" xfId="6733"/>
    <cellStyle name="40% - Accent3 11 7 2" xfId="17558"/>
    <cellStyle name="40% - Accent3 11 8" xfId="12264"/>
    <cellStyle name="40% - Accent3 12" xfId="865"/>
    <cellStyle name="40% - Accent3 12 2" xfId="1525"/>
    <cellStyle name="40% - Accent3 12 2 2" xfId="2223"/>
    <cellStyle name="40% - Accent3 12 2 2 2" xfId="5829"/>
    <cellStyle name="40% - Accent3 12 2 2 2 2" xfId="11294"/>
    <cellStyle name="40% - Accent3 12 2 2 2 2 2" xfId="22119"/>
    <cellStyle name="40% - Accent3 12 2 2 2 3" xfId="16826"/>
    <cellStyle name="40% - Accent3 12 2 2 3" xfId="4075"/>
    <cellStyle name="40% - Accent3 12 2 2 3 2" xfId="9544"/>
    <cellStyle name="40% - Accent3 12 2 2 3 2 2" xfId="20369"/>
    <cellStyle name="40% - Accent3 12 2 2 3 3" xfId="15076"/>
    <cellStyle name="40% - Accent3 12 2 2 4" xfId="7796"/>
    <cellStyle name="40% - Accent3 12 2 2 4 2" xfId="18621"/>
    <cellStyle name="40% - Accent3 12 2 2 5" xfId="13328"/>
    <cellStyle name="40% - Accent3 12 2 3" xfId="5133"/>
    <cellStyle name="40% - Accent3 12 2 3 2" xfId="10598"/>
    <cellStyle name="40% - Accent3 12 2 3 2 2" xfId="21423"/>
    <cellStyle name="40% - Accent3 12 2 3 3" xfId="16130"/>
    <cellStyle name="40% - Accent3 12 2 4" xfId="3379"/>
    <cellStyle name="40% - Accent3 12 2 4 2" xfId="8848"/>
    <cellStyle name="40% - Accent3 12 2 4 2 2" xfId="19673"/>
    <cellStyle name="40% - Accent3 12 2 4 3" xfId="14380"/>
    <cellStyle name="40% - Accent3 12 2 5" xfId="7100"/>
    <cellStyle name="40% - Accent3 12 2 5 2" xfId="17925"/>
    <cellStyle name="40% - Accent3 12 2 6" xfId="12632"/>
    <cellStyle name="40% - Accent3 12 3" xfId="1874"/>
    <cellStyle name="40% - Accent3 12 3 2" xfId="5480"/>
    <cellStyle name="40% - Accent3 12 3 2 2" xfId="10945"/>
    <cellStyle name="40% - Accent3 12 3 2 2 2" xfId="21770"/>
    <cellStyle name="40% - Accent3 12 3 2 3" xfId="16477"/>
    <cellStyle name="40% - Accent3 12 3 3" xfId="3726"/>
    <cellStyle name="40% - Accent3 12 3 3 2" xfId="9195"/>
    <cellStyle name="40% - Accent3 12 3 3 2 2" xfId="20020"/>
    <cellStyle name="40% - Accent3 12 3 3 3" xfId="14727"/>
    <cellStyle name="40% - Accent3 12 3 4" xfId="7447"/>
    <cellStyle name="40% - Accent3 12 3 4 2" xfId="18272"/>
    <cellStyle name="40% - Accent3 12 3 5" xfId="12979"/>
    <cellStyle name="40% - Accent3 12 4" xfId="2604"/>
    <cellStyle name="40% - Accent3 12 4 2" xfId="6178"/>
    <cellStyle name="40% - Accent3 12 4 2 2" xfId="11643"/>
    <cellStyle name="40% - Accent3 12 4 2 2 2" xfId="22468"/>
    <cellStyle name="40% - Accent3 12 4 2 3" xfId="17175"/>
    <cellStyle name="40% - Accent3 12 4 3" xfId="4424"/>
    <cellStyle name="40% - Accent3 12 4 3 2" xfId="9893"/>
    <cellStyle name="40% - Accent3 12 4 3 2 2" xfId="20718"/>
    <cellStyle name="40% - Accent3 12 4 3 3" xfId="15425"/>
    <cellStyle name="40% - Accent3 12 4 4" xfId="8145"/>
    <cellStyle name="40% - Accent3 12 4 4 2" xfId="18970"/>
    <cellStyle name="40% - Accent3 12 4 5" xfId="13677"/>
    <cellStyle name="40% - Accent3 12 5" xfId="4784"/>
    <cellStyle name="40% - Accent3 12 5 2" xfId="10249"/>
    <cellStyle name="40% - Accent3 12 5 2 2" xfId="21074"/>
    <cellStyle name="40% - Accent3 12 5 3" xfId="15781"/>
    <cellStyle name="40% - Accent3 12 6" xfId="3030"/>
    <cellStyle name="40% - Accent3 12 6 2" xfId="8499"/>
    <cellStyle name="40% - Accent3 12 6 2 2" xfId="19324"/>
    <cellStyle name="40% - Accent3 12 6 3" xfId="14031"/>
    <cellStyle name="40% - Accent3 12 7" xfId="6751"/>
    <cellStyle name="40% - Accent3 12 7 2" xfId="17576"/>
    <cellStyle name="40% - Accent3 12 8" xfId="12282"/>
    <cellStyle name="40% - Accent3 13" xfId="996"/>
    <cellStyle name="40% - Accent3 13 2" xfId="1543"/>
    <cellStyle name="40% - Accent3 13 2 2" xfId="2241"/>
    <cellStyle name="40% - Accent3 13 2 2 2" xfId="5847"/>
    <cellStyle name="40% - Accent3 13 2 2 2 2" xfId="11312"/>
    <cellStyle name="40% - Accent3 13 2 2 2 2 2" xfId="22137"/>
    <cellStyle name="40% - Accent3 13 2 2 2 3" xfId="16844"/>
    <cellStyle name="40% - Accent3 13 2 2 3" xfId="4093"/>
    <cellStyle name="40% - Accent3 13 2 2 3 2" xfId="9562"/>
    <cellStyle name="40% - Accent3 13 2 2 3 2 2" xfId="20387"/>
    <cellStyle name="40% - Accent3 13 2 2 3 3" xfId="15094"/>
    <cellStyle name="40% - Accent3 13 2 2 4" xfId="7814"/>
    <cellStyle name="40% - Accent3 13 2 2 4 2" xfId="18639"/>
    <cellStyle name="40% - Accent3 13 2 2 5" xfId="13346"/>
    <cellStyle name="40% - Accent3 13 2 3" xfId="5151"/>
    <cellStyle name="40% - Accent3 13 2 3 2" xfId="10616"/>
    <cellStyle name="40% - Accent3 13 2 3 2 2" xfId="21441"/>
    <cellStyle name="40% - Accent3 13 2 3 3" xfId="16148"/>
    <cellStyle name="40% - Accent3 13 2 4" xfId="3397"/>
    <cellStyle name="40% - Accent3 13 2 4 2" xfId="8866"/>
    <cellStyle name="40% - Accent3 13 2 4 2 2" xfId="19691"/>
    <cellStyle name="40% - Accent3 13 2 4 3" xfId="14398"/>
    <cellStyle name="40% - Accent3 13 2 5" xfId="7118"/>
    <cellStyle name="40% - Accent3 13 2 5 2" xfId="17943"/>
    <cellStyle name="40% - Accent3 13 2 6" xfId="12650"/>
    <cellStyle name="40% - Accent3 13 3" xfId="1892"/>
    <cellStyle name="40% - Accent3 13 3 2" xfId="5498"/>
    <cellStyle name="40% - Accent3 13 3 2 2" xfId="10963"/>
    <cellStyle name="40% - Accent3 13 3 2 2 2" xfId="21788"/>
    <cellStyle name="40% - Accent3 13 3 2 3" xfId="16495"/>
    <cellStyle name="40% - Accent3 13 3 3" xfId="3744"/>
    <cellStyle name="40% - Accent3 13 3 3 2" xfId="9213"/>
    <cellStyle name="40% - Accent3 13 3 3 2 2" xfId="20038"/>
    <cellStyle name="40% - Accent3 13 3 3 3" xfId="14745"/>
    <cellStyle name="40% - Accent3 13 3 4" xfId="7465"/>
    <cellStyle name="40% - Accent3 13 3 4 2" xfId="18290"/>
    <cellStyle name="40% - Accent3 13 3 5" xfId="12997"/>
    <cellStyle name="40% - Accent3 13 4" xfId="2622"/>
    <cellStyle name="40% - Accent3 13 4 2" xfId="6196"/>
    <cellStyle name="40% - Accent3 13 4 2 2" xfId="11661"/>
    <cellStyle name="40% - Accent3 13 4 2 2 2" xfId="22486"/>
    <cellStyle name="40% - Accent3 13 4 2 3" xfId="17193"/>
    <cellStyle name="40% - Accent3 13 4 3" xfId="4442"/>
    <cellStyle name="40% - Accent3 13 4 3 2" xfId="9911"/>
    <cellStyle name="40% - Accent3 13 4 3 2 2" xfId="20736"/>
    <cellStyle name="40% - Accent3 13 4 3 3" xfId="15443"/>
    <cellStyle name="40% - Accent3 13 4 4" xfId="8163"/>
    <cellStyle name="40% - Accent3 13 4 4 2" xfId="18988"/>
    <cellStyle name="40% - Accent3 13 4 5" xfId="13695"/>
    <cellStyle name="40% - Accent3 13 5" xfId="4802"/>
    <cellStyle name="40% - Accent3 13 5 2" xfId="10267"/>
    <cellStyle name="40% - Accent3 13 5 2 2" xfId="21092"/>
    <cellStyle name="40% - Accent3 13 5 3" xfId="15799"/>
    <cellStyle name="40% - Accent3 13 6" xfId="3048"/>
    <cellStyle name="40% - Accent3 13 6 2" xfId="8517"/>
    <cellStyle name="40% - Accent3 13 6 2 2" xfId="19342"/>
    <cellStyle name="40% - Accent3 13 6 3" xfId="14049"/>
    <cellStyle name="40% - Accent3 13 7" xfId="6769"/>
    <cellStyle name="40% - Accent3 13 7 2" xfId="17594"/>
    <cellStyle name="40% - Accent3 13 8" xfId="12301"/>
    <cellStyle name="40% - Accent3 14" xfId="1037"/>
    <cellStyle name="40% - Accent3 14 2" xfId="1561"/>
    <cellStyle name="40% - Accent3 14 2 2" xfId="2259"/>
    <cellStyle name="40% - Accent3 14 2 2 2" xfId="5865"/>
    <cellStyle name="40% - Accent3 14 2 2 2 2" xfId="11330"/>
    <cellStyle name="40% - Accent3 14 2 2 2 2 2" xfId="22155"/>
    <cellStyle name="40% - Accent3 14 2 2 2 3" xfId="16862"/>
    <cellStyle name="40% - Accent3 14 2 2 3" xfId="4111"/>
    <cellStyle name="40% - Accent3 14 2 2 3 2" xfId="9580"/>
    <cellStyle name="40% - Accent3 14 2 2 3 2 2" xfId="20405"/>
    <cellStyle name="40% - Accent3 14 2 2 3 3" xfId="15112"/>
    <cellStyle name="40% - Accent3 14 2 2 4" xfId="7832"/>
    <cellStyle name="40% - Accent3 14 2 2 4 2" xfId="18657"/>
    <cellStyle name="40% - Accent3 14 2 2 5" xfId="13364"/>
    <cellStyle name="40% - Accent3 14 2 3" xfId="5169"/>
    <cellStyle name="40% - Accent3 14 2 3 2" xfId="10634"/>
    <cellStyle name="40% - Accent3 14 2 3 2 2" xfId="21459"/>
    <cellStyle name="40% - Accent3 14 2 3 3" xfId="16166"/>
    <cellStyle name="40% - Accent3 14 2 4" xfId="3415"/>
    <cellStyle name="40% - Accent3 14 2 4 2" xfId="8884"/>
    <cellStyle name="40% - Accent3 14 2 4 2 2" xfId="19709"/>
    <cellStyle name="40% - Accent3 14 2 4 3" xfId="14416"/>
    <cellStyle name="40% - Accent3 14 2 5" xfId="7136"/>
    <cellStyle name="40% - Accent3 14 2 5 2" xfId="17961"/>
    <cellStyle name="40% - Accent3 14 2 6" xfId="12668"/>
    <cellStyle name="40% - Accent3 14 3" xfId="1910"/>
    <cellStyle name="40% - Accent3 14 3 2" xfId="5516"/>
    <cellStyle name="40% - Accent3 14 3 2 2" xfId="10981"/>
    <cellStyle name="40% - Accent3 14 3 2 2 2" xfId="21806"/>
    <cellStyle name="40% - Accent3 14 3 2 3" xfId="16513"/>
    <cellStyle name="40% - Accent3 14 3 3" xfId="3762"/>
    <cellStyle name="40% - Accent3 14 3 3 2" xfId="9231"/>
    <cellStyle name="40% - Accent3 14 3 3 2 2" xfId="20056"/>
    <cellStyle name="40% - Accent3 14 3 3 3" xfId="14763"/>
    <cellStyle name="40% - Accent3 14 3 4" xfId="7483"/>
    <cellStyle name="40% - Accent3 14 3 4 2" xfId="18308"/>
    <cellStyle name="40% - Accent3 14 3 5" xfId="13015"/>
    <cellStyle name="40% - Accent3 14 4" xfId="2640"/>
    <cellStyle name="40% - Accent3 14 4 2" xfId="6214"/>
    <cellStyle name="40% - Accent3 14 4 2 2" xfId="11679"/>
    <cellStyle name="40% - Accent3 14 4 2 2 2" xfId="22504"/>
    <cellStyle name="40% - Accent3 14 4 2 3" xfId="17211"/>
    <cellStyle name="40% - Accent3 14 4 3" xfId="4460"/>
    <cellStyle name="40% - Accent3 14 4 3 2" xfId="9929"/>
    <cellStyle name="40% - Accent3 14 4 3 2 2" xfId="20754"/>
    <cellStyle name="40% - Accent3 14 4 3 3" xfId="15461"/>
    <cellStyle name="40% - Accent3 14 4 4" xfId="8181"/>
    <cellStyle name="40% - Accent3 14 4 4 2" xfId="19006"/>
    <cellStyle name="40% - Accent3 14 4 5" xfId="13713"/>
    <cellStyle name="40% - Accent3 14 5" xfId="4820"/>
    <cellStyle name="40% - Accent3 14 5 2" xfId="10285"/>
    <cellStyle name="40% - Accent3 14 5 2 2" xfId="21110"/>
    <cellStyle name="40% - Accent3 14 5 3" xfId="15817"/>
    <cellStyle name="40% - Accent3 14 6" xfId="3066"/>
    <cellStyle name="40% - Accent3 14 6 2" xfId="8535"/>
    <cellStyle name="40% - Accent3 14 6 2 2" xfId="19360"/>
    <cellStyle name="40% - Accent3 14 6 3" xfId="14067"/>
    <cellStyle name="40% - Accent3 14 7" xfId="6787"/>
    <cellStyle name="40% - Accent3 14 7 2" xfId="17612"/>
    <cellStyle name="40% - Accent3 14 8" xfId="12319"/>
    <cellStyle name="40% - Accent3 15" xfId="1124"/>
    <cellStyle name="40% - Accent3 15 2" xfId="1582"/>
    <cellStyle name="40% - Accent3 15 2 2" xfId="2280"/>
    <cellStyle name="40% - Accent3 15 2 2 2" xfId="5886"/>
    <cellStyle name="40% - Accent3 15 2 2 2 2" xfId="11351"/>
    <cellStyle name="40% - Accent3 15 2 2 2 2 2" xfId="22176"/>
    <cellStyle name="40% - Accent3 15 2 2 2 3" xfId="16883"/>
    <cellStyle name="40% - Accent3 15 2 2 3" xfId="4132"/>
    <cellStyle name="40% - Accent3 15 2 2 3 2" xfId="9601"/>
    <cellStyle name="40% - Accent3 15 2 2 3 2 2" xfId="20426"/>
    <cellStyle name="40% - Accent3 15 2 2 3 3" xfId="15133"/>
    <cellStyle name="40% - Accent3 15 2 2 4" xfId="7853"/>
    <cellStyle name="40% - Accent3 15 2 2 4 2" xfId="18678"/>
    <cellStyle name="40% - Accent3 15 2 2 5" xfId="13385"/>
    <cellStyle name="40% - Accent3 15 2 3" xfId="5190"/>
    <cellStyle name="40% - Accent3 15 2 3 2" xfId="10655"/>
    <cellStyle name="40% - Accent3 15 2 3 2 2" xfId="21480"/>
    <cellStyle name="40% - Accent3 15 2 3 3" xfId="16187"/>
    <cellStyle name="40% - Accent3 15 2 4" xfId="3436"/>
    <cellStyle name="40% - Accent3 15 2 4 2" xfId="8905"/>
    <cellStyle name="40% - Accent3 15 2 4 2 2" xfId="19730"/>
    <cellStyle name="40% - Accent3 15 2 4 3" xfId="14437"/>
    <cellStyle name="40% - Accent3 15 2 5" xfId="7157"/>
    <cellStyle name="40% - Accent3 15 2 5 2" xfId="17982"/>
    <cellStyle name="40% - Accent3 15 2 6" xfId="12689"/>
    <cellStyle name="40% - Accent3 15 3" xfId="1931"/>
    <cellStyle name="40% - Accent3 15 3 2" xfId="5537"/>
    <cellStyle name="40% - Accent3 15 3 2 2" xfId="11002"/>
    <cellStyle name="40% - Accent3 15 3 2 2 2" xfId="21827"/>
    <cellStyle name="40% - Accent3 15 3 2 3" xfId="16534"/>
    <cellStyle name="40% - Accent3 15 3 3" xfId="3783"/>
    <cellStyle name="40% - Accent3 15 3 3 2" xfId="9252"/>
    <cellStyle name="40% - Accent3 15 3 3 2 2" xfId="20077"/>
    <cellStyle name="40% - Accent3 15 3 3 3" xfId="14784"/>
    <cellStyle name="40% - Accent3 15 3 4" xfId="7504"/>
    <cellStyle name="40% - Accent3 15 3 4 2" xfId="18329"/>
    <cellStyle name="40% - Accent3 15 3 5" xfId="13036"/>
    <cellStyle name="40% - Accent3 15 4" xfId="2661"/>
    <cellStyle name="40% - Accent3 15 4 2" xfId="6235"/>
    <cellStyle name="40% - Accent3 15 4 2 2" xfId="11700"/>
    <cellStyle name="40% - Accent3 15 4 2 2 2" xfId="22525"/>
    <cellStyle name="40% - Accent3 15 4 2 3" xfId="17232"/>
    <cellStyle name="40% - Accent3 15 4 3" xfId="4481"/>
    <cellStyle name="40% - Accent3 15 4 3 2" xfId="9950"/>
    <cellStyle name="40% - Accent3 15 4 3 2 2" xfId="20775"/>
    <cellStyle name="40% - Accent3 15 4 3 3" xfId="15482"/>
    <cellStyle name="40% - Accent3 15 4 4" xfId="8202"/>
    <cellStyle name="40% - Accent3 15 4 4 2" xfId="19027"/>
    <cellStyle name="40% - Accent3 15 4 5" xfId="13734"/>
    <cellStyle name="40% - Accent3 15 5" xfId="4841"/>
    <cellStyle name="40% - Accent3 15 5 2" xfId="10306"/>
    <cellStyle name="40% - Accent3 15 5 2 2" xfId="21131"/>
    <cellStyle name="40% - Accent3 15 5 3" xfId="15838"/>
    <cellStyle name="40% - Accent3 15 6" xfId="3087"/>
    <cellStyle name="40% - Accent3 15 6 2" xfId="8556"/>
    <cellStyle name="40% - Accent3 15 6 2 2" xfId="19381"/>
    <cellStyle name="40% - Accent3 15 6 3" xfId="14088"/>
    <cellStyle name="40% - Accent3 15 7" xfId="6808"/>
    <cellStyle name="40% - Accent3 15 7 2" xfId="17633"/>
    <cellStyle name="40% - Accent3 15 8" xfId="12340"/>
    <cellStyle name="40% - Accent3 16" xfId="1151"/>
    <cellStyle name="40% - Accent3 16 2" xfId="1600"/>
    <cellStyle name="40% - Accent3 16 2 2" xfId="2298"/>
    <cellStyle name="40% - Accent3 16 2 2 2" xfId="5904"/>
    <cellStyle name="40% - Accent3 16 2 2 2 2" xfId="11369"/>
    <cellStyle name="40% - Accent3 16 2 2 2 2 2" xfId="22194"/>
    <cellStyle name="40% - Accent3 16 2 2 2 3" xfId="16901"/>
    <cellStyle name="40% - Accent3 16 2 2 3" xfId="4150"/>
    <cellStyle name="40% - Accent3 16 2 2 3 2" xfId="9619"/>
    <cellStyle name="40% - Accent3 16 2 2 3 2 2" xfId="20444"/>
    <cellStyle name="40% - Accent3 16 2 2 3 3" xfId="15151"/>
    <cellStyle name="40% - Accent3 16 2 2 4" xfId="7871"/>
    <cellStyle name="40% - Accent3 16 2 2 4 2" xfId="18696"/>
    <cellStyle name="40% - Accent3 16 2 2 5" xfId="13403"/>
    <cellStyle name="40% - Accent3 16 2 3" xfId="5208"/>
    <cellStyle name="40% - Accent3 16 2 3 2" xfId="10673"/>
    <cellStyle name="40% - Accent3 16 2 3 2 2" xfId="21498"/>
    <cellStyle name="40% - Accent3 16 2 3 3" xfId="16205"/>
    <cellStyle name="40% - Accent3 16 2 4" xfId="3454"/>
    <cellStyle name="40% - Accent3 16 2 4 2" xfId="8923"/>
    <cellStyle name="40% - Accent3 16 2 4 2 2" xfId="19748"/>
    <cellStyle name="40% - Accent3 16 2 4 3" xfId="14455"/>
    <cellStyle name="40% - Accent3 16 2 5" xfId="7175"/>
    <cellStyle name="40% - Accent3 16 2 5 2" xfId="18000"/>
    <cellStyle name="40% - Accent3 16 2 6" xfId="12707"/>
    <cellStyle name="40% - Accent3 16 3" xfId="1949"/>
    <cellStyle name="40% - Accent3 16 3 2" xfId="5555"/>
    <cellStyle name="40% - Accent3 16 3 2 2" xfId="11020"/>
    <cellStyle name="40% - Accent3 16 3 2 2 2" xfId="21845"/>
    <cellStyle name="40% - Accent3 16 3 2 3" xfId="16552"/>
    <cellStyle name="40% - Accent3 16 3 3" xfId="3801"/>
    <cellStyle name="40% - Accent3 16 3 3 2" xfId="9270"/>
    <cellStyle name="40% - Accent3 16 3 3 2 2" xfId="20095"/>
    <cellStyle name="40% - Accent3 16 3 3 3" xfId="14802"/>
    <cellStyle name="40% - Accent3 16 3 4" xfId="7522"/>
    <cellStyle name="40% - Accent3 16 3 4 2" xfId="18347"/>
    <cellStyle name="40% - Accent3 16 3 5" xfId="13054"/>
    <cellStyle name="40% - Accent3 16 4" xfId="2679"/>
    <cellStyle name="40% - Accent3 16 4 2" xfId="6253"/>
    <cellStyle name="40% - Accent3 16 4 2 2" xfId="11718"/>
    <cellStyle name="40% - Accent3 16 4 2 2 2" xfId="22543"/>
    <cellStyle name="40% - Accent3 16 4 2 3" xfId="17250"/>
    <cellStyle name="40% - Accent3 16 4 3" xfId="4499"/>
    <cellStyle name="40% - Accent3 16 4 3 2" xfId="9968"/>
    <cellStyle name="40% - Accent3 16 4 3 2 2" xfId="20793"/>
    <cellStyle name="40% - Accent3 16 4 3 3" xfId="15500"/>
    <cellStyle name="40% - Accent3 16 4 4" xfId="8220"/>
    <cellStyle name="40% - Accent3 16 4 4 2" xfId="19045"/>
    <cellStyle name="40% - Accent3 16 4 5" xfId="13752"/>
    <cellStyle name="40% - Accent3 16 5" xfId="4859"/>
    <cellStyle name="40% - Accent3 16 5 2" xfId="10324"/>
    <cellStyle name="40% - Accent3 16 5 2 2" xfId="21149"/>
    <cellStyle name="40% - Accent3 16 5 3" xfId="15856"/>
    <cellStyle name="40% - Accent3 16 6" xfId="3105"/>
    <cellStyle name="40% - Accent3 16 6 2" xfId="8574"/>
    <cellStyle name="40% - Accent3 16 6 2 2" xfId="19399"/>
    <cellStyle name="40% - Accent3 16 6 3" xfId="14106"/>
    <cellStyle name="40% - Accent3 16 7" xfId="6826"/>
    <cellStyle name="40% - Accent3 16 7 2" xfId="17651"/>
    <cellStyle name="40% - Accent3 16 8" xfId="12358"/>
    <cellStyle name="40% - Accent3 17" xfId="1184"/>
    <cellStyle name="40% - Accent3 17 2" xfId="1614"/>
    <cellStyle name="40% - Accent3 17 2 2" xfId="2312"/>
    <cellStyle name="40% - Accent3 17 2 2 2" xfId="5918"/>
    <cellStyle name="40% - Accent3 17 2 2 2 2" xfId="11383"/>
    <cellStyle name="40% - Accent3 17 2 2 2 2 2" xfId="22208"/>
    <cellStyle name="40% - Accent3 17 2 2 2 3" xfId="16915"/>
    <cellStyle name="40% - Accent3 17 2 2 3" xfId="4164"/>
    <cellStyle name="40% - Accent3 17 2 2 3 2" xfId="9633"/>
    <cellStyle name="40% - Accent3 17 2 2 3 2 2" xfId="20458"/>
    <cellStyle name="40% - Accent3 17 2 2 3 3" xfId="15165"/>
    <cellStyle name="40% - Accent3 17 2 2 4" xfId="7885"/>
    <cellStyle name="40% - Accent3 17 2 2 4 2" xfId="18710"/>
    <cellStyle name="40% - Accent3 17 2 2 5" xfId="13417"/>
    <cellStyle name="40% - Accent3 17 2 3" xfId="5222"/>
    <cellStyle name="40% - Accent3 17 2 3 2" xfId="10687"/>
    <cellStyle name="40% - Accent3 17 2 3 2 2" xfId="21512"/>
    <cellStyle name="40% - Accent3 17 2 3 3" xfId="16219"/>
    <cellStyle name="40% - Accent3 17 2 4" xfId="3468"/>
    <cellStyle name="40% - Accent3 17 2 4 2" xfId="8937"/>
    <cellStyle name="40% - Accent3 17 2 4 2 2" xfId="19762"/>
    <cellStyle name="40% - Accent3 17 2 4 3" xfId="14469"/>
    <cellStyle name="40% - Accent3 17 2 5" xfId="7189"/>
    <cellStyle name="40% - Accent3 17 2 5 2" xfId="18014"/>
    <cellStyle name="40% - Accent3 17 2 6" xfId="12721"/>
    <cellStyle name="40% - Accent3 17 3" xfId="1963"/>
    <cellStyle name="40% - Accent3 17 3 2" xfId="5569"/>
    <cellStyle name="40% - Accent3 17 3 2 2" xfId="11034"/>
    <cellStyle name="40% - Accent3 17 3 2 2 2" xfId="21859"/>
    <cellStyle name="40% - Accent3 17 3 2 3" xfId="16566"/>
    <cellStyle name="40% - Accent3 17 3 3" xfId="3815"/>
    <cellStyle name="40% - Accent3 17 3 3 2" xfId="9284"/>
    <cellStyle name="40% - Accent3 17 3 3 2 2" xfId="20109"/>
    <cellStyle name="40% - Accent3 17 3 3 3" xfId="14816"/>
    <cellStyle name="40% - Accent3 17 3 4" xfId="7536"/>
    <cellStyle name="40% - Accent3 17 3 4 2" xfId="18361"/>
    <cellStyle name="40% - Accent3 17 3 5" xfId="13068"/>
    <cellStyle name="40% - Accent3 17 4" xfId="2693"/>
    <cellStyle name="40% - Accent3 17 4 2" xfId="6267"/>
    <cellStyle name="40% - Accent3 17 4 2 2" xfId="11732"/>
    <cellStyle name="40% - Accent3 17 4 2 2 2" xfId="22557"/>
    <cellStyle name="40% - Accent3 17 4 2 3" xfId="17264"/>
    <cellStyle name="40% - Accent3 17 4 3" xfId="4513"/>
    <cellStyle name="40% - Accent3 17 4 3 2" xfId="9982"/>
    <cellStyle name="40% - Accent3 17 4 3 2 2" xfId="20807"/>
    <cellStyle name="40% - Accent3 17 4 3 3" xfId="15514"/>
    <cellStyle name="40% - Accent3 17 4 4" xfId="8234"/>
    <cellStyle name="40% - Accent3 17 4 4 2" xfId="19059"/>
    <cellStyle name="40% - Accent3 17 4 5" xfId="13766"/>
    <cellStyle name="40% - Accent3 17 5" xfId="4873"/>
    <cellStyle name="40% - Accent3 17 5 2" xfId="10338"/>
    <cellStyle name="40% - Accent3 17 5 2 2" xfId="21163"/>
    <cellStyle name="40% - Accent3 17 5 3" xfId="15870"/>
    <cellStyle name="40% - Accent3 17 6" xfId="3119"/>
    <cellStyle name="40% - Accent3 17 6 2" xfId="8588"/>
    <cellStyle name="40% - Accent3 17 6 2 2" xfId="19413"/>
    <cellStyle name="40% - Accent3 17 6 3" xfId="14120"/>
    <cellStyle name="40% - Accent3 17 7" xfId="6840"/>
    <cellStyle name="40% - Accent3 17 7 2" xfId="17665"/>
    <cellStyle name="40% - Accent3 17 8" xfId="12372"/>
    <cellStyle name="40% - Accent3 18" xfId="1205"/>
    <cellStyle name="40% - Accent3 18 2" xfId="1628"/>
    <cellStyle name="40% - Accent3 18 2 2" xfId="2326"/>
    <cellStyle name="40% - Accent3 18 2 2 2" xfId="5932"/>
    <cellStyle name="40% - Accent3 18 2 2 2 2" xfId="11397"/>
    <cellStyle name="40% - Accent3 18 2 2 2 2 2" xfId="22222"/>
    <cellStyle name="40% - Accent3 18 2 2 2 3" xfId="16929"/>
    <cellStyle name="40% - Accent3 18 2 2 3" xfId="4178"/>
    <cellStyle name="40% - Accent3 18 2 2 3 2" xfId="9647"/>
    <cellStyle name="40% - Accent3 18 2 2 3 2 2" xfId="20472"/>
    <cellStyle name="40% - Accent3 18 2 2 3 3" xfId="15179"/>
    <cellStyle name="40% - Accent3 18 2 2 4" xfId="7899"/>
    <cellStyle name="40% - Accent3 18 2 2 4 2" xfId="18724"/>
    <cellStyle name="40% - Accent3 18 2 2 5" xfId="13431"/>
    <cellStyle name="40% - Accent3 18 2 3" xfId="5236"/>
    <cellStyle name="40% - Accent3 18 2 3 2" xfId="10701"/>
    <cellStyle name="40% - Accent3 18 2 3 2 2" xfId="21526"/>
    <cellStyle name="40% - Accent3 18 2 3 3" xfId="16233"/>
    <cellStyle name="40% - Accent3 18 2 4" xfId="3482"/>
    <cellStyle name="40% - Accent3 18 2 4 2" xfId="8951"/>
    <cellStyle name="40% - Accent3 18 2 4 2 2" xfId="19776"/>
    <cellStyle name="40% - Accent3 18 2 4 3" xfId="14483"/>
    <cellStyle name="40% - Accent3 18 2 5" xfId="7203"/>
    <cellStyle name="40% - Accent3 18 2 5 2" xfId="18028"/>
    <cellStyle name="40% - Accent3 18 2 6" xfId="12735"/>
    <cellStyle name="40% - Accent3 18 3" xfId="1977"/>
    <cellStyle name="40% - Accent3 18 3 2" xfId="5583"/>
    <cellStyle name="40% - Accent3 18 3 2 2" xfId="11048"/>
    <cellStyle name="40% - Accent3 18 3 2 2 2" xfId="21873"/>
    <cellStyle name="40% - Accent3 18 3 2 3" xfId="16580"/>
    <cellStyle name="40% - Accent3 18 3 3" xfId="3829"/>
    <cellStyle name="40% - Accent3 18 3 3 2" xfId="9298"/>
    <cellStyle name="40% - Accent3 18 3 3 2 2" xfId="20123"/>
    <cellStyle name="40% - Accent3 18 3 3 3" xfId="14830"/>
    <cellStyle name="40% - Accent3 18 3 4" xfId="7550"/>
    <cellStyle name="40% - Accent3 18 3 4 2" xfId="18375"/>
    <cellStyle name="40% - Accent3 18 3 5" xfId="13082"/>
    <cellStyle name="40% - Accent3 18 4" xfId="2707"/>
    <cellStyle name="40% - Accent3 18 4 2" xfId="6281"/>
    <cellStyle name="40% - Accent3 18 4 2 2" xfId="11746"/>
    <cellStyle name="40% - Accent3 18 4 2 2 2" xfId="22571"/>
    <cellStyle name="40% - Accent3 18 4 2 3" xfId="17278"/>
    <cellStyle name="40% - Accent3 18 4 3" xfId="4527"/>
    <cellStyle name="40% - Accent3 18 4 3 2" xfId="9996"/>
    <cellStyle name="40% - Accent3 18 4 3 2 2" xfId="20821"/>
    <cellStyle name="40% - Accent3 18 4 3 3" xfId="15528"/>
    <cellStyle name="40% - Accent3 18 4 4" xfId="8248"/>
    <cellStyle name="40% - Accent3 18 4 4 2" xfId="19073"/>
    <cellStyle name="40% - Accent3 18 4 5" xfId="13780"/>
    <cellStyle name="40% - Accent3 18 5" xfId="4887"/>
    <cellStyle name="40% - Accent3 18 5 2" xfId="10352"/>
    <cellStyle name="40% - Accent3 18 5 2 2" xfId="21177"/>
    <cellStyle name="40% - Accent3 18 5 3" xfId="15884"/>
    <cellStyle name="40% - Accent3 18 6" xfId="3133"/>
    <cellStyle name="40% - Accent3 18 6 2" xfId="8602"/>
    <cellStyle name="40% - Accent3 18 6 2 2" xfId="19427"/>
    <cellStyle name="40% - Accent3 18 6 3" xfId="14134"/>
    <cellStyle name="40% - Accent3 18 7" xfId="6854"/>
    <cellStyle name="40% - Accent3 18 7 2" xfId="17679"/>
    <cellStyle name="40% - Accent3 18 8" xfId="12386"/>
    <cellStyle name="40% - Accent3 19" xfId="1238"/>
    <cellStyle name="40% - Accent3 19 2" xfId="1648"/>
    <cellStyle name="40% - Accent3 19 2 2" xfId="2346"/>
    <cellStyle name="40% - Accent3 19 2 2 2" xfId="5952"/>
    <cellStyle name="40% - Accent3 19 2 2 2 2" xfId="11417"/>
    <cellStyle name="40% - Accent3 19 2 2 2 2 2" xfId="22242"/>
    <cellStyle name="40% - Accent3 19 2 2 2 3" xfId="16949"/>
    <cellStyle name="40% - Accent3 19 2 2 3" xfId="4198"/>
    <cellStyle name="40% - Accent3 19 2 2 3 2" xfId="9667"/>
    <cellStyle name="40% - Accent3 19 2 2 3 2 2" xfId="20492"/>
    <cellStyle name="40% - Accent3 19 2 2 3 3" xfId="15199"/>
    <cellStyle name="40% - Accent3 19 2 2 4" xfId="7919"/>
    <cellStyle name="40% - Accent3 19 2 2 4 2" xfId="18744"/>
    <cellStyle name="40% - Accent3 19 2 2 5" xfId="13451"/>
    <cellStyle name="40% - Accent3 19 2 3" xfId="5256"/>
    <cellStyle name="40% - Accent3 19 2 3 2" xfId="10721"/>
    <cellStyle name="40% - Accent3 19 2 3 2 2" xfId="21546"/>
    <cellStyle name="40% - Accent3 19 2 3 3" xfId="16253"/>
    <cellStyle name="40% - Accent3 19 2 4" xfId="3502"/>
    <cellStyle name="40% - Accent3 19 2 4 2" xfId="8971"/>
    <cellStyle name="40% - Accent3 19 2 4 2 2" xfId="19796"/>
    <cellStyle name="40% - Accent3 19 2 4 3" xfId="14503"/>
    <cellStyle name="40% - Accent3 19 2 5" xfId="7223"/>
    <cellStyle name="40% - Accent3 19 2 5 2" xfId="18048"/>
    <cellStyle name="40% - Accent3 19 2 6" xfId="12755"/>
    <cellStyle name="40% - Accent3 19 3" xfId="1997"/>
    <cellStyle name="40% - Accent3 19 3 2" xfId="5603"/>
    <cellStyle name="40% - Accent3 19 3 2 2" xfId="11068"/>
    <cellStyle name="40% - Accent3 19 3 2 2 2" xfId="21893"/>
    <cellStyle name="40% - Accent3 19 3 2 3" xfId="16600"/>
    <cellStyle name="40% - Accent3 19 3 3" xfId="3849"/>
    <cellStyle name="40% - Accent3 19 3 3 2" xfId="9318"/>
    <cellStyle name="40% - Accent3 19 3 3 2 2" xfId="20143"/>
    <cellStyle name="40% - Accent3 19 3 3 3" xfId="14850"/>
    <cellStyle name="40% - Accent3 19 3 4" xfId="7570"/>
    <cellStyle name="40% - Accent3 19 3 4 2" xfId="18395"/>
    <cellStyle name="40% - Accent3 19 3 5" xfId="13102"/>
    <cellStyle name="40% - Accent3 19 4" xfId="2727"/>
    <cellStyle name="40% - Accent3 19 4 2" xfId="6301"/>
    <cellStyle name="40% - Accent3 19 4 2 2" xfId="11766"/>
    <cellStyle name="40% - Accent3 19 4 2 2 2" xfId="22591"/>
    <cellStyle name="40% - Accent3 19 4 2 3" xfId="17298"/>
    <cellStyle name="40% - Accent3 19 4 3" xfId="4547"/>
    <cellStyle name="40% - Accent3 19 4 3 2" xfId="10016"/>
    <cellStyle name="40% - Accent3 19 4 3 2 2" xfId="20841"/>
    <cellStyle name="40% - Accent3 19 4 3 3" xfId="15548"/>
    <cellStyle name="40% - Accent3 19 4 4" xfId="8268"/>
    <cellStyle name="40% - Accent3 19 4 4 2" xfId="19093"/>
    <cellStyle name="40% - Accent3 19 4 5" xfId="13800"/>
    <cellStyle name="40% - Accent3 19 5" xfId="4907"/>
    <cellStyle name="40% - Accent3 19 5 2" xfId="10372"/>
    <cellStyle name="40% - Accent3 19 5 2 2" xfId="21197"/>
    <cellStyle name="40% - Accent3 19 5 3" xfId="15904"/>
    <cellStyle name="40% - Accent3 19 6" xfId="3153"/>
    <cellStyle name="40% - Accent3 19 6 2" xfId="8622"/>
    <cellStyle name="40% - Accent3 19 6 2 2" xfId="19447"/>
    <cellStyle name="40% - Accent3 19 6 3" xfId="14154"/>
    <cellStyle name="40% - Accent3 19 7" xfId="6874"/>
    <cellStyle name="40% - Accent3 19 7 2" xfId="17699"/>
    <cellStyle name="40% - Accent3 19 8" xfId="12406"/>
    <cellStyle name="40% - Accent3 2" xfId="54"/>
    <cellStyle name="40% - Accent3 2 2" xfId="905"/>
    <cellStyle name="40% - Accent3 2 3" xfId="458"/>
    <cellStyle name="40% - Accent3 2 3 2" xfId="1377"/>
    <cellStyle name="40% - Accent3 2 3 2 2" xfId="2075"/>
    <cellStyle name="40% - Accent3 2 3 2 2 2" xfId="5681"/>
    <cellStyle name="40% - Accent3 2 3 2 2 2 2" xfId="11146"/>
    <cellStyle name="40% - Accent3 2 3 2 2 2 2 2" xfId="21971"/>
    <cellStyle name="40% - Accent3 2 3 2 2 2 3" xfId="16678"/>
    <cellStyle name="40% - Accent3 2 3 2 2 3" xfId="3927"/>
    <cellStyle name="40% - Accent3 2 3 2 2 3 2" xfId="9396"/>
    <cellStyle name="40% - Accent3 2 3 2 2 3 2 2" xfId="20221"/>
    <cellStyle name="40% - Accent3 2 3 2 2 3 3" xfId="14928"/>
    <cellStyle name="40% - Accent3 2 3 2 2 4" xfId="7648"/>
    <cellStyle name="40% - Accent3 2 3 2 2 4 2" xfId="18473"/>
    <cellStyle name="40% - Accent3 2 3 2 2 5" xfId="13180"/>
    <cellStyle name="40% - Accent3 2 3 2 3" xfId="4985"/>
    <cellStyle name="40% - Accent3 2 3 2 3 2" xfId="10450"/>
    <cellStyle name="40% - Accent3 2 3 2 3 2 2" xfId="21275"/>
    <cellStyle name="40% - Accent3 2 3 2 3 3" xfId="15982"/>
    <cellStyle name="40% - Accent3 2 3 2 4" xfId="3231"/>
    <cellStyle name="40% - Accent3 2 3 2 4 2" xfId="8700"/>
    <cellStyle name="40% - Accent3 2 3 2 4 2 2" xfId="19525"/>
    <cellStyle name="40% - Accent3 2 3 2 4 3" xfId="14232"/>
    <cellStyle name="40% - Accent3 2 3 2 5" xfId="6952"/>
    <cellStyle name="40% - Accent3 2 3 2 5 2" xfId="17777"/>
    <cellStyle name="40% - Accent3 2 3 2 6" xfId="12484"/>
    <cellStyle name="40% - Accent3 2 3 3" xfId="1726"/>
    <cellStyle name="40% - Accent3 2 3 3 2" xfId="5332"/>
    <cellStyle name="40% - Accent3 2 3 3 2 2" xfId="10797"/>
    <cellStyle name="40% - Accent3 2 3 3 2 2 2" xfId="21622"/>
    <cellStyle name="40% - Accent3 2 3 3 2 3" xfId="16329"/>
    <cellStyle name="40% - Accent3 2 3 3 3" xfId="3578"/>
    <cellStyle name="40% - Accent3 2 3 3 3 2" xfId="9047"/>
    <cellStyle name="40% - Accent3 2 3 3 3 2 2" xfId="19872"/>
    <cellStyle name="40% - Accent3 2 3 3 3 3" xfId="14579"/>
    <cellStyle name="40% - Accent3 2 3 3 4" xfId="7299"/>
    <cellStyle name="40% - Accent3 2 3 3 4 2" xfId="18124"/>
    <cellStyle name="40% - Accent3 2 3 3 5" xfId="12831"/>
    <cellStyle name="40% - Accent3 2 3 4" xfId="2456"/>
    <cellStyle name="40% - Accent3 2 3 4 2" xfId="6030"/>
    <cellStyle name="40% - Accent3 2 3 4 2 2" xfId="11495"/>
    <cellStyle name="40% - Accent3 2 3 4 2 2 2" xfId="22320"/>
    <cellStyle name="40% - Accent3 2 3 4 2 3" xfId="17027"/>
    <cellStyle name="40% - Accent3 2 3 4 3" xfId="4276"/>
    <cellStyle name="40% - Accent3 2 3 4 3 2" xfId="9745"/>
    <cellStyle name="40% - Accent3 2 3 4 3 2 2" xfId="20570"/>
    <cellStyle name="40% - Accent3 2 3 4 3 3" xfId="15277"/>
    <cellStyle name="40% - Accent3 2 3 4 4" xfId="7997"/>
    <cellStyle name="40% - Accent3 2 3 4 4 2" xfId="18822"/>
    <cellStyle name="40% - Accent3 2 3 4 5" xfId="13529"/>
    <cellStyle name="40% - Accent3 2 3 5" xfId="4634"/>
    <cellStyle name="40% - Accent3 2 3 5 2" xfId="10099"/>
    <cellStyle name="40% - Accent3 2 3 5 2 2" xfId="20924"/>
    <cellStyle name="40% - Accent3 2 3 5 3" xfId="15631"/>
    <cellStyle name="40% - Accent3 2 3 6" xfId="2882"/>
    <cellStyle name="40% - Accent3 2 3 6 2" xfId="8351"/>
    <cellStyle name="40% - Accent3 2 3 6 2 2" xfId="19176"/>
    <cellStyle name="40% - Accent3 2 3 6 3" xfId="13883"/>
    <cellStyle name="40% - Accent3 2 3 7" xfId="6603"/>
    <cellStyle name="40% - Accent3 2 3 7 2" xfId="17428"/>
    <cellStyle name="40% - Accent3 2 3 8" xfId="12134"/>
    <cellStyle name="40% - Accent3 20" xfId="1297"/>
    <cellStyle name="40% - Accent3 20 2" xfId="1663"/>
    <cellStyle name="40% - Accent3 20 2 2" xfId="2361"/>
    <cellStyle name="40% - Accent3 20 2 2 2" xfId="5967"/>
    <cellStyle name="40% - Accent3 20 2 2 2 2" xfId="11432"/>
    <cellStyle name="40% - Accent3 20 2 2 2 2 2" xfId="22257"/>
    <cellStyle name="40% - Accent3 20 2 2 2 3" xfId="16964"/>
    <cellStyle name="40% - Accent3 20 2 2 3" xfId="4213"/>
    <cellStyle name="40% - Accent3 20 2 2 3 2" xfId="9682"/>
    <cellStyle name="40% - Accent3 20 2 2 3 2 2" xfId="20507"/>
    <cellStyle name="40% - Accent3 20 2 2 3 3" xfId="15214"/>
    <cellStyle name="40% - Accent3 20 2 2 4" xfId="7934"/>
    <cellStyle name="40% - Accent3 20 2 2 4 2" xfId="18759"/>
    <cellStyle name="40% - Accent3 20 2 2 5" xfId="13466"/>
    <cellStyle name="40% - Accent3 20 2 3" xfId="5271"/>
    <cellStyle name="40% - Accent3 20 2 3 2" xfId="10736"/>
    <cellStyle name="40% - Accent3 20 2 3 2 2" xfId="21561"/>
    <cellStyle name="40% - Accent3 20 2 3 3" xfId="16268"/>
    <cellStyle name="40% - Accent3 20 2 4" xfId="3517"/>
    <cellStyle name="40% - Accent3 20 2 4 2" xfId="8986"/>
    <cellStyle name="40% - Accent3 20 2 4 2 2" xfId="19811"/>
    <cellStyle name="40% - Accent3 20 2 4 3" xfId="14518"/>
    <cellStyle name="40% - Accent3 20 2 5" xfId="7238"/>
    <cellStyle name="40% - Accent3 20 2 5 2" xfId="18063"/>
    <cellStyle name="40% - Accent3 20 2 6" xfId="12770"/>
    <cellStyle name="40% - Accent3 20 3" xfId="2012"/>
    <cellStyle name="40% - Accent3 20 3 2" xfId="5618"/>
    <cellStyle name="40% - Accent3 20 3 2 2" xfId="11083"/>
    <cellStyle name="40% - Accent3 20 3 2 2 2" xfId="21908"/>
    <cellStyle name="40% - Accent3 20 3 2 3" xfId="16615"/>
    <cellStyle name="40% - Accent3 20 3 3" xfId="3864"/>
    <cellStyle name="40% - Accent3 20 3 3 2" xfId="9333"/>
    <cellStyle name="40% - Accent3 20 3 3 2 2" xfId="20158"/>
    <cellStyle name="40% - Accent3 20 3 3 3" xfId="14865"/>
    <cellStyle name="40% - Accent3 20 3 4" xfId="7585"/>
    <cellStyle name="40% - Accent3 20 3 4 2" xfId="18410"/>
    <cellStyle name="40% - Accent3 20 3 5" xfId="13117"/>
    <cellStyle name="40% - Accent3 20 4" xfId="2742"/>
    <cellStyle name="40% - Accent3 20 4 2" xfId="6316"/>
    <cellStyle name="40% - Accent3 20 4 2 2" xfId="11781"/>
    <cellStyle name="40% - Accent3 20 4 2 2 2" xfId="22606"/>
    <cellStyle name="40% - Accent3 20 4 2 3" xfId="17313"/>
    <cellStyle name="40% - Accent3 20 4 3" xfId="4562"/>
    <cellStyle name="40% - Accent3 20 4 3 2" xfId="10031"/>
    <cellStyle name="40% - Accent3 20 4 3 2 2" xfId="20856"/>
    <cellStyle name="40% - Accent3 20 4 3 3" xfId="15563"/>
    <cellStyle name="40% - Accent3 20 4 4" xfId="8283"/>
    <cellStyle name="40% - Accent3 20 4 4 2" xfId="19108"/>
    <cellStyle name="40% - Accent3 20 4 5" xfId="13815"/>
    <cellStyle name="40% - Accent3 20 5" xfId="4922"/>
    <cellStyle name="40% - Accent3 20 5 2" xfId="10387"/>
    <cellStyle name="40% - Accent3 20 5 2 2" xfId="21212"/>
    <cellStyle name="40% - Accent3 20 5 3" xfId="15919"/>
    <cellStyle name="40% - Accent3 20 6" xfId="3168"/>
    <cellStyle name="40% - Accent3 20 6 2" xfId="8637"/>
    <cellStyle name="40% - Accent3 20 6 2 2" xfId="19462"/>
    <cellStyle name="40% - Accent3 20 6 3" xfId="14169"/>
    <cellStyle name="40% - Accent3 20 7" xfId="6889"/>
    <cellStyle name="40% - Accent3 20 7 2" xfId="17714"/>
    <cellStyle name="40% - Accent3 20 8" xfId="12421"/>
    <cellStyle name="40% - Accent3 21" xfId="347"/>
    <cellStyle name="40% - Accent3 22" xfId="335"/>
    <cellStyle name="40% - Accent3 22 2" xfId="1363"/>
    <cellStyle name="40% - Accent3 22 2 2" xfId="2061"/>
    <cellStyle name="40% - Accent3 22 2 2 2" xfId="5667"/>
    <cellStyle name="40% - Accent3 22 2 2 2 2" xfId="11132"/>
    <cellStyle name="40% - Accent3 22 2 2 2 2 2" xfId="21957"/>
    <cellStyle name="40% - Accent3 22 2 2 2 3" xfId="16664"/>
    <cellStyle name="40% - Accent3 22 2 2 3" xfId="3913"/>
    <cellStyle name="40% - Accent3 22 2 2 3 2" xfId="9382"/>
    <cellStyle name="40% - Accent3 22 2 2 3 2 2" xfId="20207"/>
    <cellStyle name="40% - Accent3 22 2 2 3 3" xfId="14914"/>
    <cellStyle name="40% - Accent3 22 2 2 4" xfId="7634"/>
    <cellStyle name="40% - Accent3 22 2 2 4 2" xfId="18459"/>
    <cellStyle name="40% - Accent3 22 2 2 5" xfId="13166"/>
    <cellStyle name="40% - Accent3 22 2 3" xfId="4971"/>
    <cellStyle name="40% - Accent3 22 2 3 2" xfId="10436"/>
    <cellStyle name="40% - Accent3 22 2 3 2 2" xfId="21261"/>
    <cellStyle name="40% - Accent3 22 2 3 3" xfId="15968"/>
    <cellStyle name="40% - Accent3 22 2 4" xfId="3217"/>
    <cellStyle name="40% - Accent3 22 2 4 2" xfId="8686"/>
    <cellStyle name="40% - Accent3 22 2 4 2 2" xfId="19511"/>
    <cellStyle name="40% - Accent3 22 2 4 3" xfId="14218"/>
    <cellStyle name="40% - Accent3 22 2 5" xfId="6938"/>
    <cellStyle name="40% - Accent3 22 2 5 2" xfId="17763"/>
    <cellStyle name="40% - Accent3 22 2 6" xfId="12470"/>
    <cellStyle name="40% - Accent3 22 3" xfId="1712"/>
    <cellStyle name="40% - Accent3 22 3 2" xfId="5318"/>
    <cellStyle name="40% - Accent3 22 3 2 2" xfId="10783"/>
    <cellStyle name="40% - Accent3 22 3 2 2 2" xfId="21608"/>
    <cellStyle name="40% - Accent3 22 3 2 3" xfId="16315"/>
    <cellStyle name="40% - Accent3 22 3 3" xfId="3564"/>
    <cellStyle name="40% - Accent3 22 3 3 2" xfId="9033"/>
    <cellStyle name="40% - Accent3 22 3 3 2 2" xfId="19858"/>
    <cellStyle name="40% - Accent3 22 3 3 3" xfId="14565"/>
    <cellStyle name="40% - Accent3 22 3 4" xfId="7285"/>
    <cellStyle name="40% - Accent3 22 3 4 2" xfId="18110"/>
    <cellStyle name="40% - Accent3 22 3 5" xfId="12817"/>
    <cellStyle name="40% - Accent3 22 4" xfId="2442"/>
    <cellStyle name="40% - Accent3 22 4 2" xfId="6016"/>
    <cellStyle name="40% - Accent3 22 4 2 2" xfId="11481"/>
    <cellStyle name="40% - Accent3 22 4 2 2 2" xfId="22306"/>
    <cellStyle name="40% - Accent3 22 4 2 3" xfId="17013"/>
    <cellStyle name="40% - Accent3 22 4 3" xfId="4262"/>
    <cellStyle name="40% - Accent3 22 4 3 2" xfId="9731"/>
    <cellStyle name="40% - Accent3 22 4 3 2 2" xfId="20556"/>
    <cellStyle name="40% - Accent3 22 4 3 3" xfId="15263"/>
    <cellStyle name="40% - Accent3 22 4 4" xfId="7983"/>
    <cellStyle name="40% - Accent3 22 4 4 2" xfId="18808"/>
    <cellStyle name="40% - Accent3 22 4 5" xfId="13515"/>
    <cellStyle name="40% - Accent3 22 5" xfId="4620"/>
    <cellStyle name="40% - Accent3 22 5 2" xfId="10085"/>
    <cellStyle name="40% - Accent3 22 5 2 2" xfId="20910"/>
    <cellStyle name="40% - Accent3 22 5 3" xfId="15617"/>
    <cellStyle name="40% - Accent3 22 6" xfId="2868"/>
    <cellStyle name="40% - Accent3 22 6 2" xfId="8337"/>
    <cellStyle name="40% - Accent3 22 6 2 2" xfId="19162"/>
    <cellStyle name="40% - Accent3 22 6 3" xfId="13869"/>
    <cellStyle name="40% - Accent3 22 7" xfId="6589"/>
    <cellStyle name="40% - Accent3 22 7 2" xfId="17414"/>
    <cellStyle name="40% - Accent3 22 8" xfId="12120"/>
    <cellStyle name="40% - Accent3 23" xfId="1324"/>
    <cellStyle name="40% - Accent3 23 2" xfId="2028"/>
    <cellStyle name="40% - Accent3 23 2 2" xfId="5634"/>
    <cellStyle name="40% - Accent3 23 2 2 2" xfId="11099"/>
    <cellStyle name="40% - Accent3 23 2 2 2 2" xfId="21924"/>
    <cellStyle name="40% - Accent3 23 2 2 3" xfId="16631"/>
    <cellStyle name="40% - Accent3 23 2 3" xfId="3880"/>
    <cellStyle name="40% - Accent3 23 2 3 2" xfId="9349"/>
    <cellStyle name="40% - Accent3 23 2 3 2 2" xfId="20174"/>
    <cellStyle name="40% - Accent3 23 2 3 3" xfId="14881"/>
    <cellStyle name="40% - Accent3 23 2 4" xfId="7601"/>
    <cellStyle name="40% - Accent3 23 2 4 2" xfId="18426"/>
    <cellStyle name="40% - Accent3 23 2 5" xfId="13133"/>
    <cellStyle name="40% - Accent3 23 3" xfId="4938"/>
    <cellStyle name="40% - Accent3 23 3 2" xfId="10403"/>
    <cellStyle name="40% - Accent3 23 3 2 2" xfId="21228"/>
    <cellStyle name="40% - Accent3 23 3 3" xfId="15935"/>
    <cellStyle name="40% - Accent3 23 4" xfId="3184"/>
    <cellStyle name="40% - Accent3 23 4 2" xfId="8653"/>
    <cellStyle name="40% - Accent3 23 4 2 2" xfId="19478"/>
    <cellStyle name="40% - Accent3 23 4 3" xfId="14185"/>
    <cellStyle name="40% - Accent3 23 5" xfId="6905"/>
    <cellStyle name="40% - Accent3 23 5 2" xfId="17730"/>
    <cellStyle name="40% - Accent3 23 6" xfId="12437"/>
    <cellStyle name="40% - Accent3 24" xfId="1682"/>
    <cellStyle name="40% - Accent3 24 2" xfId="5288"/>
    <cellStyle name="40% - Accent3 24 2 2" xfId="10753"/>
    <cellStyle name="40% - Accent3 24 2 2 2" xfId="21578"/>
    <cellStyle name="40% - Accent3 24 2 3" xfId="16285"/>
    <cellStyle name="40% - Accent3 24 3" xfId="3534"/>
    <cellStyle name="40% - Accent3 24 3 2" xfId="9003"/>
    <cellStyle name="40% - Accent3 24 3 2 2" xfId="19828"/>
    <cellStyle name="40% - Accent3 24 3 3" xfId="14535"/>
    <cellStyle name="40% - Accent3 24 4" xfId="7255"/>
    <cellStyle name="40% - Accent3 24 4 2" xfId="18080"/>
    <cellStyle name="40% - Accent3 24 5" xfId="12787"/>
    <cellStyle name="40% - Accent3 25" xfId="2412"/>
    <cellStyle name="40% - Accent3 25 2" xfId="5986"/>
    <cellStyle name="40% - Accent3 25 2 2" xfId="11451"/>
    <cellStyle name="40% - Accent3 25 2 2 2" xfId="22276"/>
    <cellStyle name="40% - Accent3 25 2 3" xfId="16983"/>
    <cellStyle name="40% - Accent3 25 3" xfId="4232"/>
    <cellStyle name="40% - Accent3 25 3 2" xfId="9701"/>
    <cellStyle name="40% - Accent3 25 3 2 2" xfId="20526"/>
    <cellStyle name="40% - Accent3 25 3 3" xfId="15233"/>
    <cellStyle name="40% - Accent3 25 4" xfId="7953"/>
    <cellStyle name="40% - Accent3 25 4 2" xfId="18778"/>
    <cellStyle name="40% - Accent3 25 5" xfId="13485"/>
    <cellStyle name="40% - Accent3 26" xfId="2768"/>
    <cellStyle name="40% - Accent3 27" xfId="4590"/>
    <cellStyle name="40% - Accent3 27 2" xfId="10055"/>
    <cellStyle name="40% - Accent3 27 2 2" xfId="20880"/>
    <cellStyle name="40% - Accent3 27 3" xfId="15587"/>
    <cellStyle name="40% - Accent3 28" xfId="2838"/>
    <cellStyle name="40% - Accent3 28 2" xfId="8307"/>
    <cellStyle name="40% - Accent3 28 2 2" xfId="19132"/>
    <cellStyle name="40% - Accent3 28 3" xfId="13839"/>
    <cellStyle name="40% - Accent3 29" xfId="6342"/>
    <cellStyle name="40% - Accent3 29 2" xfId="11805"/>
    <cellStyle name="40% - Accent3 29 2 2" xfId="22630"/>
    <cellStyle name="40% - Accent3 29 3" xfId="17337"/>
    <cellStyle name="40% - Accent3 3" xfId="55"/>
    <cellStyle name="40% - Accent3 3 2" xfId="906"/>
    <cellStyle name="40% - Accent3 3 3" xfId="500"/>
    <cellStyle name="40% - Accent3 3 3 2" xfId="1391"/>
    <cellStyle name="40% - Accent3 3 3 2 2" xfId="2089"/>
    <cellStyle name="40% - Accent3 3 3 2 2 2" xfId="5695"/>
    <cellStyle name="40% - Accent3 3 3 2 2 2 2" xfId="11160"/>
    <cellStyle name="40% - Accent3 3 3 2 2 2 2 2" xfId="21985"/>
    <cellStyle name="40% - Accent3 3 3 2 2 2 3" xfId="16692"/>
    <cellStyle name="40% - Accent3 3 3 2 2 3" xfId="3941"/>
    <cellStyle name="40% - Accent3 3 3 2 2 3 2" xfId="9410"/>
    <cellStyle name="40% - Accent3 3 3 2 2 3 2 2" xfId="20235"/>
    <cellStyle name="40% - Accent3 3 3 2 2 3 3" xfId="14942"/>
    <cellStyle name="40% - Accent3 3 3 2 2 4" xfId="7662"/>
    <cellStyle name="40% - Accent3 3 3 2 2 4 2" xfId="18487"/>
    <cellStyle name="40% - Accent3 3 3 2 2 5" xfId="13194"/>
    <cellStyle name="40% - Accent3 3 3 2 3" xfId="4999"/>
    <cellStyle name="40% - Accent3 3 3 2 3 2" xfId="10464"/>
    <cellStyle name="40% - Accent3 3 3 2 3 2 2" xfId="21289"/>
    <cellStyle name="40% - Accent3 3 3 2 3 3" xfId="15996"/>
    <cellStyle name="40% - Accent3 3 3 2 4" xfId="3245"/>
    <cellStyle name="40% - Accent3 3 3 2 4 2" xfId="8714"/>
    <cellStyle name="40% - Accent3 3 3 2 4 2 2" xfId="19539"/>
    <cellStyle name="40% - Accent3 3 3 2 4 3" xfId="14246"/>
    <cellStyle name="40% - Accent3 3 3 2 5" xfId="6966"/>
    <cellStyle name="40% - Accent3 3 3 2 5 2" xfId="17791"/>
    <cellStyle name="40% - Accent3 3 3 2 6" xfId="12498"/>
    <cellStyle name="40% - Accent3 3 3 3" xfId="1740"/>
    <cellStyle name="40% - Accent3 3 3 3 2" xfId="5346"/>
    <cellStyle name="40% - Accent3 3 3 3 2 2" xfId="10811"/>
    <cellStyle name="40% - Accent3 3 3 3 2 2 2" xfId="21636"/>
    <cellStyle name="40% - Accent3 3 3 3 2 3" xfId="16343"/>
    <cellStyle name="40% - Accent3 3 3 3 3" xfId="3592"/>
    <cellStyle name="40% - Accent3 3 3 3 3 2" xfId="9061"/>
    <cellStyle name="40% - Accent3 3 3 3 3 2 2" xfId="19886"/>
    <cellStyle name="40% - Accent3 3 3 3 3 3" xfId="14593"/>
    <cellStyle name="40% - Accent3 3 3 3 4" xfId="7313"/>
    <cellStyle name="40% - Accent3 3 3 3 4 2" xfId="18138"/>
    <cellStyle name="40% - Accent3 3 3 3 5" xfId="12845"/>
    <cellStyle name="40% - Accent3 3 3 4" xfId="2470"/>
    <cellStyle name="40% - Accent3 3 3 4 2" xfId="6044"/>
    <cellStyle name="40% - Accent3 3 3 4 2 2" xfId="11509"/>
    <cellStyle name="40% - Accent3 3 3 4 2 2 2" xfId="22334"/>
    <cellStyle name="40% - Accent3 3 3 4 2 3" xfId="17041"/>
    <cellStyle name="40% - Accent3 3 3 4 3" xfId="4290"/>
    <cellStyle name="40% - Accent3 3 3 4 3 2" xfId="9759"/>
    <cellStyle name="40% - Accent3 3 3 4 3 2 2" xfId="20584"/>
    <cellStyle name="40% - Accent3 3 3 4 3 3" xfId="15291"/>
    <cellStyle name="40% - Accent3 3 3 4 4" xfId="8011"/>
    <cellStyle name="40% - Accent3 3 3 4 4 2" xfId="18836"/>
    <cellStyle name="40% - Accent3 3 3 4 5" xfId="13543"/>
    <cellStyle name="40% - Accent3 3 3 5" xfId="4648"/>
    <cellStyle name="40% - Accent3 3 3 5 2" xfId="10113"/>
    <cellStyle name="40% - Accent3 3 3 5 2 2" xfId="20938"/>
    <cellStyle name="40% - Accent3 3 3 5 3" xfId="15645"/>
    <cellStyle name="40% - Accent3 3 3 6" xfId="2896"/>
    <cellStyle name="40% - Accent3 3 3 6 2" xfId="8365"/>
    <cellStyle name="40% - Accent3 3 3 6 2 2" xfId="19190"/>
    <cellStyle name="40% - Accent3 3 3 6 3" xfId="13897"/>
    <cellStyle name="40% - Accent3 3 3 7" xfId="6617"/>
    <cellStyle name="40% - Accent3 3 3 7 2" xfId="17442"/>
    <cellStyle name="40% - Accent3 3 3 8" xfId="12148"/>
    <cellStyle name="40% - Accent3 30" xfId="6557"/>
    <cellStyle name="40% - Accent3 30 2" xfId="17384"/>
    <cellStyle name="40% - Accent3 31" xfId="11912"/>
    <cellStyle name="40% - Accent3 31 2" xfId="22709"/>
    <cellStyle name="40% - Accent3 32" xfId="12089"/>
    <cellStyle name="40% - Accent3 4" xfId="319"/>
    <cellStyle name="40% - Accent3 4 2" xfId="542"/>
    <cellStyle name="40% - Accent3 4 2 2" xfId="1405"/>
    <cellStyle name="40% - Accent3 4 2 2 2" xfId="2103"/>
    <cellStyle name="40% - Accent3 4 2 2 2 2" xfId="5709"/>
    <cellStyle name="40% - Accent3 4 2 2 2 2 2" xfId="11174"/>
    <cellStyle name="40% - Accent3 4 2 2 2 2 2 2" xfId="21999"/>
    <cellStyle name="40% - Accent3 4 2 2 2 2 3" xfId="16706"/>
    <cellStyle name="40% - Accent3 4 2 2 2 3" xfId="3955"/>
    <cellStyle name="40% - Accent3 4 2 2 2 3 2" xfId="9424"/>
    <cellStyle name="40% - Accent3 4 2 2 2 3 2 2" xfId="20249"/>
    <cellStyle name="40% - Accent3 4 2 2 2 3 3" xfId="14956"/>
    <cellStyle name="40% - Accent3 4 2 2 2 4" xfId="7676"/>
    <cellStyle name="40% - Accent3 4 2 2 2 4 2" xfId="18501"/>
    <cellStyle name="40% - Accent3 4 2 2 2 5" xfId="13208"/>
    <cellStyle name="40% - Accent3 4 2 2 3" xfId="5013"/>
    <cellStyle name="40% - Accent3 4 2 2 3 2" xfId="10478"/>
    <cellStyle name="40% - Accent3 4 2 2 3 2 2" xfId="21303"/>
    <cellStyle name="40% - Accent3 4 2 2 3 3" xfId="16010"/>
    <cellStyle name="40% - Accent3 4 2 2 4" xfId="3259"/>
    <cellStyle name="40% - Accent3 4 2 2 4 2" xfId="8728"/>
    <cellStyle name="40% - Accent3 4 2 2 4 2 2" xfId="19553"/>
    <cellStyle name="40% - Accent3 4 2 2 4 3" xfId="14260"/>
    <cellStyle name="40% - Accent3 4 2 2 5" xfId="6980"/>
    <cellStyle name="40% - Accent3 4 2 2 5 2" xfId="17805"/>
    <cellStyle name="40% - Accent3 4 2 2 6" xfId="12512"/>
    <cellStyle name="40% - Accent3 4 2 3" xfId="1754"/>
    <cellStyle name="40% - Accent3 4 2 3 2" xfId="5360"/>
    <cellStyle name="40% - Accent3 4 2 3 2 2" xfId="10825"/>
    <cellStyle name="40% - Accent3 4 2 3 2 2 2" xfId="21650"/>
    <cellStyle name="40% - Accent3 4 2 3 2 3" xfId="16357"/>
    <cellStyle name="40% - Accent3 4 2 3 3" xfId="3606"/>
    <cellStyle name="40% - Accent3 4 2 3 3 2" xfId="9075"/>
    <cellStyle name="40% - Accent3 4 2 3 3 2 2" xfId="19900"/>
    <cellStyle name="40% - Accent3 4 2 3 3 3" xfId="14607"/>
    <cellStyle name="40% - Accent3 4 2 3 4" xfId="7327"/>
    <cellStyle name="40% - Accent3 4 2 3 4 2" xfId="18152"/>
    <cellStyle name="40% - Accent3 4 2 3 5" xfId="12859"/>
    <cellStyle name="40% - Accent3 4 2 4" xfId="2484"/>
    <cellStyle name="40% - Accent3 4 2 4 2" xfId="6058"/>
    <cellStyle name="40% - Accent3 4 2 4 2 2" xfId="11523"/>
    <cellStyle name="40% - Accent3 4 2 4 2 2 2" xfId="22348"/>
    <cellStyle name="40% - Accent3 4 2 4 2 3" xfId="17055"/>
    <cellStyle name="40% - Accent3 4 2 4 3" xfId="4304"/>
    <cellStyle name="40% - Accent3 4 2 4 3 2" xfId="9773"/>
    <cellStyle name="40% - Accent3 4 2 4 3 2 2" xfId="20598"/>
    <cellStyle name="40% - Accent3 4 2 4 3 3" xfId="15305"/>
    <cellStyle name="40% - Accent3 4 2 4 4" xfId="8025"/>
    <cellStyle name="40% - Accent3 4 2 4 4 2" xfId="18850"/>
    <cellStyle name="40% - Accent3 4 2 4 5" xfId="13557"/>
    <cellStyle name="40% - Accent3 4 2 5" xfId="4662"/>
    <cellStyle name="40% - Accent3 4 2 5 2" xfId="10127"/>
    <cellStyle name="40% - Accent3 4 2 5 2 2" xfId="20952"/>
    <cellStyle name="40% - Accent3 4 2 5 3" xfId="15659"/>
    <cellStyle name="40% - Accent3 4 2 6" xfId="2910"/>
    <cellStyle name="40% - Accent3 4 2 6 2" xfId="8379"/>
    <cellStyle name="40% - Accent3 4 2 6 2 2" xfId="19204"/>
    <cellStyle name="40% - Accent3 4 2 6 3" xfId="13911"/>
    <cellStyle name="40% - Accent3 4 2 7" xfId="6631"/>
    <cellStyle name="40% - Accent3 4 2 7 2" xfId="17456"/>
    <cellStyle name="40% - Accent3 4 2 8" xfId="12162"/>
    <cellStyle name="40% - Accent3 4 3" xfId="1347"/>
    <cellStyle name="40% - Accent3 4 3 2" xfId="2045"/>
    <cellStyle name="40% - Accent3 4 3 2 2" xfId="5651"/>
    <cellStyle name="40% - Accent3 4 3 2 2 2" xfId="11116"/>
    <cellStyle name="40% - Accent3 4 3 2 2 2 2" xfId="21941"/>
    <cellStyle name="40% - Accent3 4 3 2 2 3" xfId="16648"/>
    <cellStyle name="40% - Accent3 4 3 2 3" xfId="3897"/>
    <cellStyle name="40% - Accent3 4 3 2 3 2" xfId="9366"/>
    <cellStyle name="40% - Accent3 4 3 2 3 2 2" xfId="20191"/>
    <cellStyle name="40% - Accent3 4 3 2 3 3" xfId="14898"/>
    <cellStyle name="40% - Accent3 4 3 2 4" xfId="7618"/>
    <cellStyle name="40% - Accent3 4 3 2 4 2" xfId="18443"/>
    <cellStyle name="40% - Accent3 4 3 2 5" xfId="13150"/>
    <cellStyle name="40% - Accent3 4 3 3" xfId="4955"/>
    <cellStyle name="40% - Accent3 4 3 3 2" xfId="10420"/>
    <cellStyle name="40% - Accent3 4 3 3 2 2" xfId="21245"/>
    <cellStyle name="40% - Accent3 4 3 3 3" xfId="15952"/>
    <cellStyle name="40% - Accent3 4 3 4" xfId="3201"/>
    <cellStyle name="40% - Accent3 4 3 4 2" xfId="8670"/>
    <cellStyle name="40% - Accent3 4 3 4 2 2" xfId="19495"/>
    <cellStyle name="40% - Accent3 4 3 4 3" xfId="14202"/>
    <cellStyle name="40% - Accent3 4 3 5" xfId="6922"/>
    <cellStyle name="40% - Accent3 4 3 5 2" xfId="17747"/>
    <cellStyle name="40% - Accent3 4 3 6" xfId="12454"/>
    <cellStyle name="40% - Accent3 4 4" xfId="1696"/>
    <cellStyle name="40% - Accent3 4 4 2" xfId="5302"/>
    <cellStyle name="40% - Accent3 4 4 2 2" xfId="10767"/>
    <cellStyle name="40% - Accent3 4 4 2 2 2" xfId="21592"/>
    <cellStyle name="40% - Accent3 4 4 2 3" xfId="16299"/>
    <cellStyle name="40% - Accent3 4 4 3" xfId="3548"/>
    <cellStyle name="40% - Accent3 4 4 3 2" xfId="9017"/>
    <cellStyle name="40% - Accent3 4 4 3 2 2" xfId="19842"/>
    <cellStyle name="40% - Accent3 4 4 3 3" xfId="14549"/>
    <cellStyle name="40% - Accent3 4 4 4" xfId="7269"/>
    <cellStyle name="40% - Accent3 4 4 4 2" xfId="18094"/>
    <cellStyle name="40% - Accent3 4 4 5" xfId="12801"/>
    <cellStyle name="40% - Accent3 4 5" xfId="2426"/>
    <cellStyle name="40% - Accent3 4 5 2" xfId="6000"/>
    <cellStyle name="40% - Accent3 4 5 2 2" xfId="11465"/>
    <cellStyle name="40% - Accent3 4 5 2 2 2" xfId="22290"/>
    <cellStyle name="40% - Accent3 4 5 2 3" xfId="16997"/>
    <cellStyle name="40% - Accent3 4 5 3" xfId="4246"/>
    <cellStyle name="40% - Accent3 4 5 3 2" xfId="9715"/>
    <cellStyle name="40% - Accent3 4 5 3 2 2" xfId="20540"/>
    <cellStyle name="40% - Accent3 4 5 3 3" xfId="15247"/>
    <cellStyle name="40% - Accent3 4 5 4" xfId="7967"/>
    <cellStyle name="40% - Accent3 4 5 4 2" xfId="18792"/>
    <cellStyle name="40% - Accent3 4 5 5" xfId="13499"/>
    <cellStyle name="40% - Accent3 4 6" xfId="4604"/>
    <cellStyle name="40% - Accent3 4 6 2" xfId="10069"/>
    <cellStyle name="40% - Accent3 4 6 2 2" xfId="20894"/>
    <cellStyle name="40% - Accent3 4 6 3" xfId="15601"/>
    <cellStyle name="40% - Accent3 4 7" xfId="2852"/>
    <cellStyle name="40% - Accent3 4 7 2" xfId="8321"/>
    <cellStyle name="40% - Accent3 4 7 2 2" xfId="19146"/>
    <cellStyle name="40% - Accent3 4 7 3" xfId="13853"/>
    <cellStyle name="40% - Accent3 4 8" xfId="6573"/>
    <cellStyle name="40% - Accent3 4 8 2" xfId="17398"/>
    <cellStyle name="40% - Accent3 4 9" xfId="12104"/>
    <cellStyle name="40% - Accent3 5" xfId="584"/>
    <cellStyle name="40% - Accent3 5 2" xfId="1419"/>
    <cellStyle name="40% - Accent3 5 2 2" xfId="2117"/>
    <cellStyle name="40% - Accent3 5 2 2 2" xfId="5723"/>
    <cellStyle name="40% - Accent3 5 2 2 2 2" xfId="11188"/>
    <cellStyle name="40% - Accent3 5 2 2 2 2 2" xfId="22013"/>
    <cellStyle name="40% - Accent3 5 2 2 2 3" xfId="16720"/>
    <cellStyle name="40% - Accent3 5 2 2 3" xfId="3969"/>
    <cellStyle name="40% - Accent3 5 2 2 3 2" xfId="9438"/>
    <cellStyle name="40% - Accent3 5 2 2 3 2 2" xfId="20263"/>
    <cellStyle name="40% - Accent3 5 2 2 3 3" xfId="14970"/>
    <cellStyle name="40% - Accent3 5 2 2 4" xfId="7690"/>
    <cellStyle name="40% - Accent3 5 2 2 4 2" xfId="18515"/>
    <cellStyle name="40% - Accent3 5 2 2 5" xfId="13222"/>
    <cellStyle name="40% - Accent3 5 2 3" xfId="5027"/>
    <cellStyle name="40% - Accent3 5 2 3 2" xfId="10492"/>
    <cellStyle name="40% - Accent3 5 2 3 2 2" xfId="21317"/>
    <cellStyle name="40% - Accent3 5 2 3 3" xfId="16024"/>
    <cellStyle name="40% - Accent3 5 2 4" xfId="3273"/>
    <cellStyle name="40% - Accent3 5 2 4 2" xfId="8742"/>
    <cellStyle name="40% - Accent3 5 2 4 2 2" xfId="19567"/>
    <cellStyle name="40% - Accent3 5 2 4 3" xfId="14274"/>
    <cellStyle name="40% - Accent3 5 2 5" xfId="6994"/>
    <cellStyle name="40% - Accent3 5 2 5 2" xfId="17819"/>
    <cellStyle name="40% - Accent3 5 2 6" xfId="12526"/>
    <cellStyle name="40% - Accent3 5 3" xfId="1768"/>
    <cellStyle name="40% - Accent3 5 3 2" xfId="5374"/>
    <cellStyle name="40% - Accent3 5 3 2 2" xfId="10839"/>
    <cellStyle name="40% - Accent3 5 3 2 2 2" xfId="21664"/>
    <cellStyle name="40% - Accent3 5 3 2 3" xfId="16371"/>
    <cellStyle name="40% - Accent3 5 3 3" xfId="3620"/>
    <cellStyle name="40% - Accent3 5 3 3 2" xfId="9089"/>
    <cellStyle name="40% - Accent3 5 3 3 2 2" xfId="19914"/>
    <cellStyle name="40% - Accent3 5 3 3 3" xfId="14621"/>
    <cellStyle name="40% - Accent3 5 3 4" xfId="7341"/>
    <cellStyle name="40% - Accent3 5 3 4 2" xfId="18166"/>
    <cellStyle name="40% - Accent3 5 3 5" xfId="12873"/>
    <cellStyle name="40% - Accent3 5 4" xfId="2498"/>
    <cellStyle name="40% - Accent3 5 4 2" xfId="6072"/>
    <cellStyle name="40% - Accent3 5 4 2 2" xfId="11537"/>
    <cellStyle name="40% - Accent3 5 4 2 2 2" xfId="22362"/>
    <cellStyle name="40% - Accent3 5 4 2 3" xfId="17069"/>
    <cellStyle name="40% - Accent3 5 4 3" xfId="4318"/>
    <cellStyle name="40% - Accent3 5 4 3 2" xfId="9787"/>
    <cellStyle name="40% - Accent3 5 4 3 2 2" xfId="20612"/>
    <cellStyle name="40% - Accent3 5 4 3 3" xfId="15319"/>
    <cellStyle name="40% - Accent3 5 4 4" xfId="8039"/>
    <cellStyle name="40% - Accent3 5 4 4 2" xfId="18864"/>
    <cellStyle name="40% - Accent3 5 4 5" xfId="13571"/>
    <cellStyle name="40% - Accent3 5 5" xfId="4676"/>
    <cellStyle name="40% - Accent3 5 5 2" xfId="10141"/>
    <cellStyle name="40% - Accent3 5 5 2 2" xfId="20966"/>
    <cellStyle name="40% - Accent3 5 5 3" xfId="15673"/>
    <cellStyle name="40% - Accent3 5 6" xfId="2924"/>
    <cellStyle name="40% - Accent3 5 6 2" xfId="8393"/>
    <cellStyle name="40% - Accent3 5 6 2 2" xfId="19218"/>
    <cellStyle name="40% - Accent3 5 6 3" xfId="13925"/>
    <cellStyle name="40% - Accent3 5 7" xfId="6645"/>
    <cellStyle name="40% - Accent3 5 7 2" xfId="17470"/>
    <cellStyle name="40% - Accent3 5 8" xfId="12176"/>
    <cellStyle name="40% - Accent3 6" xfId="626"/>
    <cellStyle name="40% - Accent3 6 2" xfId="1433"/>
    <cellStyle name="40% - Accent3 6 2 2" xfId="2131"/>
    <cellStyle name="40% - Accent3 6 2 2 2" xfId="5737"/>
    <cellStyle name="40% - Accent3 6 2 2 2 2" xfId="11202"/>
    <cellStyle name="40% - Accent3 6 2 2 2 2 2" xfId="22027"/>
    <cellStyle name="40% - Accent3 6 2 2 2 3" xfId="16734"/>
    <cellStyle name="40% - Accent3 6 2 2 3" xfId="3983"/>
    <cellStyle name="40% - Accent3 6 2 2 3 2" xfId="9452"/>
    <cellStyle name="40% - Accent3 6 2 2 3 2 2" xfId="20277"/>
    <cellStyle name="40% - Accent3 6 2 2 3 3" xfId="14984"/>
    <cellStyle name="40% - Accent3 6 2 2 4" xfId="7704"/>
    <cellStyle name="40% - Accent3 6 2 2 4 2" xfId="18529"/>
    <cellStyle name="40% - Accent3 6 2 2 5" xfId="13236"/>
    <cellStyle name="40% - Accent3 6 2 3" xfId="5041"/>
    <cellStyle name="40% - Accent3 6 2 3 2" xfId="10506"/>
    <cellStyle name="40% - Accent3 6 2 3 2 2" xfId="21331"/>
    <cellStyle name="40% - Accent3 6 2 3 3" xfId="16038"/>
    <cellStyle name="40% - Accent3 6 2 4" xfId="3287"/>
    <cellStyle name="40% - Accent3 6 2 4 2" xfId="8756"/>
    <cellStyle name="40% - Accent3 6 2 4 2 2" xfId="19581"/>
    <cellStyle name="40% - Accent3 6 2 4 3" xfId="14288"/>
    <cellStyle name="40% - Accent3 6 2 5" xfId="7008"/>
    <cellStyle name="40% - Accent3 6 2 5 2" xfId="17833"/>
    <cellStyle name="40% - Accent3 6 2 6" xfId="12540"/>
    <cellStyle name="40% - Accent3 6 3" xfId="1782"/>
    <cellStyle name="40% - Accent3 6 3 2" xfId="5388"/>
    <cellStyle name="40% - Accent3 6 3 2 2" xfId="10853"/>
    <cellStyle name="40% - Accent3 6 3 2 2 2" xfId="21678"/>
    <cellStyle name="40% - Accent3 6 3 2 3" xfId="16385"/>
    <cellStyle name="40% - Accent3 6 3 3" xfId="3634"/>
    <cellStyle name="40% - Accent3 6 3 3 2" xfId="9103"/>
    <cellStyle name="40% - Accent3 6 3 3 2 2" xfId="19928"/>
    <cellStyle name="40% - Accent3 6 3 3 3" xfId="14635"/>
    <cellStyle name="40% - Accent3 6 3 4" xfId="7355"/>
    <cellStyle name="40% - Accent3 6 3 4 2" xfId="18180"/>
    <cellStyle name="40% - Accent3 6 3 5" xfId="12887"/>
    <cellStyle name="40% - Accent3 6 4" xfId="2512"/>
    <cellStyle name="40% - Accent3 6 4 2" xfId="6086"/>
    <cellStyle name="40% - Accent3 6 4 2 2" xfId="11551"/>
    <cellStyle name="40% - Accent3 6 4 2 2 2" xfId="22376"/>
    <cellStyle name="40% - Accent3 6 4 2 3" xfId="17083"/>
    <cellStyle name="40% - Accent3 6 4 3" xfId="4332"/>
    <cellStyle name="40% - Accent3 6 4 3 2" xfId="9801"/>
    <cellStyle name="40% - Accent3 6 4 3 2 2" xfId="20626"/>
    <cellStyle name="40% - Accent3 6 4 3 3" xfId="15333"/>
    <cellStyle name="40% - Accent3 6 4 4" xfId="8053"/>
    <cellStyle name="40% - Accent3 6 4 4 2" xfId="18878"/>
    <cellStyle name="40% - Accent3 6 4 5" xfId="13585"/>
    <cellStyle name="40% - Accent3 6 5" xfId="4691"/>
    <cellStyle name="40% - Accent3 6 5 2" xfId="10156"/>
    <cellStyle name="40% - Accent3 6 5 2 2" xfId="20981"/>
    <cellStyle name="40% - Accent3 6 5 3" xfId="15688"/>
    <cellStyle name="40% - Accent3 6 6" xfId="2938"/>
    <cellStyle name="40% - Accent3 6 6 2" xfId="8407"/>
    <cellStyle name="40% - Accent3 6 6 2 2" xfId="19232"/>
    <cellStyle name="40% - Accent3 6 6 3" xfId="13939"/>
    <cellStyle name="40% - Accent3 6 7" xfId="6659"/>
    <cellStyle name="40% - Accent3 6 7 2" xfId="17484"/>
    <cellStyle name="40% - Accent3 6 8" xfId="12190"/>
    <cellStyle name="40% - Accent3 7" xfId="668"/>
    <cellStyle name="40% - Accent3 7 2" xfId="1447"/>
    <cellStyle name="40% - Accent3 7 2 2" xfId="2145"/>
    <cellStyle name="40% - Accent3 7 2 2 2" xfId="5751"/>
    <cellStyle name="40% - Accent3 7 2 2 2 2" xfId="11216"/>
    <cellStyle name="40% - Accent3 7 2 2 2 2 2" xfId="22041"/>
    <cellStyle name="40% - Accent3 7 2 2 2 3" xfId="16748"/>
    <cellStyle name="40% - Accent3 7 2 2 3" xfId="3997"/>
    <cellStyle name="40% - Accent3 7 2 2 3 2" xfId="9466"/>
    <cellStyle name="40% - Accent3 7 2 2 3 2 2" xfId="20291"/>
    <cellStyle name="40% - Accent3 7 2 2 3 3" xfId="14998"/>
    <cellStyle name="40% - Accent3 7 2 2 4" xfId="7718"/>
    <cellStyle name="40% - Accent3 7 2 2 4 2" xfId="18543"/>
    <cellStyle name="40% - Accent3 7 2 2 5" xfId="13250"/>
    <cellStyle name="40% - Accent3 7 2 3" xfId="5055"/>
    <cellStyle name="40% - Accent3 7 2 3 2" xfId="10520"/>
    <cellStyle name="40% - Accent3 7 2 3 2 2" xfId="21345"/>
    <cellStyle name="40% - Accent3 7 2 3 3" xfId="16052"/>
    <cellStyle name="40% - Accent3 7 2 4" xfId="3301"/>
    <cellStyle name="40% - Accent3 7 2 4 2" xfId="8770"/>
    <cellStyle name="40% - Accent3 7 2 4 2 2" xfId="19595"/>
    <cellStyle name="40% - Accent3 7 2 4 3" xfId="14302"/>
    <cellStyle name="40% - Accent3 7 2 5" xfId="7022"/>
    <cellStyle name="40% - Accent3 7 2 5 2" xfId="17847"/>
    <cellStyle name="40% - Accent3 7 2 6" xfId="12554"/>
    <cellStyle name="40% - Accent3 7 3" xfId="1796"/>
    <cellStyle name="40% - Accent3 7 3 2" xfId="5402"/>
    <cellStyle name="40% - Accent3 7 3 2 2" xfId="10867"/>
    <cellStyle name="40% - Accent3 7 3 2 2 2" xfId="21692"/>
    <cellStyle name="40% - Accent3 7 3 2 3" xfId="16399"/>
    <cellStyle name="40% - Accent3 7 3 3" xfId="3648"/>
    <cellStyle name="40% - Accent3 7 3 3 2" xfId="9117"/>
    <cellStyle name="40% - Accent3 7 3 3 2 2" xfId="19942"/>
    <cellStyle name="40% - Accent3 7 3 3 3" xfId="14649"/>
    <cellStyle name="40% - Accent3 7 3 4" xfId="7369"/>
    <cellStyle name="40% - Accent3 7 3 4 2" xfId="18194"/>
    <cellStyle name="40% - Accent3 7 3 5" xfId="12901"/>
    <cellStyle name="40% - Accent3 7 4" xfId="2526"/>
    <cellStyle name="40% - Accent3 7 4 2" xfId="6100"/>
    <cellStyle name="40% - Accent3 7 4 2 2" xfId="11565"/>
    <cellStyle name="40% - Accent3 7 4 2 2 2" xfId="22390"/>
    <cellStyle name="40% - Accent3 7 4 2 3" xfId="17097"/>
    <cellStyle name="40% - Accent3 7 4 3" xfId="4346"/>
    <cellStyle name="40% - Accent3 7 4 3 2" xfId="9815"/>
    <cellStyle name="40% - Accent3 7 4 3 2 2" xfId="20640"/>
    <cellStyle name="40% - Accent3 7 4 3 3" xfId="15347"/>
    <cellStyle name="40% - Accent3 7 4 4" xfId="8067"/>
    <cellStyle name="40% - Accent3 7 4 4 2" xfId="18892"/>
    <cellStyle name="40% - Accent3 7 4 5" xfId="13599"/>
    <cellStyle name="40% - Accent3 7 5" xfId="4706"/>
    <cellStyle name="40% - Accent3 7 5 2" xfId="10171"/>
    <cellStyle name="40% - Accent3 7 5 2 2" xfId="20996"/>
    <cellStyle name="40% - Accent3 7 5 3" xfId="15703"/>
    <cellStyle name="40% - Accent3 7 6" xfId="2952"/>
    <cellStyle name="40% - Accent3 7 6 2" xfId="8421"/>
    <cellStyle name="40% - Accent3 7 6 2 2" xfId="19246"/>
    <cellStyle name="40% - Accent3 7 6 3" xfId="13953"/>
    <cellStyle name="40% - Accent3 7 7" xfId="6673"/>
    <cellStyle name="40% - Accent3 7 7 2" xfId="17498"/>
    <cellStyle name="40% - Accent3 7 8" xfId="12204"/>
    <cellStyle name="40% - Accent3 8" xfId="709"/>
    <cellStyle name="40% - Accent3 8 2" xfId="1460"/>
    <cellStyle name="40% - Accent3 8 2 2" xfId="2158"/>
    <cellStyle name="40% - Accent3 8 2 2 2" xfId="5764"/>
    <cellStyle name="40% - Accent3 8 2 2 2 2" xfId="11229"/>
    <cellStyle name="40% - Accent3 8 2 2 2 2 2" xfId="22054"/>
    <cellStyle name="40% - Accent3 8 2 2 2 3" xfId="16761"/>
    <cellStyle name="40% - Accent3 8 2 2 3" xfId="4010"/>
    <cellStyle name="40% - Accent3 8 2 2 3 2" xfId="9479"/>
    <cellStyle name="40% - Accent3 8 2 2 3 2 2" xfId="20304"/>
    <cellStyle name="40% - Accent3 8 2 2 3 3" xfId="15011"/>
    <cellStyle name="40% - Accent3 8 2 2 4" xfId="7731"/>
    <cellStyle name="40% - Accent3 8 2 2 4 2" xfId="18556"/>
    <cellStyle name="40% - Accent3 8 2 2 5" xfId="13263"/>
    <cellStyle name="40% - Accent3 8 2 3" xfId="5068"/>
    <cellStyle name="40% - Accent3 8 2 3 2" xfId="10533"/>
    <cellStyle name="40% - Accent3 8 2 3 2 2" xfId="21358"/>
    <cellStyle name="40% - Accent3 8 2 3 3" xfId="16065"/>
    <cellStyle name="40% - Accent3 8 2 4" xfId="3314"/>
    <cellStyle name="40% - Accent3 8 2 4 2" xfId="8783"/>
    <cellStyle name="40% - Accent3 8 2 4 2 2" xfId="19608"/>
    <cellStyle name="40% - Accent3 8 2 4 3" xfId="14315"/>
    <cellStyle name="40% - Accent3 8 2 5" xfId="7035"/>
    <cellStyle name="40% - Accent3 8 2 5 2" xfId="17860"/>
    <cellStyle name="40% - Accent3 8 2 6" xfId="12567"/>
    <cellStyle name="40% - Accent3 8 3" xfId="1809"/>
    <cellStyle name="40% - Accent3 8 3 2" xfId="5415"/>
    <cellStyle name="40% - Accent3 8 3 2 2" xfId="10880"/>
    <cellStyle name="40% - Accent3 8 3 2 2 2" xfId="21705"/>
    <cellStyle name="40% - Accent3 8 3 2 3" xfId="16412"/>
    <cellStyle name="40% - Accent3 8 3 3" xfId="3661"/>
    <cellStyle name="40% - Accent3 8 3 3 2" xfId="9130"/>
    <cellStyle name="40% - Accent3 8 3 3 2 2" xfId="19955"/>
    <cellStyle name="40% - Accent3 8 3 3 3" xfId="14662"/>
    <cellStyle name="40% - Accent3 8 3 4" xfId="7382"/>
    <cellStyle name="40% - Accent3 8 3 4 2" xfId="18207"/>
    <cellStyle name="40% - Accent3 8 3 5" xfId="12914"/>
    <cellStyle name="40% - Accent3 8 4" xfId="2539"/>
    <cellStyle name="40% - Accent3 8 4 2" xfId="6113"/>
    <cellStyle name="40% - Accent3 8 4 2 2" xfId="11578"/>
    <cellStyle name="40% - Accent3 8 4 2 2 2" xfId="22403"/>
    <cellStyle name="40% - Accent3 8 4 2 3" xfId="17110"/>
    <cellStyle name="40% - Accent3 8 4 3" xfId="4359"/>
    <cellStyle name="40% - Accent3 8 4 3 2" xfId="9828"/>
    <cellStyle name="40% - Accent3 8 4 3 2 2" xfId="20653"/>
    <cellStyle name="40% - Accent3 8 4 3 3" xfId="15360"/>
    <cellStyle name="40% - Accent3 8 4 4" xfId="8080"/>
    <cellStyle name="40% - Accent3 8 4 4 2" xfId="18905"/>
    <cellStyle name="40% - Accent3 8 4 5" xfId="13612"/>
    <cellStyle name="40% - Accent3 8 5" xfId="4719"/>
    <cellStyle name="40% - Accent3 8 5 2" xfId="10184"/>
    <cellStyle name="40% - Accent3 8 5 2 2" xfId="21009"/>
    <cellStyle name="40% - Accent3 8 5 3" xfId="15716"/>
    <cellStyle name="40% - Accent3 8 6" xfId="2965"/>
    <cellStyle name="40% - Accent3 8 6 2" xfId="8434"/>
    <cellStyle name="40% - Accent3 8 6 2 2" xfId="19259"/>
    <cellStyle name="40% - Accent3 8 6 3" xfId="13966"/>
    <cellStyle name="40% - Accent3 8 7" xfId="6686"/>
    <cellStyle name="40% - Accent3 8 7 2" xfId="17511"/>
    <cellStyle name="40% - Accent3 8 8" xfId="12217"/>
    <cellStyle name="40% - Accent3 9" xfId="750"/>
    <cellStyle name="40% - Accent3 9 2" xfId="1473"/>
    <cellStyle name="40% - Accent3 9 2 2" xfId="2171"/>
    <cellStyle name="40% - Accent3 9 2 2 2" xfId="5777"/>
    <cellStyle name="40% - Accent3 9 2 2 2 2" xfId="11242"/>
    <cellStyle name="40% - Accent3 9 2 2 2 2 2" xfId="22067"/>
    <cellStyle name="40% - Accent3 9 2 2 2 3" xfId="16774"/>
    <cellStyle name="40% - Accent3 9 2 2 3" xfId="4023"/>
    <cellStyle name="40% - Accent3 9 2 2 3 2" xfId="9492"/>
    <cellStyle name="40% - Accent3 9 2 2 3 2 2" xfId="20317"/>
    <cellStyle name="40% - Accent3 9 2 2 3 3" xfId="15024"/>
    <cellStyle name="40% - Accent3 9 2 2 4" xfId="7744"/>
    <cellStyle name="40% - Accent3 9 2 2 4 2" xfId="18569"/>
    <cellStyle name="40% - Accent3 9 2 2 5" xfId="13276"/>
    <cellStyle name="40% - Accent3 9 2 3" xfId="5081"/>
    <cellStyle name="40% - Accent3 9 2 3 2" xfId="10546"/>
    <cellStyle name="40% - Accent3 9 2 3 2 2" xfId="21371"/>
    <cellStyle name="40% - Accent3 9 2 3 3" xfId="16078"/>
    <cellStyle name="40% - Accent3 9 2 4" xfId="3327"/>
    <cellStyle name="40% - Accent3 9 2 4 2" xfId="8796"/>
    <cellStyle name="40% - Accent3 9 2 4 2 2" xfId="19621"/>
    <cellStyle name="40% - Accent3 9 2 4 3" xfId="14328"/>
    <cellStyle name="40% - Accent3 9 2 5" xfId="7048"/>
    <cellStyle name="40% - Accent3 9 2 5 2" xfId="17873"/>
    <cellStyle name="40% - Accent3 9 2 6" xfId="12580"/>
    <cellStyle name="40% - Accent3 9 3" xfId="1822"/>
    <cellStyle name="40% - Accent3 9 3 2" xfId="5428"/>
    <cellStyle name="40% - Accent3 9 3 2 2" xfId="10893"/>
    <cellStyle name="40% - Accent3 9 3 2 2 2" xfId="21718"/>
    <cellStyle name="40% - Accent3 9 3 2 3" xfId="16425"/>
    <cellStyle name="40% - Accent3 9 3 3" xfId="3674"/>
    <cellStyle name="40% - Accent3 9 3 3 2" xfId="9143"/>
    <cellStyle name="40% - Accent3 9 3 3 2 2" xfId="19968"/>
    <cellStyle name="40% - Accent3 9 3 3 3" xfId="14675"/>
    <cellStyle name="40% - Accent3 9 3 4" xfId="7395"/>
    <cellStyle name="40% - Accent3 9 3 4 2" xfId="18220"/>
    <cellStyle name="40% - Accent3 9 3 5" xfId="12927"/>
    <cellStyle name="40% - Accent3 9 4" xfId="2552"/>
    <cellStyle name="40% - Accent3 9 4 2" xfId="6126"/>
    <cellStyle name="40% - Accent3 9 4 2 2" xfId="11591"/>
    <cellStyle name="40% - Accent3 9 4 2 2 2" xfId="22416"/>
    <cellStyle name="40% - Accent3 9 4 2 3" xfId="17123"/>
    <cellStyle name="40% - Accent3 9 4 3" xfId="4372"/>
    <cellStyle name="40% - Accent3 9 4 3 2" xfId="9841"/>
    <cellStyle name="40% - Accent3 9 4 3 2 2" xfId="20666"/>
    <cellStyle name="40% - Accent3 9 4 3 3" xfId="15373"/>
    <cellStyle name="40% - Accent3 9 4 4" xfId="8093"/>
    <cellStyle name="40% - Accent3 9 4 4 2" xfId="18918"/>
    <cellStyle name="40% - Accent3 9 4 5" xfId="13625"/>
    <cellStyle name="40% - Accent3 9 5" xfId="4732"/>
    <cellStyle name="40% - Accent3 9 5 2" xfId="10197"/>
    <cellStyle name="40% - Accent3 9 5 2 2" xfId="21022"/>
    <cellStyle name="40% - Accent3 9 5 3" xfId="15729"/>
    <cellStyle name="40% - Accent3 9 6" xfId="2978"/>
    <cellStyle name="40% - Accent3 9 6 2" xfId="8447"/>
    <cellStyle name="40% - Accent3 9 6 2 2" xfId="19272"/>
    <cellStyle name="40% - Accent3 9 6 3" xfId="13979"/>
    <cellStyle name="40% - Accent3 9 7" xfId="6699"/>
    <cellStyle name="40% - Accent3 9 7 2" xfId="17524"/>
    <cellStyle name="40% - Accent3 9 8" xfId="12230"/>
    <cellStyle name="40% - Accent4" xfId="56" builtinId="43" customBuiltin="1"/>
    <cellStyle name="40% - Accent4 10" xfId="785"/>
    <cellStyle name="40% - Accent4 10 2" xfId="1492"/>
    <cellStyle name="40% - Accent4 10 2 2" xfId="2190"/>
    <cellStyle name="40% - Accent4 10 2 2 2" xfId="5796"/>
    <cellStyle name="40% - Accent4 10 2 2 2 2" xfId="11261"/>
    <cellStyle name="40% - Accent4 10 2 2 2 2 2" xfId="22086"/>
    <cellStyle name="40% - Accent4 10 2 2 2 3" xfId="16793"/>
    <cellStyle name="40% - Accent4 10 2 2 3" xfId="4042"/>
    <cellStyle name="40% - Accent4 10 2 2 3 2" xfId="9511"/>
    <cellStyle name="40% - Accent4 10 2 2 3 2 2" xfId="20336"/>
    <cellStyle name="40% - Accent4 10 2 2 3 3" xfId="15043"/>
    <cellStyle name="40% - Accent4 10 2 2 4" xfId="7763"/>
    <cellStyle name="40% - Accent4 10 2 2 4 2" xfId="18588"/>
    <cellStyle name="40% - Accent4 10 2 2 5" xfId="13295"/>
    <cellStyle name="40% - Accent4 10 2 3" xfId="5100"/>
    <cellStyle name="40% - Accent4 10 2 3 2" xfId="10565"/>
    <cellStyle name="40% - Accent4 10 2 3 2 2" xfId="21390"/>
    <cellStyle name="40% - Accent4 10 2 3 3" xfId="16097"/>
    <cellStyle name="40% - Accent4 10 2 4" xfId="3346"/>
    <cellStyle name="40% - Accent4 10 2 4 2" xfId="8815"/>
    <cellStyle name="40% - Accent4 10 2 4 2 2" xfId="19640"/>
    <cellStyle name="40% - Accent4 10 2 4 3" xfId="14347"/>
    <cellStyle name="40% - Accent4 10 2 5" xfId="7067"/>
    <cellStyle name="40% - Accent4 10 2 5 2" xfId="17892"/>
    <cellStyle name="40% - Accent4 10 2 6" xfId="12599"/>
    <cellStyle name="40% - Accent4 10 3" xfId="1841"/>
    <cellStyle name="40% - Accent4 10 3 2" xfId="5447"/>
    <cellStyle name="40% - Accent4 10 3 2 2" xfId="10912"/>
    <cellStyle name="40% - Accent4 10 3 2 2 2" xfId="21737"/>
    <cellStyle name="40% - Accent4 10 3 2 3" xfId="16444"/>
    <cellStyle name="40% - Accent4 10 3 3" xfId="3693"/>
    <cellStyle name="40% - Accent4 10 3 3 2" xfId="9162"/>
    <cellStyle name="40% - Accent4 10 3 3 2 2" xfId="19987"/>
    <cellStyle name="40% - Accent4 10 3 3 3" xfId="14694"/>
    <cellStyle name="40% - Accent4 10 3 4" xfId="7414"/>
    <cellStyle name="40% - Accent4 10 3 4 2" xfId="18239"/>
    <cellStyle name="40% - Accent4 10 3 5" xfId="12946"/>
    <cellStyle name="40% - Accent4 10 4" xfId="2571"/>
    <cellStyle name="40% - Accent4 10 4 2" xfId="6145"/>
    <cellStyle name="40% - Accent4 10 4 2 2" xfId="11610"/>
    <cellStyle name="40% - Accent4 10 4 2 2 2" xfId="22435"/>
    <cellStyle name="40% - Accent4 10 4 2 3" xfId="17142"/>
    <cellStyle name="40% - Accent4 10 4 3" xfId="4391"/>
    <cellStyle name="40% - Accent4 10 4 3 2" xfId="9860"/>
    <cellStyle name="40% - Accent4 10 4 3 2 2" xfId="20685"/>
    <cellStyle name="40% - Accent4 10 4 3 3" xfId="15392"/>
    <cellStyle name="40% - Accent4 10 4 4" xfId="8112"/>
    <cellStyle name="40% - Accent4 10 4 4 2" xfId="18937"/>
    <cellStyle name="40% - Accent4 10 4 5" xfId="13644"/>
    <cellStyle name="40% - Accent4 10 5" xfId="4751"/>
    <cellStyle name="40% - Accent4 10 5 2" xfId="10216"/>
    <cellStyle name="40% - Accent4 10 5 2 2" xfId="21041"/>
    <cellStyle name="40% - Accent4 10 5 3" xfId="15748"/>
    <cellStyle name="40% - Accent4 10 6" xfId="2997"/>
    <cellStyle name="40% - Accent4 10 6 2" xfId="8466"/>
    <cellStyle name="40% - Accent4 10 6 2 2" xfId="19291"/>
    <cellStyle name="40% - Accent4 10 6 3" xfId="13998"/>
    <cellStyle name="40% - Accent4 10 7" xfId="6718"/>
    <cellStyle name="40% - Accent4 10 7 2" xfId="17543"/>
    <cellStyle name="40% - Accent4 10 8" xfId="12249"/>
    <cellStyle name="40% - Accent4 11" xfId="829"/>
    <cellStyle name="40% - Accent4 11 2" xfId="1509"/>
    <cellStyle name="40% - Accent4 11 2 2" xfId="2207"/>
    <cellStyle name="40% - Accent4 11 2 2 2" xfId="5813"/>
    <cellStyle name="40% - Accent4 11 2 2 2 2" xfId="11278"/>
    <cellStyle name="40% - Accent4 11 2 2 2 2 2" xfId="22103"/>
    <cellStyle name="40% - Accent4 11 2 2 2 3" xfId="16810"/>
    <cellStyle name="40% - Accent4 11 2 2 3" xfId="4059"/>
    <cellStyle name="40% - Accent4 11 2 2 3 2" xfId="9528"/>
    <cellStyle name="40% - Accent4 11 2 2 3 2 2" xfId="20353"/>
    <cellStyle name="40% - Accent4 11 2 2 3 3" xfId="15060"/>
    <cellStyle name="40% - Accent4 11 2 2 4" xfId="7780"/>
    <cellStyle name="40% - Accent4 11 2 2 4 2" xfId="18605"/>
    <cellStyle name="40% - Accent4 11 2 2 5" xfId="13312"/>
    <cellStyle name="40% - Accent4 11 2 3" xfId="5117"/>
    <cellStyle name="40% - Accent4 11 2 3 2" xfId="10582"/>
    <cellStyle name="40% - Accent4 11 2 3 2 2" xfId="21407"/>
    <cellStyle name="40% - Accent4 11 2 3 3" xfId="16114"/>
    <cellStyle name="40% - Accent4 11 2 4" xfId="3363"/>
    <cellStyle name="40% - Accent4 11 2 4 2" xfId="8832"/>
    <cellStyle name="40% - Accent4 11 2 4 2 2" xfId="19657"/>
    <cellStyle name="40% - Accent4 11 2 4 3" xfId="14364"/>
    <cellStyle name="40% - Accent4 11 2 5" xfId="7084"/>
    <cellStyle name="40% - Accent4 11 2 5 2" xfId="17909"/>
    <cellStyle name="40% - Accent4 11 2 6" xfId="12616"/>
    <cellStyle name="40% - Accent4 11 3" xfId="1858"/>
    <cellStyle name="40% - Accent4 11 3 2" xfId="5464"/>
    <cellStyle name="40% - Accent4 11 3 2 2" xfId="10929"/>
    <cellStyle name="40% - Accent4 11 3 2 2 2" xfId="21754"/>
    <cellStyle name="40% - Accent4 11 3 2 3" xfId="16461"/>
    <cellStyle name="40% - Accent4 11 3 3" xfId="3710"/>
    <cellStyle name="40% - Accent4 11 3 3 2" xfId="9179"/>
    <cellStyle name="40% - Accent4 11 3 3 2 2" xfId="20004"/>
    <cellStyle name="40% - Accent4 11 3 3 3" xfId="14711"/>
    <cellStyle name="40% - Accent4 11 3 4" xfId="7431"/>
    <cellStyle name="40% - Accent4 11 3 4 2" xfId="18256"/>
    <cellStyle name="40% - Accent4 11 3 5" xfId="12963"/>
    <cellStyle name="40% - Accent4 11 4" xfId="2588"/>
    <cellStyle name="40% - Accent4 11 4 2" xfId="6162"/>
    <cellStyle name="40% - Accent4 11 4 2 2" xfId="11627"/>
    <cellStyle name="40% - Accent4 11 4 2 2 2" xfId="22452"/>
    <cellStyle name="40% - Accent4 11 4 2 3" xfId="17159"/>
    <cellStyle name="40% - Accent4 11 4 3" xfId="4408"/>
    <cellStyle name="40% - Accent4 11 4 3 2" xfId="9877"/>
    <cellStyle name="40% - Accent4 11 4 3 2 2" xfId="20702"/>
    <cellStyle name="40% - Accent4 11 4 3 3" xfId="15409"/>
    <cellStyle name="40% - Accent4 11 4 4" xfId="8129"/>
    <cellStyle name="40% - Accent4 11 4 4 2" xfId="18954"/>
    <cellStyle name="40% - Accent4 11 4 5" xfId="13661"/>
    <cellStyle name="40% - Accent4 11 5" xfId="4768"/>
    <cellStyle name="40% - Accent4 11 5 2" xfId="10233"/>
    <cellStyle name="40% - Accent4 11 5 2 2" xfId="21058"/>
    <cellStyle name="40% - Accent4 11 5 3" xfId="15765"/>
    <cellStyle name="40% - Accent4 11 6" xfId="3014"/>
    <cellStyle name="40% - Accent4 11 6 2" xfId="8483"/>
    <cellStyle name="40% - Accent4 11 6 2 2" xfId="19308"/>
    <cellStyle name="40% - Accent4 11 6 3" xfId="14015"/>
    <cellStyle name="40% - Accent4 11 7" xfId="6735"/>
    <cellStyle name="40% - Accent4 11 7 2" xfId="17560"/>
    <cellStyle name="40% - Accent4 11 8" xfId="12266"/>
    <cellStyle name="40% - Accent4 12" xfId="868"/>
    <cellStyle name="40% - Accent4 12 2" xfId="1527"/>
    <cellStyle name="40% - Accent4 12 2 2" xfId="2225"/>
    <cellStyle name="40% - Accent4 12 2 2 2" xfId="5831"/>
    <cellStyle name="40% - Accent4 12 2 2 2 2" xfId="11296"/>
    <cellStyle name="40% - Accent4 12 2 2 2 2 2" xfId="22121"/>
    <cellStyle name="40% - Accent4 12 2 2 2 3" xfId="16828"/>
    <cellStyle name="40% - Accent4 12 2 2 3" xfId="4077"/>
    <cellStyle name="40% - Accent4 12 2 2 3 2" xfId="9546"/>
    <cellStyle name="40% - Accent4 12 2 2 3 2 2" xfId="20371"/>
    <cellStyle name="40% - Accent4 12 2 2 3 3" xfId="15078"/>
    <cellStyle name="40% - Accent4 12 2 2 4" xfId="7798"/>
    <cellStyle name="40% - Accent4 12 2 2 4 2" xfId="18623"/>
    <cellStyle name="40% - Accent4 12 2 2 5" xfId="13330"/>
    <cellStyle name="40% - Accent4 12 2 3" xfId="5135"/>
    <cellStyle name="40% - Accent4 12 2 3 2" xfId="10600"/>
    <cellStyle name="40% - Accent4 12 2 3 2 2" xfId="21425"/>
    <cellStyle name="40% - Accent4 12 2 3 3" xfId="16132"/>
    <cellStyle name="40% - Accent4 12 2 4" xfId="3381"/>
    <cellStyle name="40% - Accent4 12 2 4 2" xfId="8850"/>
    <cellStyle name="40% - Accent4 12 2 4 2 2" xfId="19675"/>
    <cellStyle name="40% - Accent4 12 2 4 3" xfId="14382"/>
    <cellStyle name="40% - Accent4 12 2 5" xfId="7102"/>
    <cellStyle name="40% - Accent4 12 2 5 2" xfId="17927"/>
    <cellStyle name="40% - Accent4 12 2 6" xfId="12634"/>
    <cellStyle name="40% - Accent4 12 3" xfId="1876"/>
    <cellStyle name="40% - Accent4 12 3 2" xfId="5482"/>
    <cellStyle name="40% - Accent4 12 3 2 2" xfId="10947"/>
    <cellStyle name="40% - Accent4 12 3 2 2 2" xfId="21772"/>
    <cellStyle name="40% - Accent4 12 3 2 3" xfId="16479"/>
    <cellStyle name="40% - Accent4 12 3 3" xfId="3728"/>
    <cellStyle name="40% - Accent4 12 3 3 2" xfId="9197"/>
    <cellStyle name="40% - Accent4 12 3 3 2 2" xfId="20022"/>
    <cellStyle name="40% - Accent4 12 3 3 3" xfId="14729"/>
    <cellStyle name="40% - Accent4 12 3 4" xfId="7449"/>
    <cellStyle name="40% - Accent4 12 3 4 2" xfId="18274"/>
    <cellStyle name="40% - Accent4 12 3 5" xfId="12981"/>
    <cellStyle name="40% - Accent4 12 4" xfId="2606"/>
    <cellStyle name="40% - Accent4 12 4 2" xfId="6180"/>
    <cellStyle name="40% - Accent4 12 4 2 2" xfId="11645"/>
    <cellStyle name="40% - Accent4 12 4 2 2 2" xfId="22470"/>
    <cellStyle name="40% - Accent4 12 4 2 3" xfId="17177"/>
    <cellStyle name="40% - Accent4 12 4 3" xfId="4426"/>
    <cellStyle name="40% - Accent4 12 4 3 2" xfId="9895"/>
    <cellStyle name="40% - Accent4 12 4 3 2 2" xfId="20720"/>
    <cellStyle name="40% - Accent4 12 4 3 3" xfId="15427"/>
    <cellStyle name="40% - Accent4 12 4 4" xfId="8147"/>
    <cellStyle name="40% - Accent4 12 4 4 2" xfId="18972"/>
    <cellStyle name="40% - Accent4 12 4 5" xfId="13679"/>
    <cellStyle name="40% - Accent4 12 5" xfId="4786"/>
    <cellStyle name="40% - Accent4 12 5 2" xfId="10251"/>
    <cellStyle name="40% - Accent4 12 5 2 2" xfId="21076"/>
    <cellStyle name="40% - Accent4 12 5 3" xfId="15783"/>
    <cellStyle name="40% - Accent4 12 6" xfId="3032"/>
    <cellStyle name="40% - Accent4 12 6 2" xfId="8501"/>
    <cellStyle name="40% - Accent4 12 6 2 2" xfId="19326"/>
    <cellStyle name="40% - Accent4 12 6 3" xfId="14033"/>
    <cellStyle name="40% - Accent4 12 7" xfId="6753"/>
    <cellStyle name="40% - Accent4 12 7 2" xfId="17578"/>
    <cellStyle name="40% - Accent4 12 8" xfId="12284"/>
    <cellStyle name="40% - Accent4 13" xfId="999"/>
    <cellStyle name="40% - Accent4 13 2" xfId="1545"/>
    <cellStyle name="40% - Accent4 13 2 2" xfId="2243"/>
    <cellStyle name="40% - Accent4 13 2 2 2" xfId="5849"/>
    <cellStyle name="40% - Accent4 13 2 2 2 2" xfId="11314"/>
    <cellStyle name="40% - Accent4 13 2 2 2 2 2" xfId="22139"/>
    <cellStyle name="40% - Accent4 13 2 2 2 3" xfId="16846"/>
    <cellStyle name="40% - Accent4 13 2 2 3" xfId="4095"/>
    <cellStyle name="40% - Accent4 13 2 2 3 2" xfId="9564"/>
    <cellStyle name="40% - Accent4 13 2 2 3 2 2" xfId="20389"/>
    <cellStyle name="40% - Accent4 13 2 2 3 3" xfId="15096"/>
    <cellStyle name="40% - Accent4 13 2 2 4" xfId="7816"/>
    <cellStyle name="40% - Accent4 13 2 2 4 2" xfId="18641"/>
    <cellStyle name="40% - Accent4 13 2 2 5" xfId="13348"/>
    <cellStyle name="40% - Accent4 13 2 3" xfId="5153"/>
    <cellStyle name="40% - Accent4 13 2 3 2" xfId="10618"/>
    <cellStyle name="40% - Accent4 13 2 3 2 2" xfId="21443"/>
    <cellStyle name="40% - Accent4 13 2 3 3" xfId="16150"/>
    <cellStyle name="40% - Accent4 13 2 4" xfId="3399"/>
    <cellStyle name="40% - Accent4 13 2 4 2" xfId="8868"/>
    <cellStyle name="40% - Accent4 13 2 4 2 2" xfId="19693"/>
    <cellStyle name="40% - Accent4 13 2 4 3" xfId="14400"/>
    <cellStyle name="40% - Accent4 13 2 5" xfId="7120"/>
    <cellStyle name="40% - Accent4 13 2 5 2" xfId="17945"/>
    <cellStyle name="40% - Accent4 13 2 6" xfId="12652"/>
    <cellStyle name="40% - Accent4 13 3" xfId="1894"/>
    <cellStyle name="40% - Accent4 13 3 2" xfId="5500"/>
    <cellStyle name="40% - Accent4 13 3 2 2" xfId="10965"/>
    <cellStyle name="40% - Accent4 13 3 2 2 2" xfId="21790"/>
    <cellStyle name="40% - Accent4 13 3 2 3" xfId="16497"/>
    <cellStyle name="40% - Accent4 13 3 3" xfId="3746"/>
    <cellStyle name="40% - Accent4 13 3 3 2" xfId="9215"/>
    <cellStyle name="40% - Accent4 13 3 3 2 2" xfId="20040"/>
    <cellStyle name="40% - Accent4 13 3 3 3" xfId="14747"/>
    <cellStyle name="40% - Accent4 13 3 4" xfId="7467"/>
    <cellStyle name="40% - Accent4 13 3 4 2" xfId="18292"/>
    <cellStyle name="40% - Accent4 13 3 5" xfId="12999"/>
    <cellStyle name="40% - Accent4 13 4" xfId="2624"/>
    <cellStyle name="40% - Accent4 13 4 2" xfId="6198"/>
    <cellStyle name="40% - Accent4 13 4 2 2" xfId="11663"/>
    <cellStyle name="40% - Accent4 13 4 2 2 2" xfId="22488"/>
    <cellStyle name="40% - Accent4 13 4 2 3" xfId="17195"/>
    <cellStyle name="40% - Accent4 13 4 3" xfId="4444"/>
    <cellStyle name="40% - Accent4 13 4 3 2" xfId="9913"/>
    <cellStyle name="40% - Accent4 13 4 3 2 2" xfId="20738"/>
    <cellStyle name="40% - Accent4 13 4 3 3" xfId="15445"/>
    <cellStyle name="40% - Accent4 13 4 4" xfId="8165"/>
    <cellStyle name="40% - Accent4 13 4 4 2" xfId="18990"/>
    <cellStyle name="40% - Accent4 13 4 5" xfId="13697"/>
    <cellStyle name="40% - Accent4 13 5" xfId="4804"/>
    <cellStyle name="40% - Accent4 13 5 2" xfId="10269"/>
    <cellStyle name="40% - Accent4 13 5 2 2" xfId="21094"/>
    <cellStyle name="40% - Accent4 13 5 3" xfId="15801"/>
    <cellStyle name="40% - Accent4 13 6" xfId="3050"/>
    <cellStyle name="40% - Accent4 13 6 2" xfId="8519"/>
    <cellStyle name="40% - Accent4 13 6 2 2" xfId="19344"/>
    <cellStyle name="40% - Accent4 13 6 3" xfId="14051"/>
    <cellStyle name="40% - Accent4 13 7" xfId="6771"/>
    <cellStyle name="40% - Accent4 13 7 2" xfId="17596"/>
    <cellStyle name="40% - Accent4 13 8" xfId="12303"/>
    <cellStyle name="40% - Accent4 14" xfId="1040"/>
    <cellStyle name="40% - Accent4 14 2" xfId="1563"/>
    <cellStyle name="40% - Accent4 14 2 2" xfId="2261"/>
    <cellStyle name="40% - Accent4 14 2 2 2" xfId="5867"/>
    <cellStyle name="40% - Accent4 14 2 2 2 2" xfId="11332"/>
    <cellStyle name="40% - Accent4 14 2 2 2 2 2" xfId="22157"/>
    <cellStyle name="40% - Accent4 14 2 2 2 3" xfId="16864"/>
    <cellStyle name="40% - Accent4 14 2 2 3" xfId="4113"/>
    <cellStyle name="40% - Accent4 14 2 2 3 2" xfId="9582"/>
    <cellStyle name="40% - Accent4 14 2 2 3 2 2" xfId="20407"/>
    <cellStyle name="40% - Accent4 14 2 2 3 3" xfId="15114"/>
    <cellStyle name="40% - Accent4 14 2 2 4" xfId="7834"/>
    <cellStyle name="40% - Accent4 14 2 2 4 2" xfId="18659"/>
    <cellStyle name="40% - Accent4 14 2 2 5" xfId="13366"/>
    <cellStyle name="40% - Accent4 14 2 3" xfId="5171"/>
    <cellStyle name="40% - Accent4 14 2 3 2" xfId="10636"/>
    <cellStyle name="40% - Accent4 14 2 3 2 2" xfId="21461"/>
    <cellStyle name="40% - Accent4 14 2 3 3" xfId="16168"/>
    <cellStyle name="40% - Accent4 14 2 4" xfId="3417"/>
    <cellStyle name="40% - Accent4 14 2 4 2" xfId="8886"/>
    <cellStyle name="40% - Accent4 14 2 4 2 2" xfId="19711"/>
    <cellStyle name="40% - Accent4 14 2 4 3" xfId="14418"/>
    <cellStyle name="40% - Accent4 14 2 5" xfId="7138"/>
    <cellStyle name="40% - Accent4 14 2 5 2" xfId="17963"/>
    <cellStyle name="40% - Accent4 14 2 6" xfId="12670"/>
    <cellStyle name="40% - Accent4 14 3" xfId="1912"/>
    <cellStyle name="40% - Accent4 14 3 2" xfId="5518"/>
    <cellStyle name="40% - Accent4 14 3 2 2" xfId="10983"/>
    <cellStyle name="40% - Accent4 14 3 2 2 2" xfId="21808"/>
    <cellStyle name="40% - Accent4 14 3 2 3" xfId="16515"/>
    <cellStyle name="40% - Accent4 14 3 3" xfId="3764"/>
    <cellStyle name="40% - Accent4 14 3 3 2" xfId="9233"/>
    <cellStyle name="40% - Accent4 14 3 3 2 2" xfId="20058"/>
    <cellStyle name="40% - Accent4 14 3 3 3" xfId="14765"/>
    <cellStyle name="40% - Accent4 14 3 4" xfId="7485"/>
    <cellStyle name="40% - Accent4 14 3 4 2" xfId="18310"/>
    <cellStyle name="40% - Accent4 14 3 5" xfId="13017"/>
    <cellStyle name="40% - Accent4 14 4" xfId="2642"/>
    <cellStyle name="40% - Accent4 14 4 2" xfId="6216"/>
    <cellStyle name="40% - Accent4 14 4 2 2" xfId="11681"/>
    <cellStyle name="40% - Accent4 14 4 2 2 2" xfId="22506"/>
    <cellStyle name="40% - Accent4 14 4 2 3" xfId="17213"/>
    <cellStyle name="40% - Accent4 14 4 3" xfId="4462"/>
    <cellStyle name="40% - Accent4 14 4 3 2" xfId="9931"/>
    <cellStyle name="40% - Accent4 14 4 3 2 2" xfId="20756"/>
    <cellStyle name="40% - Accent4 14 4 3 3" xfId="15463"/>
    <cellStyle name="40% - Accent4 14 4 4" xfId="8183"/>
    <cellStyle name="40% - Accent4 14 4 4 2" xfId="19008"/>
    <cellStyle name="40% - Accent4 14 4 5" xfId="13715"/>
    <cellStyle name="40% - Accent4 14 5" xfId="4822"/>
    <cellStyle name="40% - Accent4 14 5 2" xfId="10287"/>
    <cellStyle name="40% - Accent4 14 5 2 2" xfId="21112"/>
    <cellStyle name="40% - Accent4 14 5 3" xfId="15819"/>
    <cellStyle name="40% - Accent4 14 6" xfId="3068"/>
    <cellStyle name="40% - Accent4 14 6 2" xfId="8537"/>
    <cellStyle name="40% - Accent4 14 6 2 2" xfId="19362"/>
    <cellStyle name="40% - Accent4 14 6 3" xfId="14069"/>
    <cellStyle name="40% - Accent4 14 7" xfId="6789"/>
    <cellStyle name="40% - Accent4 14 7 2" xfId="17614"/>
    <cellStyle name="40% - Accent4 14 8" xfId="12321"/>
    <cellStyle name="40% - Accent4 15" xfId="1127"/>
    <cellStyle name="40% - Accent4 15 2" xfId="1584"/>
    <cellStyle name="40% - Accent4 15 2 2" xfId="2282"/>
    <cellStyle name="40% - Accent4 15 2 2 2" xfId="5888"/>
    <cellStyle name="40% - Accent4 15 2 2 2 2" xfId="11353"/>
    <cellStyle name="40% - Accent4 15 2 2 2 2 2" xfId="22178"/>
    <cellStyle name="40% - Accent4 15 2 2 2 3" xfId="16885"/>
    <cellStyle name="40% - Accent4 15 2 2 3" xfId="4134"/>
    <cellStyle name="40% - Accent4 15 2 2 3 2" xfId="9603"/>
    <cellStyle name="40% - Accent4 15 2 2 3 2 2" xfId="20428"/>
    <cellStyle name="40% - Accent4 15 2 2 3 3" xfId="15135"/>
    <cellStyle name="40% - Accent4 15 2 2 4" xfId="7855"/>
    <cellStyle name="40% - Accent4 15 2 2 4 2" xfId="18680"/>
    <cellStyle name="40% - Accent4 15 2 2 5" xfId="13387"/>
    <cellStyle name="40% - Accent4 15 2 3" xfId="5192"/>
    <cellStyle name="40% - Accent4 15 2 3 2" xfId="10657"/>
    <cellStyle name="40% - Accent4 15 2 3 2 2" xfId="21482"/>
    <cellStyle name="40% - Accent4 15 2 3 3" xfId="16189"/>
    <cellStyle name="40% - Accent4 15 2 4" xfId="3438"/>
    <cellStyle name="40% - Accent4 15 2 4 2" xfId="8907"/>
    <cellStyle name="40% - Accent4 15 2 4 2 2" xfId="19732"/>
    <cellStyle name="40% - Accent4 15 2 4 3" xfId="14439"/>
    <cellStyle name="40% - Accent4 15 2 5" xfId="7159"/>
    <cellStyle name="40% - Accent4 15 2 5 2" xfId="17984"/>
    <cellStyle name="40% - Accent4 15 2 6" xfId="12691"/>
    <cellStyle name="40% - Accent4 15 3" xfId="1933"/>
    <cellStyle name="40% - Accent4 15 3 2" xfId="5539"/>
    <cellStyle name="40% - Accent4 15 3 2 2" xfId="11004"/>
    <cellStyle name="40% - Accent4 15 3 2 2 2" xfId="21829"/>
    <cellStyle name="40% - Accent4 15 3 2 3" xfId="16536"/>
    <cellStyle name="40% - Accent4 15 3 3" xfId="3785"/>
    <cellStyle name="40% - Accent4 15 3 3 2" xfId="9254"/>
    <cellStyle name="40% - Accent4 15 3 3 2 2" xfId="20079"/>
    <cellStyle name="40% - Accent4 15 3 3 3" xfId="14786"/>
    <cellStyle name="40% - Accent4 15 3 4" xfId="7506"/>
    <cellStyle name="40% - Accent4 15 3 4 2" xfId="18331"/>
    <cellStyle name="40% - Accent4 15 3 5" xfId="13038"/>
    <cellStyle name="40% - Accent4 15 4" xfId="2663"/>
    <cellStyle name="40% - Accent4 15 4 2" xfId="6237"/>
    <cellStyle name="40% - Accent4 15 4 2 2" xfId="11702"/>
    <cellStyle name="40% - Accent4 15 4 2 2 2" xfId="22527"/>
    <cellStyle name="40% - Accent4 15 4 2 3" xfId="17234"/>
    <cellStyle name="40% - Accent4 15 4 3" xfId="4483"/>
    <cellStyle name="40% - Accent4 15 4 3 2" xfId="9952"/>
    <cellStyle name="40% - Accent4 15 4 3 2 2" xfId="20777"/>
    <cellStyle name="40% - Accent4 15 4 3 3" xfId="15484"/>
    <cellStyle name="40% - Accent4 15 4 4" xfId="8204"/>
    <cellStyle name="40% - Accent4 15 4 4 2" xfId="19029"/>
    <cellStyle name="40% - Accent4 15 4 5" xfId="13736"/>
    <cellStyle name="40% - Accent4 15 5" xfId="4843"/>
    <cellStyle name="40% - Accent4 15 5 2" xfId="10308"/>
    <cellStyle name="40% - Accent4 15 5 2 2" xfId="21133"/>
    <cellStyle name="40% - Accent4 15 5 3" xfId="15840"/>
    <cellStyle name="40% - Accent4 15 6" xfId="3089"/>
    <cellStyle name="40% - Accent4 15 6 2" xfId="8558"/>
    <cellStyle name="40% - Accent4 15 6 2 2" xfId="19383"/>
    <cellStyle name="40% - Accent4 15 6 3" xfId="14090"/>
    <cellStyle name="40% - Accent4 15 7" xfId="6810"/>
    <cellStyle name="40% - Accent4 15 7 2" xfId="17635"/>
    <cellStyle name="40% - Accent4 15 8" xfId="12342"/>
    <cellStyle name="40% - Accent4 16" xfId="1155"/>
    <cellStyle name="40% - Accent4 16 2" xfId="1602"/>
    <cellStyle name="40% - Accent4 16 2 2" xfId="2300"/>
    <cellStyle name="40% - Accent4 16 2 2 2" xfId="5906"/>
    <cellStyle name="40% - Accent4 16 2 2 2 2" xfId="11371"/>
    <cellStyle name="40% - Accent4 16 2 2 2 2 2" xfId="22196"/>
    <cellStyle name="40% - Accent4 16 2 2 2 3" xfId="16903"/>
    <cellStyle name="40% - Accent4 16 2 2 3" xfId="4152"/>
    <cellStyle name="40% - Accent4 16 2 2 3 2" xfId="9621"/>
    <cellStyle name="40% - Accent4 16 2 2 3 2 2" xfId="20446"/>
    <cellStyle name="40% - Accent4 16 2 2 3 3" xfId="15153"/>
    <cellStyle name="40% - Accent4 16 2 2 4" xfId="7873"/>
    <cellStyle name="40% - Accent4 16 2 2 4 2" xfId="18698"/>
    <cellStyle name="40% - Accent4 16 2 2 5" xfId="13405"/>
    <cellStyle name="40% - Accent4 16 2 3" xfId="5210"/>
    <cellStyle name="40% - Accent4 16 2 3 2" xfId="10675"/>
    <cellStyle name="40% - Accent4 16 2 3 2 2" xfId="21500"/>
    <cellStyle name="40% - Accent4 16 2 3 3" xfId="16207"/>
    <cellStyle name="40% - Accent4 16 2 4" xfId="3456"/>
    <cellStyle name="40% - Accent4 16 2 4 2" xfId="8925"/>
    <cellStyle name="40% - Accent4 16 2 4 2 2" xfId="19750"/>
    <cellStyle name="40% - Accent4 16 2 4 3" xfId="14457"/>
    <cellStyle name="40% - Accent4 16 2 5" xfId="7177"/>
    <cellStyle name="40% - Accent4 16 2 5 2" xfId="18002"/>
    <cellStyle name="40% - Accent4 16 2 6" xfId="12709"/>
    <cellStyle name="40% - Accent4 16 3" xfId="1951"/>
    <cellStyle name="40% - Accent4 16 3 2" xfId="5557"/>
    <cellStyle name="40% - Accent4 16 3 2 2" xfId="11022"/>
    <cellStyle name="40% - Accent4 16 3 2 2 2" xfId="21847"/>
    <cellStyle name="40% - Accent4 16 3 2 3" xfId="16554"/>
    <cellStyle name="40% - Accent4 16 3 3" xfId="3803"/>
    <cellStyle name="40% - Accent4 16 3 3 2" xfId="9272"/>
    <cellStyle name="40% - Accent4 16 3 3 2 2" xfId="20097"/>
    <cellStyle name="40% - Accent4 16 3 3 3" xfId="14804"/>
    <cellStyle name="40% - Accent4 16 3 4" xfId="7524"/>
    <cellStyle name="40% - Accent4 16 3 4 2" xfId="18349"/>
    <cellStyle name="40% - Accent4 16 3 5" xfId="13056"/>
    <cellStyle name="40% - Accent4 16 4" xfId="2681"/>
    <cellStyle name="40% - Accent4 16 4 2" xfId="6255"/>
    <cellStyle name="40% - Accent4 16 4 2 2" xfId="11720"/>
    <cellStyle name="40% - Accent4 16 4 2 2 2" xfId="22545"/>
    <cellStyle name="40% - Accent4 16 4 2 3" xfId="17252"/>
    <cellStyle name="40% - Accent4 16 4 3" xfId="4501"/>
    <cellStyle name="40% - Accent4 16 4 3 2" xfId="9970"/>
    <cellStyle name="40% - Accent4 16 4 3 2 2" xfId="20795"/>
    <cellStyle name="40% - Accent4 16 4 3 3" xfId="15502"/>
    <cellStyle name="40% - Accent4 16 4 4" xfId="8222"/>
    <cellStyle name="40% - Accent4 16 4 4 2" xfId="19047"/>
    <cellStyle name="40% - Accent4 16 4 5" xfId="13754"/>
    <cellStyle name="40% - Accent4 16 5" xfId="4861"/>
    <cellStyle name="40% - Accent4 16 5 2" xfId="10326"/>
    <cellStyle name="40% - Accent4 16 5 2 2" xfId="21151"/>
    <cellStyle name="40% - Accent4 16 5 3" xfId="15858"/>
    <cellStyle name="40% - Accent4 16 6" xfId="3107"/>
    <cellStyle name="40% - Accent4 16 6 2" xfId="8576"/>
    <cellStyle name="40% - Accent4 16 6 2 2" xfId="19401"/>
    <cellStyle name="40% - Accent4 16 6 3" xfId="14108"/>
    <cellStyle name="40% - Accent4 16 7" xfId="6828"/>
    <cellStyle name="40% - Accent4 16 7 2" xfId="17653"/>
    <cellStyle name="40% - Accent4 16 8" xfId="12360"/>
    <cellStyle name="40% - Accent4 17" xfId="1187"/>
    <cellStyle name="40% - Accent4 17 2" xfId="1616"/>
    <cellStyle name="40% - Accent4 17 2 2" xfId="2314"/>
    <cellStyle name="40% - Accent4 17 2 2 2" xfId="5920"/>
    <cellStyle name="40% - Accent4 17 2 2 2 2" xfId="11385"/>
    <cellStyle name="40% - Accent4 17 2 2 2 2 2" xfId="22210"/>
    <cellStyle name="40% - Accent4 17 2 2 2 3" xfId="16917"/>
    <cellStyle name="40% - Accent4 17 2 2 3" xfId="4166"/>
    <cellStyle name="40% - Accent4 17 2 2 3 2" xfId="9635"/>
    <cellStyle name="40% - Accent4 17 2 2 3 2 2" xfId="20460"/>
    <cellStyle name="40% - Accent4 17 2 2 3 3" xfId="15167"/>
    <cellStyle name="40% - Accent4 17 2 2 4" xfId="7887"/>
    <cellStyle name="40% - Accent4 17 2 2 4 2" xfId="18712"/>
    <cellStyle name="40% - Accent4 17 2 2 5" xfId="13419"/>
    <cellStyle name="40% - Accent4 17 2 3" xfId="5224"/>
    <cellStyle name="40% - Accent4 17 2 3 2" xfId="10689"/>
    <cellStyle name="40% - Accent4 17 2 3 2 2" xfId="21514"/>
    <cellStyle name="40% - Accent4 17 2 3 3" xfId="16221"/>
    <cellStyle name="40% - Accent4 17 2 4" xfId="3470"/>
    <cellStyle name="40% - Accent4 17 2 4 2" xfId="8939"/>
    <cellStyle name="40% - Accent4 17 2 4 2 2" xfId="19764"/>
    <cellStyle name="40% - Accent4 17 2 4 3" xfId="14471"/>
    <cellStyle name="40% - Accent4 17 2 5" xfId="7191"/>
    <cellStyle name="40% - Accent4 17 2 5 2" xfId="18016"/>
    <cellStyle name="40% - Accent4 17 2 6" xfId="12723"/>
    <cellStyle name="40% - Accent4 17 3" xfId="1965"/>
    <cellStyle name="40% - Accent4 17 3 2" xfId="5571"/>
    <cellStyle name="40% - Accent4 17 3 2 2" xfId="11036"/>
    <cellStyle name="40% - Accent4 17 3 2 2 2" xfId="21861"/>
    <cellStyle name="40% - Accent4 17 3 2 3" xfId="16568"/>
    <cellStyle name="40% - Accent4 17 3 3" xfId="3817"/>
    <cellStyle name="40% - Accent4 17 3 3 2" xfId="9286"/>
    <cellStyle name="40% - Accent4 17 3 3 2 2" xfId="20111"/>
    <cellStyle name="40% - Accent4 17 3 3 3" xfId="14818"/>
    <cellStyle name="40% - Accent4 17 3 4" xfId="7538"/>
    <cellStyle name="40% - Accent4 17 3 4 2" xfId="18363"/>
    <cellStyle name="40% - Accent4 17 3 5" xfId="13070"/>
    <cellStyle name="40% - Accent4 17 4" xfId="2695"/>
    <cellStyle name="40% - Accent4 17 4 2" xfId="6269"/>
    <cellStyle name="40% - Accent4 17 4 2 2" xfId="11734"/>
    <cellStyle name="40% - Accent4 17 4 2 2 2" xfId="22559"/>
    <cellStyle name="40% - Accent4 17 4 2 3" xfId="17266"/>
    <cellStyle name="40% - Accent4 17 4 3" xfId="4515"/>
    <cellStyle name="40% - Accent4 17 4 3 2" xfId="9984"/>
    <cellStyle name="40% - Accent4 17 4 3 2 2" xfId="20809"/>
    <cellStyle name="40% - Accent4 17 4 3 3" xfId="15516"/>
    <cellStyle name="40% - Accent4 17 4 4" xfId="8236"/>
    <cellStyle name="40% - Accent4 17 4 4 2" xfId="19061"/>
    <cellStyle name="40% - Accent4 17 4 5" xfId="13768"/>
    <cellStyle name="40% - Accent4 17 5" xfId="4875"/>
    <cellStyle name="40% - Accent4 17 5 2" xfId="10340"/>
    <cellStyle name="40% - Accent4 17 5 2 2" xfId="21165"/>
    <cellStyle name="40% - Accent4 17 5 3" xfId="15872"/>
    <cellStyle name="40% - Accent4 17 6" xfId="3121"/>
    <cellStyle name="40% - Accent4 17 6 2" xfId="8590"/>
    <cellStyle name="40% - Accent4 17 6 2 2" xfId="19415"/>
    <cellStyle name="40% - Accent4 17 6 3" xfId="14122"/>
    <cellStyle name="40% - Accent4 17 7" xfId="6842"/>
    <cellStyle name="40% - Accent4 17 7 2" xfId="17667"/>
    <cellStyle name="40% - Accent4 17 8" xfId="12374"/>
    <cellStyle name="40% - Accent4 18" xfId="1208"/>
    <cellStyle name="40% - Accent4 18 2" xfId="1630"/>
    <cellStyle name="40% - Accent4 18 2 2" xfId="2328"/>
    <cellStyle name="40% - Accent4 18 2 2 2" xfId="5934"/>
    <cellStyle name="40% - Accent4 18 2 2 2 2" xfId="11399"/>
    <cellStyle name="40% - Accent4 18 2 2 2 2 2" xfId="22224"/>
    <cellStyle name="40% - Accent4 18 2 2 2 3" xfId="16931"/>
    <cellStyle name="40% - Accent4 18 2 2 3" xfId="4180"/>
    <cellStyle name="40% - Accent4 18 2 2 3 2" xfId="9649"/>
    <cellStyle name="40% - Accent4 18 2 2 3 2 2" xfId="20474"/>
    <cellStyle name="40% - Accent4 18 2 2 3 3" xfId="15181"/>
    <cellStyle name="40% - Accent4 18 2 2 4" xfId="7901"/>
    <cellStyle name="40% - Accent4 18 2 2 4 2" xfId="18726"/>
    <cellStyle name="40% - Accent4 18 2 2 5" xfId="13433"/>
    <cellStyle name="40% - Accent4 18 2 3" xfId="5238"/>
    <cellStyle name="40% - Accent4 18 2 3 2" xfId="10703"/>
    <cellStyle name="40% - Accent4 18 2 3 2 2" xfId="21528"/>
    <cellStyle name="40% - Accent4 18 2 3 3" xfId="16235"/>
    <cellStyle name="40% - Accent4 18 2 4" xfId="3484"/>
    <cellStyle name="40% - Accent4 18 2 4 2" xfId="8953"/>
    <cellStyle name="40% - Accent4 18 2 4 2 2" xfId="19778"/>
    <cellStyle name="40% - Accent4 18 2 4 3" xfId="14485"/>
    <cellStyle name="40% - Accent4 18 2 5" xfId="7205"/>
    <cellStyle name="40% - Accent4 18 2 5 2" xfId="18030"/>
    <cellStyle name="40% - Accent4 18 2 6" xfId="12737"/>
    <cellStyle name="40% - Accent4 18 3" xfId="1979"/>
    <cellStyle name="40% - Accent4 18 3 2" xfId="5585"/>
    <cellStyle name="40% - Accent4 18 3 2 2" xfId="11050"/>
    <cellStyle name="40% - Accent4 18 3 2 2 2" xfId="21875"/>
    <cellStyle name="40% - Accent4 18 3 2 3" xfId="16582"/>
    <cellStyle name="40% - Accent4 18 3 3" xfId="3831"/>
    <cellStyle name="40% - Accent4 18 3 3 2" xfId="9300"/>
    <cellStyle name="40% - Accent4 18 3 3 2 2" xfId="20125"/>
    <cellStyle name="40% - Accent4 18 3 3 3" xfId="14832"/>
    <cellStyle name="40% - Accent4 18 3 4" xfId="7552"/>
    <cellStyle name="40% - Accent4 18 3 4 2" xfId="18377"/>
    <cellStyle name="40% - Accent4 18 3 5" xfId="13084"/>
    <cellStyle name="40% - Accent4 18 4" xfId="2709"/>
    <cellStyle name="40% - Accent4 18 4 2" xfId="6283"/>
    <cellStyle name="40% - Accent4 18 4 2 2" xfId="11748"/>
    <cellStyle name="40% - Accent4 18 4 2 2 2" xfId="22573"/>
    <cellStyle name="40% - Accent4 18 4 2 3" xfId="17280"/>
    <cellStyle name="40% - Accent4 18 4 3" xfId="4529"/>
    <cellStyle name="40% - Accent4 18 4 3 2" xfId="9998"/>
    <cellStyle name="40% - Accent4 18 4 3 2 2" xfId="20823"/>
    <cellStyle name="40% - Accent4 18 4 3 3" xfId="15530"/>
    <cellStyle name="40% - Accent4 18 4 4" xfId="8250"/>
    <cellStyle name="40% - Accent4 18 4 4 2" xfId="19075"/>
    <cellStyle name="40% - Accent4 18 4 5" xfId="13782"/>
    <cellStyle name="40% - Accent4 18 5" xfId="4889"/>
    <cellStyle name="40% - Accent4 18 5 2" xfId="10354"/>
    <cellStyle name="40% - Accent4 18 5 2 2" xfId="21179"/>
    <cellStyle name="40% - Accent4 18 5 3" xfId="15886"/>
    <cellStyle name="40% - Accent4 18 6" xfId="3135"/>
    <cellStyle name="40% - Accent4 18 6 2" xfId="8604"/>
    <cellStyle name="40% - Accent4 18 6 2 2" xfId="19429"/>
    <cellStyle name="40% - Accent4 18 6 3" xfId="14136"/>
    <cellStyle name="40% - Accent4 18 7" xfId="6856"/>
    <cellStyle name="40% - Accent4 18 7 2" xfId="17681"/>
    <cellStyle name="40% - Accent4 18 8" xfId="12388"/>
    <cellStyle name="40% - Accent4 19" xfId="1242"/>
    <cellStyle name="40% - Accent4 19 2" xfId="1650"/>
    <cellStyle name="40% - Accent4 19 2 2" xfId="2348"/>
    <cellStyle name="40% - Accent4 19 2 2 2" xfId="5954"/>
    <cellStyle name="40% - Accent4 19 2 2 2 2" xfId="11419"/>
    <cellStyle name="40% - Accent4 19 2 2 2 2 2" xfId="22244"/>
    <cellStyle name="40% - Accent4 19 2 2 2 3" xfId="16951"/>
    <cellStyle name="40% - Accent4 19 2 2 3" xfId="4200"/>
    <cellStyle name="40% - Accent4 19 2 2 3 2" xfId="9669"/>
    <cellStyle name="40% - Accent4 19 2 2 3 2 2" xfId="20494"/>
    <cellStyle name="40% - Accent4 19 2 2 3 3" xfId="15201"/>
    <cellStyle name="40% - Accent4 19 2 2 4" xfId="7921"/>
    <cellStyle name="40% - Accent4 19 2 2 4 2" xfId="18746"/>
    <cellStyle name="40% - Accent4 19 2 2 5" xfId="13453"/>
    <cellStyle name="40% - Accent4 19 2 3" xfId="5258"/>
    <cellStyle name="40% - Accent4 19 2 3 2" xfId="10723"/>
    <cellStyle name="40% - Accent4 19 2 3 2 2" xfId="21548"/>
    <cellStyle name="40% - Accent4 19 2 3 3" xfId="16255"/>
    <cellStyle name="40% - Accent4 19 2 4" xfId="3504"/>
    <cellStyle name="40% - Accent4 19 2 4 2" xfId="8973"/>
    <cellStyle name="40% - Accent4 19 2 4 2 2" xfId="19798"/>
    <cellStyle name="40% - Accent4 19 2 4 3" xfId="14505"/>
    <cellStyle name="40% - Accent4 19 2 5" xfId="7225"/>
    <cellStyle name="40% - Accent4 19 2 5 2" xfId="18050"/>
    <cellStyle name="40% - Accent4 19 2 6" xfId="12757"/>
    <cellStyle name="40% - Accent4 19 3" xfId="1999"/>
    <cellStyle name="40% - Accent4 19 3 2" xfId="5605"/>
    <cellStyle name="40% - Accent4 19 3 2 2" xfId="11070"/>
    <cellStyle name="40% - Accent4 19 3 2 2 2" xfId="21895"/>
    <cellStyle name="40% - Accent4 19 3 2 3" xfId="16602"/>
    <cellStyle name="40% - Accent4 19 3 3" xfId="3851"/>
    <cellStyle name="40% - Accent4 19 3 3 2" xfId="9320"/>
    <cellStyle name="40% - Accent4 19 3 3 2 2" xfId="20145"/>
    <cellStyle name="40% - Accent4 19 3 3 3" xfId="14852"/>
    <cellStyle name="40% - Accent4 19 3 4" xfId="7572"/>
    <cellStyle name="40% - Accent4 19 3 4 2" xfId="18397"/>
    <cellStyle name="40% - Accent4 19 3 5" xfId="13104"/>
    <cellStyle name="40% - Accent4 19 4" xfId="2729"/>
    <cellStyle name="40% - Accent4 19 4 2" xfId="6303"/>
    <cellStyle name="40% - Accent4 19 4 2 2" xfId="11768"/>
    <cellStyle name="40% - Accent4 19 4 2 2 2" xfId="22593"/>
    <cellStyle name="40% - Accent4 19 4 2 3" xfId="17300"/>
    <cellStyle name="40% - Accent4 19 4 3" xfId="4549"/>
    <cellStyle name="40% - Accent4 19 4 3 2" xfId="10018"/>
    <cellStyle name="40% - Accent4 19 4 3 2 2" xfId="20843"/>
    <cellStyle name="40% - Accent4 19 4 3 3" xfId="15550"/>
    <cellStyle name="40% - Accent4 19 4 4" xfId="8270"/>
    <cellStyle name="40% - Accent4 19 4 4 2" xfId="19095"/>
    <cellStyle name="40% - Accent4 19 4 5" xfId="13802"/>
    <cellStyle name="40% - Accent4 19 5" xfId="4909"/>
    <cellStyle name="40% - Accent4 19 5 2" xfId="10374"/>
    <cellStyle name="40% - Accent4 19 5 2 2" xfId="21199"/>
    <cellStyle name="40% - Accent4 19 5 3" xfId="15906"/>
    <cellStyle name="40% - Accent4 19 6" xfId="3155"/>
    <cellStyle name="40% - Accent4 19 6 2" xfId="8624"/>
    <cellStyle name="40% - Accent4 19 6 2 2" xfId="19449"/>
    <cellStyle name="40% - Accent4 19 6 3" xfId="14156"/>
    <cellStyle name="40% - Accent4 19 7" xfId="6876"/>
    <cellStyle name="40% - Accent4 19 7 2" xfId="17701"/>
    <cellStyle name="40% - Accent4 19 8" xfId="12408"/>
    <cellStyle name="40% - Accent4 2" xfId="57"/>
    <cellStyle name="40% - Accent4 2 2" xfId="907"/>
    <cellStyle name="40% - Accent4 2 3" xfId="462"/>
    <cellStyle name="40% - Accent4 2 3 2" xfId="1379"/>
    <cellStyle name="40% - Accent4 2 3 2 2" xfId="2077"/>
    <cellStyle name="40% - Accent4 2 3 2 2 2" xfId="5683"/>
    <cellStyle name="40% - Accent4 2 3 2 2 2 2" xfId="11148"/>
    <cellStyle name="40% - Accent4 2 3 2 2 2 2 2" xfId="21973"/>
    <cellStyle name="40% - Accent4 2 3 2 2 2 3" xfId="16680"/>
    <cellStyle name="40% - Accent4 2 3 2 2 3" xfId="3929"/>
    <cellStyle name="40% - Accent4 2 3 2 2 3 2" xfId="9398"/>
    <cellStyle name="40% - Accent4 2 3 2 2 3 2 2" xfId="20223"/>
    <cellStyle name="40% - Accent4 2 3 2 2 3 3" xfId="14930"/>
    <cellStyle name="40% - Accent4 2 3 2 2 4" xfId="7650"/>
    <cellStyle name="40% - Accent4 2 3 2 2 4 2" xfId="18475"/>
    <cellStyle name="40% - Accent4 2 3 2 2 5" xfId="13182"/>
    <cellStyle name="40% - Accent4 2 3 2 3" xfId="4987"/>
    <cellStyle name="40% - Accent4 2 3 2 3 2" xfId="10452"/>
    <cellStyle name="40% - Accent4 2 3 2 3 2 2" xfId="21277"/>
    <cellStyle name="40% - Accent4 2 3 2 3 3" xfId="15984"/>
    <cellStyle name="40% - Accent4 2 3 2 4" xfId="3233"/>
    <cellStyle name="40% - Accent4 2 3 2 4 2" xfId="8702"/>
    <cellStyle name="40% - Accent4 2 3 2 4 2 2" xfId="19527"/>
    <cellStyle name="40% - Accent4 2 3 2 4 3" xfId="14234"/>
    <cellStyle name="40% - Accent4 2 3 2 5" xfId="6954"/>
    <cellStyle name="40% - Accent4 2 3 2 5 2" xfId="17779"/>
    <cellStyle name="40% - Accent4 2 3 2 6" xfId="12486"/>
    <cellStyle name="40% - Accent4 2 3 3" xfId="1728"/>
    <cellStyle name="40% - Accent4 2 3 3 2" xfId="5334"/>
    <cellStyle name="40% - Accent4 2 3 3 2 2" xfId="10799"/>
    <cellStyle name="40% - Accent4 2 3 3 2 2 2" xfId="21624"/>
    <cellStyle name="40% - Accent4 2 3 3 2 3" xfId="16331"/>
    <cellStyle name="40% - Accent4 2 3 3 3" xfId="3580"/>
    <cellStyle name="40% - Accent4 2 3 3 3 2" xfId="9049"/>
    <cellStyle name="40% - Accent4 2 3 3 3 2 2" xfId="19874"/>
    <cellStyle name="40% - Accent4 2 3 3 3 3" xfId="14581"/>
    <cellStyle name="40% - Accent4 2 3 3 4" xfId="7301"/>
    <cellStyle name="40% - Accent4 2 3 3 4 2" xfId="18126"/>
    <cellStyle name="40% - Accent4 2 3 3 5" xfId="12833"/>
    <cellStyle name="40% - Accent4 2 3 4" xfId="2458"/>
    <cellStyle name="40% - Accent4 2 3 4 2" xfId="6032"/>
    <cellStyle name="40% - Accent4 2 3 4 2 2" xfId="11497"/>
    <cellStyle name="40% - Accent4 2 3 4 2 2 2" xfId="22322"/>
    <cellStyle name="40% - Accent4 2 3 4 2 3" xfId="17029"/>
    <cellStyle name="40% - Accent4 2 3 4 3" xfId="4278"/>
    <cellStyle name="40% - Accent4 2 3 4 3 2" xfId="9747"/>
    <cellStyle name="40% - Accent4 2 3 4 3 2 2" xfId="20572"/>
    <cellStyle name="40% - Accent4 2 3 4 3 3" xfId="15279"/>
    <cellStyle name="40% - Accent4 2 3 4 4" xfId="7999"/>
    <cellStyle name="40% - Accent4 2 3 4 4 2" xfId="18824"/>
    <cellStyle name="40% - Accent4 2 3 4 5" xfId="13531"/>
    <cellStyle name="40% - Accent4 2 3 5" xfId="4636"/>
    <cellStyle name="40% - Accent4 2 3 5 2" xfId="10101"/>
    <cellStyle name="40% - Accent4 2 3 5 2 2" xfId="20926"/>
    <cellStyle name="40% - Accent4 2 3 5 3" xfId="15633"/>
    <cellStyle name="40% - Accent4 2 3 6" xfId="2884"/>
    <cellStyle name="40% - Accent4 2 3 6 2" xfId="8353"/>
    <cellStyle name="40% - Accent4 2 3 6 2 2" xfId="19178"/>
    <cellStyle name="40% - Accent4 2 3 6 3" xfId="13885"/>
    <cellStyle name="40% - Accent4 2 3 7" xfId="6605"/>
    <cellStyle name="40% - Accent4 2 3 7 2" xfId="17430"/>
    <cellStyle name="40% - Accent4 2 3 8" xfId="12136"/>
    <cellStyle name="40% - Accent4 20" xfId="1301"/>
    <cellStyle name="40% - Accent4 20 2" xfId="1665"/>
    <cellStyle name="40% - Accent4 20 2 2" xfId="2363"/>
    <cellStyle name="40% - Accent4 20 2 2 2" xfId="5969"/>
    <cellStyle name="40% - Accent4 20 2 2 2 2" xfId="11434"/>
    <cellStyle name="40% - Accent4 20 2 2 2 2 2" xfId="22259"/>
    <cellStyle name="40% - Accent4 20 2 2 2 3" xfId="16966"/>
    <cellStyle name="40% - Accent4 20 2 2 3" xfId="4215"/>
    <cellStyle name="40% - Accent4 20 2 2 3 2" xfId="9684"/>
    <cellStyle name="40% - Accent4 20 2 2 3 2 2" xfId="20509"/>
    <cellStyle name="40% - Accent4 20 2 2 3 3" xfId="15216"/>
    <cellStyle name="40% - Accent4 20 2 2 4" xfId="7936"/>
    <cellStyle name="40% - Accent4 20 2 2 4 2" xfId="18761"/>
    <cellStyle name="40% - Accent4 20 2 2 5" xfId="13468"/>
    <cellStyle name="40% - Accent4 20 2 3" xfId="5273"/>
    <cellStyle name="40% - Accent4 20 2 3 2" xfId="10738"/>
    <cellStyle name="40% - Accent4 20 2 3 2 2" xfId="21563"/>
    <cellStyle name="40% - Accent4 20 2 3 3" xfId="16270"/>
    <cellStyle name="40% - Accent4 20 2 4" xfId="3519"/>
    <cellStyle name="40% - Accent4 20 2 4 2" xfId="8988"/>
    <cellStyle name="40% - Accent4 20 2 4 2 2" xfId="19813"/>
    <cellStyle name="40% - Accent4 20 2 4 3" xfId="14520"/>
    <cellStyle name="40% - Accent4 20 2 5" xfId="7240"/>
    <cellStyle name="40% - Accent4 20 2 5 2" xfId="18065"/>
    <cellStyle name="40% - Accent4 20 2 6" xfId="12772"/>
    <cellStyle name="40% - Accent4 20 3" xfId="2014"/>
    <cellStyle name="40% - Accent4 20 3 2" xfId="5620"/>
    <cellStyle name="40% - Accent4 20 3 2 2" xfId="11085"/>
    <cellStyle name="40% - Accent4 20 3 2 2 2" xfId="21910"/>
    <cellStyle name="40% - Accent4 20 3 2 3" xfId="16617"/>
    <cellStyle name="40% - Accent4 20 3 3" xfId="3866"/>
    <cellStyle name="40% - Accent4 20 3 3 2" xfId="9335"/>
    <cellStyle name="40% - Accent4 20 3 3 2 2" xfId="20160"/>
    <cellStyle name="40% - Accent4 20 3 3 3" xfId="14867"/>
    <cellStyle name="40% - Accent4 20 3 4" xfId="7587"/>
    <cellStyle name="40% - Accent4 20 3 4 2" xfId="18412"/>
    <cellStyle name="40% - Accent4 20 3 5" xfId="13119"/>
    <cellStyle name="40% - Accent4 20 4" xfId="2744"/>
    <cellStyle name="40% - Accent4 20 4 2" xfId="6318"/>
    <cellStyle name="40% - Accent4 20 4 2 2" xfId="11783"/>
    <cellStyle name="40% - Accent4 20 4 2 2 2" xfId="22608"/>
    <cellStyle name="40% - Accent4 20 4 2 3" xfId="17315"/>
    <cellStyle name="40% - Accent4 20 4 3" xfId="4564"/>
    <cellStyle name="40% - Accent4 20 4 3 2" xfId="10033"/>
    <cellStyle name="40% - Accent4 20 4 3 2 2" xfId="20858"/>
    <cellStyle name="40% - Accent4 20 4 3 3" xfId="15565"/>
    <cellStyle name="40% - Accent4 20 4 4" xfId="8285"/>
    <cellStyle name="40% - Accent4 20 4 4 2" xfId="19110"/>
    <cellStyle name="40% - Accent4 20 4 5" xfId="13817"/>
    <cellStyle name="40% - Accent4 20 5" xfId="4924"/>
    <cellStyle name="40% - Accent4 20 5 2" xfId="10389"/>
    <cellStyle name="40% - Accent4 20 5 2 2" xfId="21214"/>
    <cellStyle name="40% - Accent4 20 5 3" xfId="15921"/>
    <cellStyle name="40% - Accent4 20 6" xfId="3170"/>
    <cellStyle name="40% - Accent4 20 6 2" xfId="8639"/>
    <cellStyle name="40% - Accent4 20 6 2 2" xfId="19464"/>
    <cellStyle name="40% - Accent4 20 6 3" xfId="14171"/>
    <cellStyle name="40% - Accent4 20 7" xfId="6891"/>
    <cellStyle name="40% - Accent4 20 7 2" xfId="17716"/>
    <cellStyle name="40% - Accent4 20 8" xfId="12423"/>
    <cellStyle name="40% - Accent4 21" xfId="346"/>
    <cellStyle name="40% - Accent4 22" xfId="337"/>
    <cellStyle name="40% - Accent4 22 2" xfId="1365"/>
    <cellStyle name="40% - Accent4 22 2 2" xfId="2063"/>
    <cellStyle name="40% - Accent4 22 2 2 2" xfId="5669"/>
    <cellStyle name="40% - Accent4 22 2 2 2 2" xfId="11134"/>
    <cellStyle name="40% - Accent4 22 2 2 2 2 2" xfId="21959"/>
    <cellStyle name="40% - Accent4 22 2 2 2 3" xfId="16666"/>
    <cellStyle name="40% - Accent4 22 2 2 3" xfId="3915"/>
    <cellStyle name="40% - Accent4 22 2 2 3 2" xfId="9384"/>
    <cellStyle name="40% - Accent4 22 2 2 3 2 2" xfId="20209"/>
    <cellStyle name="40% - Accent4 22 2 2 3 3" xfId="14916"/>
    <cellStyle name="40% - Accent4 22 2 2 4" xfId="7636"/>
    <cellStyle name="40% - Accent4 22 2 2 4 2" xfId="18461"/>
    <cellStyle name="40% - Accent4 22 2 2 5" xfId="13168"/>
    <cellStyle name="40% - Accent4 22 2 3" xfId="4973"/>
    <cellStyle name="40% - Accent4 22 2 3 2" xfId="10438"/>
    <cellStyle name="40% - Accent4 22 2 3 2 2" xfId="21263"/>
    <cellStyle name="40% - Accent4 22 2 3 3" xfId="15970"/>
    <cellStyle name="40% - Accent4 22 2 4" xfId="3219"/>
    <cellStyle name="40% - Accent4 22 2 4 2" xfId="8688"/>
    <cellStyle name="40% - Accent4 22 2 4 2 2" xfId="19513"/>
    <cellStyle name="40% - Accent4 22 2 4 3" xfId="14220"/>
    <cellStyle name="40% - Accent4 22 2 5" xfId="6940"/>
    <cellStyle name="40% - Accent4 22 2 5 2" xfId="17765"/>
    <cellStyle name="40% - Accent4 22 2 6" xfId="12472"/>
    <cellStyle name="40% - Accent4 22 3" xfId="1714"/>
    <cellStyle name="40% - Accent4 22 3 2" xfId="5320"/>
    <cellStyle name="40% - Accent4 22 3 2 2" xfId="10785"/>
    <cellStyle name="40% - Accent4 22 3 2 2 2" xfId="21610"/>
    <cellStyle name="40% - Accent4 22 3 2 3" xfId="16317"/>
    <cellStyle name="40% - Accent4 22 3 3" xfId="3566"/>
    <cellStyle name="40% - Accent4 22 3 3 2" xfId="9035"/>
    <cellStyle name="40% - Accent4 22 3 3 2 2" xfId="19860"/>
    <cellStyle name="40% - Accent4 22 3 3 3" xfId="14567"/>
    <cellStyle name="40% - Accent4 22 3 4" xfId="7287"/>
    <cellStyle name="40% - Accent4 22 3 4 2" xfId="18112"/>
    <cellStyle name="40% - Accent4 22 3 5" xfId="12819"/>
    <cellStyle name="40% - Accent4 22 4" xfId="2444"/>
    <cellStyle name="40% - Accent4 22 4 2" xfId="6018"/>
    <cellStyle name="40% - Accent4 22 4 2 2" xfId="11483"/>
    <cellStyle name="40% - Accent4 22 4 2 2 2" xfId="22308"/>
    <cellStyle name="40% - Accent4 22 4 2 3" xfId="17015"/>
    <cellStyle name="40% - Accent4 22 4 3" xfId="4264"/>
    <cellStyle name="40% - Accent4 22 4 3 2" xfId="9733"/>
    <cellStyle name="40% - Accent4 22 4 3 2 2" xfId="20558"/>
    <cellStyle name="40% - Accent4 22 4 3 3" xfId="15265"/>
    <cellStyle name="40% - Accent4 22 4 4" xfId="7985"/>
    <cellStyle name="40% - Accent4 22 4 4 2" xfId="18810"/>
    <cellStyle name="40% - Accent4 22 4 5" xfId="13517"/>
    <cellStyle name="40% - Accent4 22 5" xfId="4622"/>
    <cellStyle name="40% - Accent4 22 5 2" xfId="10087"/>
    <cellStyle name="40% - Accent4 22 5 2 2" xfId="20912"/>
    <cellStyle name="40% - Accent4 22 5 3" xfId="15619"/>
    <cellStyle name="40% - Accent4 22 6" xfId="2870"/>
    <cellStyle name="40% - Accent4 22 6 2" xfId="8339"/>
    <cellStyle name="40% - Accent4 22 6 2 2" xfId="19164"/>
    <cellStyle name="40% - Accent4 22 6 3" xfId="13871"/>
    <cellStyle name="40% - Accent4 22 7" xfId="6591"/>
    <cellStyle name="40% - Accent4 22 7 2" xfId="17416"/>
    <cellStyle name="40% - Accent4 22 8" xfId="12122"/>
    <cellStyle name="40% - Accent4 23" xfId="1326"/>
    <cellStyle name="40% - Accent4 23 2" xfId="2030"/>
    <cellStyle name="40% - Accent4 23 2 2" xfId="5636"/>
    <cellStyle name="40% - Accent4 23 2 2 2" xfId="11101"/>
    <cellStyle name="40% - Accent4 23 2 2 2 2" xfId="21926"/>
    <cellStyle name="40% - Accent4 23 2 2 3" xfId="16633"/>
    <cellStyle name="40% - Accent4 23 2 3" xfId="3882"/>
    <cellStyle name="40% - Accent4 23 2 3 2" xfId="9351"/>
    <cellStyle name="40% - Accent4 23 2 3 2 2" xfId="20176"/>
    <cellStyle name="40% - Accent4 23 2 3 3" xfId="14883"/>
    <cellStyle name="40% - Accent4 23 2 4" xfId="7603"/>
    <cellStyle name="40% - Accent4 23 2 4 2" xfId="18428"/>
    <cellStyle name="40% - Accent4 23 2 5" xfId="13135"/>
    <cellStyle name="40% - Accent4 23 3" xfId="4940"/>
    <cellStyle name="40% - Accent4 23 3 2" xfId="10405"/>
    <cellStyle name="40% - Accent4 23 3 2 2" xfId="21230"/>
    <cellStyle name="40% - Accent4 23 3 3" xfId="15937"/>
    <cellStyle name="40% - Accent4 23 4" xfId="3186"/>
    <cellStyle name="40% - Accent4 23 4 2" xfId="8655"/>
    <cellStyle name="40% - Accent4 23 4 2 2" xfId="19480"/>
    <cellStyle name="40% - Accent4 23 4 3" xfId="14187"/>
    <cellStyle name="40% - Accent4 23 5" xfId="6907"/>
    <cellStyle name="40% - Accent4 23 5 2" xfId="17732"/>
    <cellStyle name="40% - Accent4 23 6" xfId="12439"/>
    <cellStyle name="40% - Accent4 24" xfId="1683"/>
    <cellStyle name="40% - Accent4 24 2" xfId="5289"/>
    <cellStyle name="40% - Accent4 24 2 2" xfId="10754"/>
    <cellStyle name="40% - Accent4 24 2 2 2" xfId="21579"/>
    <cellStyle name="40% - Accent4 24 2 3" xfId="16286"/>
    <cellStyle name="40% - Accent4 24 3" xfId="3535"/>
    <cellStyle name="40% - Accent4 24 3 2" xfId="9004"/>
    <cellStyle name="40% - Accent4 24 3 2 2" xfId="19829"/>
    <cellStyle name="40% - Accent4 24 3 3" xfId="14536"/>
    <cellStyle name="40% - Accent4 24 4" xfId="7256"/>
    <cellStyle name="40% - Accent4 24 4 2" xfId="18081"/>
    <cellStyle name="40% - Accent4 24 5" xfId="12788"/>
    <cellStyle name="40% - Accent4 25" xfId="2413"/>
    <cellStyle name="40% - Accent4 25 2" xfId="5987"/>
    <cellStyle name="40% - Accent4 25 2 2" xfId="11452"/>
    <cellStyle name="40% - Accent4 25 2 2 2" xfId="22277"/>
    <cellStyle name="40% - Accent4 25 2 3" xfId="16984"/>
    <cellStyle name="40% - Accent4 25 3" xfId="4233"/>
    <cellStyle name="40% - Accent4 25 3 2" xfId="9702"/>
    <cellStyle name="40% - Accent4 25 3 2 2" xfId="20527"/>
    <cellStyle name="40% - Accent4 25 3 3" xfId="15234"/>
    <cellStyle name="40% - Accent4 25 4" xfId="7954"/>
    <cellStyle name="40% - Accent4 25 4 2" xfId="18779"/>
    <cellStyle name="40% - Accent4 25 5" xfId="13486"/>
    <cellStyle name="40% - Accent4 26" xfId="2769"/>
    <cellStyle name="40% - Accent4 27" xfId="4591"/>
    <cellStyle name="40% - Accent4 27 2" xfId="10056"/>
    <cellStyle name="40% - Accent4 27 2 2" xfId="20881"/>
    <cellStyle name="40% - Accent4 27 3" xfId="15588"/>
    <cellStyle name="40% - Accent4 28" xfId="2839"/>
    <cellStyle name="40% - Accent4 28 2" xfId="8308"/>
    <cellStyle name="40% - Accent4 28 2 2" xfId="19133"/>
    <cellStyle name="40% - Accent4 28 3" xfId="13840"/>
    <cellStyle name="40% - Accent4 29" xfId="6343"/>
    <cellStyle name="40% - Accent4 29 2" xfId="11806"/>
    <cellStyle name="40% - Accent4 29 2 2" xfId="22631"/>
    <cellStyle name="40% - Accent4 29 3" xfId="17338"/>
    <cellStyle name="40% - Accent4 3" xfId="58"/>
    <cellStyle name="40% - Accent4 3 2" xfId="908"/>
    <cellStyle name="40% - Accent4 3 3" xfId="504"/>
    <cellStyle name="40% - Accent4 3 3 2" xfId="1393"/>
    <cellStyle name="40% - Accent4 3 3 2 2" xfId="2091"/>
    <cellStyle name="40% - Accent4 3 3 2 2 2" xfId="5697"/>
    <cellStyle name="40% - Accent4 3 3 2 2 2 2" xfId="11162"/>
    <cellStyle name="40% - Accent4 3 3 2 2 2 2 2" xfId="21987"/>
    <cellStyle name="40% - Accent4 3 3 2 2 2 3" xfId="16694"/>
    <cellStyle name="40% - Accent4 3 3 2 2 3" xfId="3943"/>
    <cellStyle name="40% - Accent4 3 3 2 2 3 2" xfId="9412"/>
    <cellStyle name="40% - Accent4 3 3 2 2 3 2 2" xfId="20237"/>
    <cellStyle name="40% - Accent4 3 3 2 2 3 3" xfId="14944"/>
    <cellStyle name="40% - Accent4 3 3 2 2 4" xfId="7664"/>
    <cellStyle name="40% - Accent4 3 3 2 2 4 2" xfId="18489"/>
    <cellStyle name="40% - Accent4 3 3 2 2 5" xfId="13196"/>
    <cellStyle name="40% - Accent4 3 3 2 3" xfId="5001"/>
    <cellStyle name="40% - Accent4 3 3 2 3 2" xfId="10466"/>
    <cellStyle name="40% - Accent4 3 3 2 3 2 2" xfId="21291"/>
    <cellStyle name="40% - Accent4 3 3 2 3 3" xfId="15998"/>
    <cellStyle name="40% - Accent4 3 3 2 4" xfId="3247"/>
    <cellStyle name="40% - Accent4 3 3 2 4 2" xfId="8716"/>
    <cellStyle name="40% - Accent4 3 3 2 4 2 2" xfId="19541"/>
    <cellStyle name="40% - Accent4 3 3 2 4 3" xfId="14248"/>
    <cellStyle name="40% - Accent4 3 3 2 5" xfId="6968"/>
    <cellStyle name="40% - Accent4 3 3 2 5 2" xfId="17793"/>
    <cellStyle name="40% - Accent4 3 3 2 6" xfId="12500"/>
    <cellStyle name="40% - Accent4 3 3 3" xfId="1742"/>
    <cellStyle name="40% - Accent4 3 3 3 2" xfId="5348"/>
    <cellStyle name="40% - Accent4 3 3 3 2 2" xfId="10813"/>
    <cellStyle name="40% - Accent4 3 3 3 2 2 2" xfId="21638"/>
    <cellStyle name="40% - Accent4 3 3 3 2 3" xfId="16345"/>
    <cellStyle name="40% - Accent4 3 3 3 3" xfId="3594"/>
    <cellStyle name="40% - Accent4 3 3 3 3 2" xfId="9063"/>
    <cellStyle name="40% - Accent4 3 3 3 3 2 2" xfId="19888"/>
    <cellStyle name="40% - Accent4 3 3 3 3 3" xfId="14595"/>
    <cellStyle name="40% - Accent4 3 3 3 4" xfId="7315"/>
    <cellStyle name="40% - Accent4 3 3 3 4 2" xfId="18140"/>
    <cellStyle name="40% - Accent4 3 3 3 5" xfId="12847"/>
    <cellStyle name="40% - Accent4 3 3 4" xfId="2472"/>
    <cellStyle name="40% - Accent4 3 3 4 2" xfId="6046"/>
    <cellStyle name="40% - Accent4 3 3 4 2 2" xfId="11511"/>
    <cellStyle name="40% - Accent4 3 3 4 2 2 2" xfId="22336"/>
    <cellStyle name="40% - Accent4 3 3 4 2 3" xfId="17043"/>
    <cellStyle name="40% - Accent4 3 3 4 3" xfId="4292"/>
    <cellStyle name="40% - Accent4 3 3 4 3 2" xfId="9761"/>
    <cellStyle name="40% - Accent4 3 3 4 3 2 2" xfId="20586"/>
    <cellStyle name="40% - Accent4 3 3 4 3 3" xfId="15293"/>
    <cellStyle name="40% - Accent4 3 3 4 4" xfId="8013"/>
    <cellStyle name="40% - Accent4 3 3 4 4 2" xfId="18838"/>
    <cellStyle name="40% - Accent4 3 3 4 5" xfId="13545"/>
    <cellStyle name="40% - Accent4 3 3 5" xfId="4650"/>
    <cellStyle name="40% - Accent4 3 3 5 2" xfId="10115"/>
    <cellStyle name="40% - Accent4 3 3 5 2 2" xfId="20940"/>
    <cellStyle name="40% - Accent4 3 3 5 3" xfId="15647"/>
    <cellStyle name="40% - Accent4 3 3 6" xfId="2898"/>
    <cellStyle name="40% - Accent4 3 3 6 2" xfId="8367"/>
    <cellStyle name="40% - Accent4 3 3 6 2 2" xfId="19192"/>
    <cellStyle name="40% - Accent4 3 3 6 3" xfId="13899"/>
    <cellStyle name="40% - Accent4 3 3 7" xfId="6619"/>
    <cellStyle name="40% - Accent4 3 3 7 2" xfId="17444"/>
    <cellStyle name="40% - Accent4 3 3 8" xfId="12150"/>
    <cellStyle name="40% - Accent4 30" xfId="6558"/>
    <cellStyle name="40% - Accent4 30 2" xfId="17385"/>
    <cellStyle name="40% - Accent4 31" xfId="11915"/>
    <cellStyle name="40% - Accent4 31 2" xfId="22712"/>
    <cellStyle name="40% - Accent4 32" xfId="12090"/>
    <cellStyle name="40% - Accent4 4" xfId="321"/>
    <cellStyle name="40% - Accent4 4 2" xfId="546"/>
    <cellStyle name="40% - Accent4 4 2 2" xfId="1407"/>
    <cellStyle name="40% - Accent4 4 2 2 2" xfId="2105"/>
    <cellStyle name="40% - Accent4 4 2 2 2 2" xfId="5711"/>
    <cellStyle name="40% - Accent4 4 2 2 2 2 2" xfId="11176"/>
    <cellStyle name="40% - Accent4 4 2 2 2 2 2 2" xfId="22001"/>
    <cellStyle name="40% - Accent4 4 2 2 2 2 3" xfId="16708"/>
    <cellStyle name="40% - Accent4 4 2 2 2 3" xfId="3957"/>
    <cellStyle name="40% - Accent4 4 2 2 2 3 2" xfId="9426"/>
    <cellStyle name="40% - Accent4 4 2 2 2 3 2 2" xfId="20251"/>
    <cellStyle name="40% - Accent4 4 2 2 2 3 3" xfId="14958"/>
    <cellStyle name="40% - Accent4 4 2 2 2 4" xfId="7678"/>
    <cellStyle name="40% - Accent4 4 2 2 2 4 2" xfId="18503"/>
    <cellStyle name="40% - Accent4 4 2 2 2 5" xfId="13210"/>
    <cellStyle name="40% - Accent4 4 2 2 3" xfId="5015"/>
    <cellStyle name="40% - Accent4 4 2 2 3 2" xfId="10480"/>
    <cellStyle name="40% - Accent4 4 2 2 3 2 2" xfId="21305"/>
    <cellStyle name="40% - Accent4 4 2 2 3 3" xfId="16012"/>
    <cellStyle name="40% - Accent4 4 2 2 4" xfId="3261"/>
    <cellStyle name="40% - Accent4 4 2 2 4 2" xfId="8730"/>
    <cellStyle name="40% - Accent4 4 2 2 4 2 2" xfId="19555"/>
    <cellStyle name="40% - Accent4 4 2 2 4 3" xfId="14262"/>
    <cellStyle name="40% - Accent4 4 2 2 5" xfId="6982"/>
    <cellStyle name="40% - Accent4 4 2 2 5 2" xfId="17807"/>
    <cellStyle name="40% - Accent4 4 2 2 6" xfId="12514"/>
    <cellStyle name="40% - Accent4 4 2 3" xfId="1756"/>
    <cellStyle name="40% - Accent4 4 2 3 2" xfId="5362"/>
    <cellStyle name="40% - Accent4 4 2 3 2 2" xfId="10827"/>
    <cellStyle name="40% - Accent4 4 2 3 2 2 2" xfId="21652"/>
    <cellStyle name="40% - Accent4 4 2 3 2 3" xfId="16359"/>
    <cellStyle name="40% - Accent4 4 2 3 3" xfId="3608"/>
    <cellStyle name="40% - Accent4 4 2 3 3 2" xfId="9077"/>
    <cellStyle name="40% - Accent4 4 2 3 3 2 2" xfId="19902"/>
    <cellStyle name="40% - Accent4 4 2 3 3 3" xfId="14609"/>
    <cellStyle name="40% - Accent4 4 2 3 4" xfId="7329"/>
    <cellStyle name="40% - Accent4 4 2 3 4 2" xfId="18154"/>
    <cellStyle name="40% - Accent4 4 2 3 5" xfId="12861"/>
    <cellStyle name="40% - Accent4 4 2 4" xfId="2486"/>
    <cellStyle name="40% - Accent4 4 2 4 2" xfId="6060"/>
    <cellStyle name="40% - Accent4 4 2 4 2 2" xfId="11525"/>
    <cellStyle name="40% - Accent4 4 2 4 2 2 2" xfId="22350"/>
    <cellStyle name="40% - Accent4 4 2 4 2 3" xfId="17057"/>
    <cellStyle name="40% - Accent4 4 2 4 3" xfId="4306"/>
    <cellStyle name="40% - Accent4 4 2 4 3 2" xfId="9775"/>
    <cellStyle name="40% - Accent4 4 2 4 3 2 2" xfId="20600"/>
    <cellStyle name="40% - Accent4 4 2 4 3 3" xfId="15307"/>
    <cellStyle name="40% - Accent4 4 2 4 4" xfId="8027"/>
    <cellStyle name="40% - Accent4 4 2 4 4 2" xfId="18852"/>
    <cellStyle name="40% - Accent4 4 2 4 5" xfId="13559"/>
    <cellStyle name="40% - Accent4 4 2 5" xfId="4664"/>
    <cellStyle name="40% - Accent4 4 2 5 2" xfId="10129"/>
    <cellStyle name="40% - Accent4 4 2 5 2 2" xfId="20954"/>
    <cellStyle name="40% - Accent4 4 2 5 3" xfId="15661"/>
    <cellStyle name="40% - Accent4 4 2 6" xfId="2912"/>
    <cellStyle name="40% - Accent4 4 2 6 2" xfId="8381"/>
    <cellStyle name="40% - Accent4 4 2 6 2 2" xfId="19206"/>
    <cellStyle name="40% - Accent4 4 2 6 3" xfId="13913"/>
    <cellStyle name="40% - Accent4 4 2 7" xfId="6633"/>
    <cellStyle name="40% - Accent4 4 2 7 2" xfId="17458"/>
    <cellStyle name="40% - Accent4 4 2 8" xfId="12164"/>
    <cellStyle name="40% - Accent4 4 3" xfId="1349"/>
    <cellStyle name="40% - Accent4 4 3 2" xfId="2047"/>
    <cellStyle name="40% - Accent4 4 3 2 2" xfId="5653"/>
    <cellStyle name="40% - Accent4 4 3 2 2 2" xfId="11118"/>
    <cellStyle name="40% - Accent4 4 3 2 2 2 2" xfId="21943"/>
    <cellStyle name="40% - Accent4 4 3 2 2 3" xfId="16650"/>
    <cellStyle name="40% - Accent4 4 3 2 3" xfId="3899"/>
    <cellStyle name="40% - Accent4 4 3 2 3 2" xfId="9368"/>
    <cellStyle name="40% - Accent4 4 3 2 3 2 2" xfId="20193"/>
    <cellStyle name="40% - Accent4 4 3 2 3 3" xfId="14900"/>
    <cellStyle name="40% - Accent4 4 3 2 4" xfId="7620"/>
    <cellStyle name="40% - Accent4 4 3 2 4 2" xfId="18445"/>
    <cellStyle name="40% - Accent4 4 3 2 5" xfId="13152"/>
    <cellStyle name="40% - Accent4 4 3 3" xfId="4957"/>
    <cellStyle name="40% - Accent4 4 3 3 2" xfId="10422"/>
    <cellStyle name="40% - Accent4 4 3 3 2 2" xfId="21247"/>
    <cellStyle name="40% - Accent4 4 3 3 3" xfId="15954"/>
    <cellStyle name="40% - Accent4 4 3 4" xfId="3203"/>
    <cellStyle name="40% - Accent4 4 3 4 2" xfId="8672"/>
    <cellStyle name="40% - Accent4 4 3 4 2 2" xfId="19497"/>
    <cellStyle name="40% - Accent4 4 3 4 3" xfId="14204"/>
    <cellStyle name="40% - Accent4 4 3 5" xfId="6924"/>
    <cellStyle name="40% - Accent4 4 3 5 2" xfId="17749"/>
    <cellStyle name="40% - Accent4 4 3 6" xfId="12456"/>
    <cellStyle name="40% - Accent4 4 4" xfId="1698"/>
    <cellStyle name="40% - Accent4 4 4 2" xfId="5304"/>
    <cellStyle name="40% - Accent4 4 4 2 2" xfId="10769"/>
    <cellStyle name="40% - Accent4 4 4 2 2 2" xfId="21594"/>
    <cellStyle name="40% - Accent4 4 4 2 3" xfId="16301"/>
    <cellStyle name="40% - Accent4 4 4 3" xfId="3550"/>
    <cellStyle name="40% - Accent4 4 4 3 2" xfId="9019"/>
    <cellStyle name="40% - Accent4 4 4 3 2 2" xfId="19844"/>
    <cellStyle name="40% - Accent4 4 4 3 3" xfId="14551"/>
    <cellStyle name="40% - Accent4 4 4 4" xfId="7271"/>
    <cellStyle name="40% - Accent4 4 4 4 2" xfId="18096"/>
    <cellStyle name="40% - Accent4 4 4 5" xfId="12803"/>
    <cellStyle name="40% - Accent4 4 5" xfId="2428"/>
    <cellStyle name="40% - Accent4 4 5 2" xfId="6002"/>
    <cellStyle name="40% - Accent4 4 5 2 2" xfId="11467"/>
    <cellStyle name="40% - Accent4 4 5 2 2 2" xfId="22292"/>
    <cellStyle name="40% - Accent4 4 5 2 3" xfId="16999"/>
    <cellStyle name="40% - Accent4 4 5 3" xfId="4248"/>
    <cellStyle name="40% - Accent4 4 5 3 2" xfId="9717"/>
    <cellStyle name="40% - Accent4 4 5 3 2 2" xfId="20542"/>
    <cellStyle name="40% - Accent4 4 5 3 3" xfId="15249"/>
    <cellStyle name="40% - Accent4 4 5 4" xfId="7969"/>
    <cellStyle name="40% - Accent4 4 5 4 2" xfId="18794"/>
    <cellStyle name="40% - Accent4 4 5 5" xfId="13501"/>
    <cellStyle name="40% - Accent4 4 6" xfId="4606"/>
    <cellStyle name="40% - Accent4 4 6 2" xfId="10071"/>
    <cellStyle name="40% - Accent4 4 6 2 2" xfId="20896"/>
    <cellStyle name="40% - Accent4 4 6 3" xfId="15603"/>
    <cellStyle name="40% - Accent4 4 7" xfId="2854"/>
    <cellStyle name="40% - Accent4 4 7 2" xfId="8323"/>
    <cellStyle name="40% - Accent4 4 7 2 2" xfId="19148"/>
    <cellStyle name="40% - Accent4 4 7 3" xfId="13855"/>
    <cellStyle name="40% - Accent4 4 8" xfId="6575"/>
    <cellStyle name="40% - Accent4 4 8 2" xfId="17400"/>
    <cellStyle name="40% - Accent4 4 9" xfId="12106"/>
    <cellStyle name="40% - Accent4 5" xfId="588"/>
    <cellStyle name="40% - Accent4 5 2" xfId="1421"/>
    <cellStyle name="40% - Accent4 5 2 2" xfId="2119"/>
    <cellStyle name="40% - Accent4 5 2 2 2" xfId="5725"/>
    <cellStyle name="40% - Accent4 5 2 2 2 2" xfId="11190"/>
    <cellStyle name="40% - Accent4 5 2 2 2 2 2" xfId="22015"/>
    <cellStyle name="40% - Accent4 5 2 2 2 3" xfId="16722"/>
    <cellStyle name="40% - Accent4 5 2 2 3" xfId="3971"/>
    <cellStyle name="40% - Accent4 5 2 2 3 2" xfId="9440"/>
    <cellStyle name="40% - Accent4 5 2 2 3 2 2" xfId="20265"/>
    <cellStyle name="40% - Accent4 5 2 2 3 3" xfId="14972"/>
    <cellStyle name="40% - Accent4 5 2 2 4" xfId="7692"/>
    <cellStyle name="40% - Accent4 5 2 2 4 2" xfId="18517"/>
    <cellStyle name="40% - Accent4 5 2 2 5" xfId="13224"/>
    <cellStyle name="40% - Accent4 5 2 3" xfId="5029"/>
    <cellStyle name="40% - Accent4 5 2 3 2" xfId="10494"/>
    <cellStyle name="40% - Accent4 5 2 3 2 2" xfId="21319"/>
    <cellStyle name="40% - Accent4 5 2 3 3" xfId="16026"/>
    <cellStyle name="40% - Accent4 5 2 4" xfId="3275"/>
    <cellStyle name="40% - Accent4 5 2 4 2" xfId="8744"/>
    <cellStyle name="40% - Accent4 5 2 4 2 2" xfId="19569"/>
    <cellStyle name="40% - Accent4 5 2 4 3" xfId="14276"/>
    <cellStyle name="40% - Accent4 5 2 5" xfId="6996"/>
    <cellStyle name="40% - Accent4 5 2 5 2" xfId="17821"/>
    <cellStyle name="40% - Accent4 5 2 6" xfId="12528"/>
    <cellStyle name="40% - Accent4 5 3" xfId="1770"/>
    <cellStyle name="40% - Accent4 5 3 2" xfId="5376"/>
    <cellStyle name="40% - Accent4 5 3 2 2" xfId="10841"/>
    <cellStyle name="40% - Accent4 5 3 2 2 2" xfId="21666"/>
    <cellStyle name="40% - Accent4 5 3 2 3" xfId="16373"/>
    <cellStyle name="40% - Accent4 5 3 3" xfId="3622"/>
    <cellStyle name="40% - Accent4 5 3 3 2" xfId="9091"/>
    <cellStyle name="40% - Accent4 5 3 3 2 2" xfId="19916"/>
    <cellStyle name="40% - Accent4 5 3 3 3" xfId="14623"/>
    <cellStyle name="40% - Accent4 5 3 4" xfId="7343"/>
    <cellStyle name="40% - Accent4 5 3 4 2" xfId="18168"/>
    <cellStyle name="40% - Accent4 5 3 5" xfId="12875"/>
    <cellStyle name="40% - Accent4 5 4" xfId="2500"/>
    <cellStyle name="40% - Accent4 5 4 2" xfId="6074"/>
    <cellStyle name="40% - Accent4 5 4 2 2" xfId="11539"/>
    <cellStyle name="40% - Accent4 5 4 2 2 2" xfId="22364"/>
    <cellStyle name="40% - Accent4 5 4 2 3" xfId="17071"/>
    <cellStyle name="40% - Accent4 5 4 3" xfId="4320"/>
    <cellStyle name="40% - Accent4 5 4 3 2" xfId="9789"/>
    <cellStyle name="40% - Accent4 5 4 3 2 2" xfId="20614"/>
    <cellStyle name="40% - Accent4 5 4 3 3" xfId="15321"/>
    <cellStyle name="40% - Accent4 5 4 4" xfId="8041"/>
    <cellStyle name="40% - Accent4 5 4 4 2" xfId="18866"/>
    <cellStyle name="40% - Accent4 5 4 5" xfId="13573"/>
    <cellStyle name="40% - Accent4 5 5" xfId="4678"/>
    <cellStyle name="40% - Accent4 5 5 2" xfId="10143"/>
    <cellStyle name="40% - Accent4 5 5 2 2" xfId="20968"/>
    <cellStyle name="40% - Accent4 5 5 3" xfId="15675"/>
    <cellStyle name="40% - Accent4 5 6" xfId="2926"/>
    <cellStyle name="40% - Accent4 5 6 2" xfId="8395"/>
    <cellStyle name="40% - Accent4 5 6 2 2" xfId="19220"/>
    <cellStyle name="40% - Accent4 5 6 3" xfId="13927"/>
    <cellStyle name="40% - Accent4 5 7" xfId="6647"/>
    <cellStyle name="40% - Accent4 5 7 2" xfId="17472"/>
    <cellStyle name="40% - Accent4 5 8" xfId="12178"/>
    <cellStyle name="40% - Accent4 6" xfId="630"/>
    <cellStyle name="40% - Accent4 6 2" xfId="1435"/>
    <cellStyle name="40% - Accent4 6 2 2" xfId="2133"/>
    <cellStyle name="40% - Accent4 6 2 2 2" xfId="5739"/>
    <cellStyle name="40% - Accent4 6 2 2 2 2" xfId="11204"/>
    <cellStyle name="40% - Accent4 6 2 2 2 2 2" xfId="22029"/>
    <cellStyle name="40% - Accent4 6 2 2 2 3" xfId="16736"/>
    <cellStyle name="40% - Accent4 6 2 2 3" xfId="3985"/>
    <cellStyle name="40% - Accent4 6 2 2 3 2" xfId="9454"/>
    <cellStyle name="40% - Accent4 6 2 2 3 2 2" xfId="20279"/>
    <cellStyle name="40% - Accent4 6 2 2 3 3" xfId="14986"/>
    <cellStyle name="40% - Accent4 6 2 2 4" xfId="7706"/>
    <cellStyle name="40% - Accent4 6 2 2 4 2" xfId="18531"/>
    <cellStyle name="40% - Accent4 6 2 2 5" xfId="13238"/>
    <cellStyle name="40% - Accent4 6 2 3" xfId="5043"/>
    <cellStyle name="40% - Accent4 6 2 3 2" xfId="10508"/>
    <cellStyle name="40% - Accent4 6 2 3 2 2" xfId="21333"/>
    <cellStyle name="40% - Accent4 6 2 3 3" xfId="16040"/>
    <cellStyle name="40% - Accent4 6 2 4" xfId="3289"/>
    <cellStyle name="40% - Accent4 6 2 4 2" xfId="8758"/>
    <cellStyle name="40% - Accent4 6 2 4 2 2" xfId="19583"/>
    <cellStyle name="40% - Accent4 6 2 4 3" xfId="14290"/>
    <cellStyle name="40% - Accent4 6 2 5" xfId="7010"/>
    <cellStyle name="40% - Accent4 6 2 5 2" xfId="17835"/>
    <cellStyle name="40% - Accent4 6 2 6" xfId="12542"/>
    <cellStyle name="40% - Accent4 6 3" xfId="1784"/>
    <cellStyle name="40% - Accent4 6 3 2" xfId="5390"/>
    <cellStyle name="40% - Accent4 6 3 2 2" xfId="10855"/>
    <cellStyle name="40% - Accent4 6 3 2 2 2" xfId="21680"/>
    <cellStyle name="40% - Accent4 6 3 2 3" xfId="16387"/>
    <cellStyle name="40% - Accent4 6 3 3" xfId="3636"/>
    <cellStyle name="40% - Accent4 6 3 3 2" xfId="9105"/>
    <cellStyle name="40% - Accent4 6 3 3 2 2" xfId="19930"/>
    <cellStyle name="40% - Accent4 6 3 3 3" xfId="14637"/>
    <cellStyle name="40% - Accent4 6 3 4" xfId="7357"/>
    <cellStyle name="40% - Accent4 6 3 4 2" xfId="18182"/>
    <cellStyle name="40% - Accent4 6 3 5" xfId="12889"/>
    <cellStyle name="40% - Accent4 6 4" xfId="2514"/>
    <cellStyle name="40% - Accent4 6 4 2" xfId="6088"/>
    <cellStyle name="40% - Accent4 6 4 2 2" xfId="11553"/>
    <cellStyle name="40% - Accent4 6 4 2 2 2" xfId="22378"/>
    <cellStyle name="40% - Accent4 6 4 2 3" xfId="17085"/>
    <cellStyle name="40% - Accent4 6 4 3" xfId="4334"/>
    <cellStyle name="40% - Accent4 6 4 3 2" xfId="9803"/>
    <cellStyle name="40% - Accent4 6 4 3 2 2" xfId="20628"/>
    <cellStyle name="40% - Accent4 6 4 3 3" xfId="15335"/>
    <cellStyle name="40% - Accent4 6 4 4" xfId="8055"/>
    <cellStyle name="40% - Accent4 6 4 4 2" xfId="18880"/>
    <cellStyle name="40% - Accent4 6 4 5" xfId="13587"/>
    <cellStyle name="40% - Accent4 6 5" xfId="4693"/>
    <cellStyle name="40% - Accent4 6 5 2" xfId="10158"/>
    <cellStyle name="40% - Accent4 6 5 2 2" xfId="20983"/>
    <cellStyle name="40% - Accent4 6 5 3" xfId="15690"/>
    <cellStyle name="40% - Accent4 6 6" xfId="2940"/>
    <cellStyle name="40% - Accent4 6 6 2" xfId="8409"/>
    <cellStyle name="40% - Accent4 6 6 2 2" xfId="19234"/>
    <cellStyle name="40% - Accent4 6 6 3" xfId="13941"/>
    <cellStyle name="40% - Accent4 6 7" xfId="6661"/>
    <cellStyle name="40% - Accent4 6 7 2" xfId="17486"/>
    <cellStyle name="40% - Accent4 6 8" xfId="12192"/>
    <cellStyle name="40% - Accent4 7" xfId="672"/>
    <cellStyle name="40% - Accent4 7 2" xfId="1449"/>
    <cellStyle name="40% - Accent4 7 2 2" xfId="2147"/>
    <cellStyle name="40% - Accent4 7 2 2 2" xfId="5753"/>
    <cellStyle name="40% - Accent4 7 2 2 2 2" xfId="11218"/>
    <cellStyle name="40% - Accent4 7 2 2 2 2 2" xfId="22043"/>
    <cellStyle name="40% - Accent4 7 2 2 2 3" xfId="16750"/>
    <cellStyle name="40% - Accent4 7 2 2 3" xfId="3999"/>
    <cellStyle name="40% - Accent4 7 2 2 3 2" xfId="9468"/>
    <cellStyle name="40% - Accent4 7 2 2 3 2 2" xfId="20293"/>
    <cellStyle name="40% - Accent4 7 2 2 3 3" xfId="15000"/>
    <cellStyle name="40% - Accent4 7 2 2 4" xfId="7720"/>
    <cellStyle name="40% - Accent4 7 2 2 4 2" xfId="18545"/>
    <cellStyle name="40% - Accent4 7 2 2 5" xfId="13252"/>
    <cellStyle name="40% - Accent4 7 2 3" xfId="5057"/>
    <cellStyle name="40% - Accent4 7 2 3 2" xfId="10522"/>
    <cellStyle name="40% - Accent4 7 2 3 2 2" xfId="21347"/>
    <cellStyle name="40% - Accent4 7 2 3 3" xfId="16054"/>
    <cellStyle name="40% - Accent4 7 2 4" xfId="3303"/>
    <cellStyle name="40% - Accent4 7 2 4 2" xfId="8772"/>
    <cellStyle name="40% - Accent4 7 2 4 2 2" xfId="19597"/>
    <cellStyle name="40% - Accent4 7 2 4 3" xfId="14304"/>
    <cellStyle name="40% - Accent4 7 2 5" xfId="7024"/>
    <cellStyle name="40% - Accent4 7 2 5 2" xfId="17849"/>
    <cellStyle name="40% - Accent4 7 2 6" xfId="12556"/>
    <cellStyle name="40% - Accent4 7 3" xfId="1798"/>
    <cellStyle name="40% - Accent4 7 3 2" xfId="5404"/>
    <cellStyle name="40% - Accent4 7 3 2 2" xfId="10869"/>
    <cellStyle name="40% - Accent4 7 3 2 2 2" xfId="21694"/>
    <cellStyle name="40% - Accent4 7 3 2 3" xfId="16401"/>
    <cellStyle name="40% - Accent4 7 3 3" xfId="3650"/>
    <cellStyle name="40% - Accent4 7 3 3 2" xfId="9119"/>
    <cellStyle name="40% - Accent4 7 3 3 2 2" xfId="19944"/>
    <cellStyle name="40% - Accent4 7 3 3 3" xfId="14651"/>
    <cellStyle name="40% - Accent4 7 3 4" xfId="7371"/>
    <cellStyle name="40% - Accent4 7 3 4 2" xfId="18196"/>
    <cellStyle name="40% - Accent4 7 3 5" xfId="12903"/>
    <cellStyle name="40% - Accent4 7 4" xfId="2528"/>
    <cellStyle name="40% - Accent4 7 4 2" xfId="6102"/>
    <cellStyle name="40% - Accent4 7 4 2 2" xfId="11567"/>
    <cellStyle name="40% - Accent4 7 4 2 2 2" xfId="22392"/>
    <cellStyle name="40% - Accent4 7 4 2 3" xfId="17099"/>
    <cellStyle name="40% - Accent4 7 4 3" xfId="4348"/>
    <cellStyle name="40% - Accent4 7 4 3 2" xfId="9817"/>
    <cellStyle name="40% - Accent4 7 4 3 2 2" xfId="20642"/>
    <cellStyle name="40% - Accent4 7 4 3 3" xfId="15349"/>
    <cellStyle name="40% - Accent4 7 4 4" xfId="8069"/>
    <cellStyle name="40% - Accent4 7 4 4 2" xfId="18894"/>
    <cellStyle name="40% - Accent4 7 4 5" xfId="13601"/>
    <cellStyle name="40% - Accent4 7 5" xfId="4708"/>
    <cellStyle name="40% - Accent4 7 5 2" xfId="10173"/>
    <cellStyle name="40% - Accent4 7 5 2 2" xfId="20998"/>
    <cellStyle name="40% - Accent4 7 5 3" xfId="15705"/>
    <cellStyle name="40% - Accent4 7 6" xfId="2954"/>
    <cellStyle name="40% - Accent4 7 6 2" xfId="8423"/>
    <cellStyle name="40% - Accent4 7 6 2 2" xfId="19248"/>
    <cellStyle name="40% - Accent4 7 6 3" xfId="13955"/>
    <cellStyle name="40% - Accent4 7 7" xfId="6675"/>
    <cellStyle name="40% - Accent4 7 7 2" xfId="17500"/>
    <cellStyle name="40% - Accent4 7 8" xfId="12206"/>
    <cellStyle name="40% - Accent4 8" xfId="713"/>
    <cellStyle name="40% - Accent4 8 2" xfId="1462"/>
    <cellStyle name="40% - Accent4 8 2 2" xfId="2160"/>
    <cellStyle name="40% - Accent4 8 2 2 2" xfId="5766"/>
    <cellStyle name="40% - Accent4 8 2 2 2 2" xfId="11231"/>
    <cellStyle name="40% - Accent4 8 2 2 2 2 2" xfId="22056"/>
    <cellStyle name="40% - Accent4 8 2 2 2 3" xfId="16763"/>
    <cellStyle name="40% - Accent4 8 2 2 3" xfId="4012"/>
    <cellStyle name="40% - Accent4 8 2 2 3 2" xfId="9481"/>
    <cellStyle name="40% - Accent4 8 2 2 3 2 2" xfId="20306"/>
    <cellStyle name="40% - Accent4 8 2 2 3 3" xfId="15013"/>
    <cellStyle name="40% - Accent4 8 2 2 4" xfId="7733"/>
    <cellStyle name="40% - Accent4 8 2 2 4 2" xfId="18558"/>
    <cellStyle name="40% - Accent4 8 2 2 5" xfId="13265"/>
    <cellStyle name="40% - Accent4 8 2 3" xfId="5070"/>
    <cellStyle name="40% - Accent4 8 2 3 2" xfId="10535"/>
    <cellStyle name="40% - Accent4 8 2 3 2 2" xfId="21360"/>
    <cellStyle name="40% - Accent4 8 2 3 3" xfId="16067"/>
    <cellStyle name="40% - Accent4 8 2 4" xfId="3316"/>
    <cellStyle name="40% - Accent4 8 2 4 2" xfId="8785"/>
    <cellStyle name="40% - Accent4 8 2 4 2 2" xfId="19610"/>
    <cellStyle name="40% - Accent4 8 2 4 3" xfId="14317"/>
    <cellStyle name="40% - Accent4 8 2 5" xfId="7037"/>
    <cellStyle name="40% - Accent4 8 2 5 2" xfId="17862"/>
    <cellStyle name="40% - Accent4 8 2 6" xfId="12569"/>
    <cellStyle name="40% - Accent4 8 3" xfId="1811"/>
    <cellStyle name="40% - Accent4 8 3 2" xfId="5417"/>
    <cellStyle name="40% - Accent4 8 3 2 2" xfId="10882"/>
    <cellStyle name="40% - Accent4 8 3 2 2 2" xfId="21707"/>
    <cellStyle name="40% - Accent4 8 3 2 3" xfId="16414"/>
    <cellStyle name="40% - Accent4 8 3 3" xfId="3663"/>
    <cellStyle name="40% - Accent4 8 3 3 2" xfId="9132"/>
    <cellStyle name="40% - Accent4 8 3 3 2 2" xfId="19957"/>
    <cellStyle name="40% - Accent4 8 3 3 3" xfId="14664"/>
    <cellStyle name="40% - Accent4 8 3 4" xfId="7384"/>
    <cellStyle name="40% - Accent4 8 3 4 2" xfId="18209"/>
    <cellStyle name="40% - Accent4 8 3 5" xfId="12916"/>
    <cellStyle name="40% - Accent4 8 4" xfId="2541"/>
    <cellStyle name="40% - Accent4 8 4 2" xfId="6115"/>
    <cellStyle name="40% - Accent4 8 4 2 2" xfId="11580"/>
    <cellStyle name="40% - Accent4 8 4 2 2 2" xfId="22405"/>
    <cellStyle name="40% - Accent4 8 4 2 3" xfId="17112"/>
    <cellStyle name="40% - Accent4 8 4 3" xfId="4361"/>
    <cellStyle name="40% - Accent4 8 4 3 2" xfId="9830"/>
    <cellStyle name="40% - Accent4 8 4 3 2 2" xfId="20655"/>
    <cellStyle name="40% - Accent4 8 4 3 3" xfId="15362"/>
    <cellStyle name="40% - Accent4 8 4 4" xfId="8082"/>
    <cellStyle name="40% - Accent4 8 4 4 2" xfId="18907"/>
    <cellStyle name="40% - Accent4 8 4 5" xfId="13614"/>
    <cellStyle name="40% - Accent4 8 5" xfId="4721"/>
    <cellStyle name="40% - Accent4 8 5 2" xfId="10186"/>
    <cellStyle name="40% - Accent4 8 5 2 2" xfId="21011"/>
    <cellStyle name="40% - Accent4 8 5 3" xfId="15718"/>
    <cellStyle name="40% - Accent4 8 6" xfId="2967"/>
    <cellStyle name="40% - Accent4 8 6 2" xfId="8436"/>
    <cellStyle name="40% - Accent4 8 6 2 2" xfId="19261"/>
    <cellStyle name="40% - Accent4 8 6 3" xfId="13968"/>
    <cellStyle name="40% - Accent4 8 7" xfId="6688"/>
    <cellStyle name="40% - Accent4 8 7 2" xfId="17513"/>
    <cellStyle name="40% - Accent4 8 8" xfId="12219"/>
    <cellStyle name="40% - Accent4 9" xfId="754"/>
    <cellStyle name="40% - Accent4 9 2" xfId="1475"/>
    <cellStyle name="40% - Accent4 9 2 2" xfId="2173"/>
    <cellStyle name="40% - Accent4 9 2 2 2" xfId="5779"/>
    <cellStyle name="40% - Accent4 9 2 2 2 2" xfId="11244"/>
    <cellStyle name="40% - Accent4 9 2 2 2 2 2" xfId="22069"/>
    <cellStyle name="40% - Accent4 9 2 2 2 3" xfId="16776"/>
    <cellStyle name="40% - Accent4 9 2 2 3" xfId="4025"/>
    <cellStyle name="40% - Accent4 9 2 2 3 2" xfId="9494"/>
    <cellStyle name="40% - Accent4 9 2 2 3 2 2" xfId="20319"/>
    <cellStyle name="40% - Accent4 9 2 2 3 3" xfId="15026"/>
    <cellStyle name="40% - Accent4 9 2 2 4" xfId="7746"/>
    <cellStyle name="40% - Accent4 9 2 2 4 2" xfId="18571"/>
    <cellStyle name="40% - Accent4 9 2 2 5" xfId="13278"/>
    <cellStyle name="40% - Accent4 9 2 3" xfId="5083"/>
    <cellStyle name="40% - Accent4 9 2 3 2" xfId="10548"/>
    <cellStyle name="40% - Accent4 9 2 3 2 2" xfId="21373"/>
    <cellStyle name="40% - Accent4 9 2 3 3" xfId="16080"/>
    <cellStyle name="40% - Accent4 9 2 4" xfId="3329"/>
    <cellStyle name="40% - Accent4 9 2 4 2" xfId="8798"/>
    <cellStyle name="40% - Accent4 9 2 4 2 2" xfId="19623"/>
    <cellStyle name="40% - Accent4 9 2 4 3" xfId="14330"/>
    <cellStyle name="40% - Accent4 9 2 5" xfId="7050"/>
    <cellStyle name="40% - Accent4 9 2 5 2" xfId="17875"/>
    <cellStyle name="40% - Accent4 9 2 6" xfId="12582"/>
    <cellStyle name="40% - Accent4 9 3" xfId="1824"/>
    <cellStyle name="40% - Accent4 9 3 2" xfId="5430"/>
    <cellStyle name="40% - Accent4 9 3 2 2" xfId="10895"/>
    <cellStyle name="40% - Accent4 9 3 2 2 2" xfId="21720"/>
    <cellStyle name="40% - Accent4 9 3 2 3" xfId="16427"/>
    <cellStyle name="40% - Accent4 9 3 3" xfId="3676"/>
    <cellStyle name="40% - Accent4 9 3 3 2" xfId="9145"/>
    <cellStyle name="40% - Accent4 9 3 3 2 2" xfId="19970"/>
    <cellStyle name="40% - Accent4 9 3 3 3" xfId="14677"/>
    <cellStyle name="40% - Accent4 9 3 4" xfId="7397"/>
    <cellStyle name="40% - Accent4 9 3 4 2" xfId="18222"/>
    <cellStyle name="40% - Accent4 9 3 5" xfId="12929"/>
    <cellStyle name="40% - Accent4 9 4" xfId="2554"/>
    <cellStyle name="40% - Accent4 9 4 2" xfId="6128"/>
    <cellStyle name="40% - Accent4 9 4 2 2" xfId="11593"/>
    <cellStyle name="40% - Accent4 9 4 2 2 2" xfId="22418"/>
    <cellStyle name="40% - Accent4 9 4 2 3" xfId="17125"/>
    <cellStyle name="40% - Accent4 9 4 3" xfId="4374"/>
    <cellStyle name="40% - Accent4 9 4 3 2" xfId="9843"/>
    <cellStyle name="40% - Accent4 9 4 3 2 2" xfId="20668"/>
    <cellStyle name="40% - Accent4 9 4 3 3" xfId="15375"/>
    <cellStyle name="40% - Accent4 9 4 4" xfId="8095"/>
    <cellStyle name="40% - Accent4 9 4 4 2" xfId="18920"/>
    <cellStyle name="40% - Accent4 9 4 5" xfId="13627"/>
    <cellStyle name="40% - Accent4 9 5" xfId="4734"/>
    <cellStyle name="40% - Accent4 9 5 2" xfId="10199"/>
    <cellStyle name="40% - Accent4 9 5 2 2" xfId="21024"/>
    <cellStyle name="40% - Accent4 9 5 3" xfId="15731"/>
    <cellStyle name="40% - Accent4 9 6" xfId="2980"/>
    <cellStyle name="40% - Accent4 9 6 2" xfId="8449"/>
    <cellStyle name="40% - Accent4 9 6 2 2" xfId="19274"/>
    <cellStyle name="40% - Accent4 9 6 3" xfId="13981"/>
    <cellStyle name="40% - Accent4 9 7" xfId="6701"/>
    <cellStyle name="40% - Accent4 9 7 2" xfId="17526"/>
    <cellStyle name="40% - Accent4 9 8" xfId="12232"/>
    <cellStyle name="40% - Accent5" xfId="59" builtinId="47" customBuiltin="1"/>
    <cellStyle name="40% - Accent5 10" xfId="789"/>
    <cellStyle name="40% - Accent5 10 2" xfId="1495"/>
    <cellStyle name="40% - Accent5 10 2 2" xfId="2193"/>
    <cellStyle name="40% - Accent5 10 2 2 2" xfId="5799"/>
    <cellStyle name="40% - Accent5 10 2 2 2 2" xfId="11264"/>
    <cellStyle name="40% - Accent5 10 2 2 2 2 2" xfId="22089"/>
    <cellStyle name="40% - Accent5 10 2 2 2 3" xfId="16796"/>
    <cellStyle name="40% - Accent5 10 2 2 3" xfId="4045"/>
    <cellStyle name="40% - Accent5 10 2 2 3 2" xfId="9514"/>
    <cellStyle name="40% - Accent5 10 2 2 3 2 2" xfId="20339"/>
    <cellStyle name="40% - Accent5 10 2 2 3 3" xfId="15046"/>
    <cellStyle name="40% - Accent5 10 2 2 4" xfId="7766"/>
    <cellStyle name="40% - Accent5 10 2 2 4 2" xfId="18591"/>
    <cellStyle name="40% - Accent5 10 2 2 5" xfId="13298"/>
    <cellStyle name="40% - Accent5 10 2 3" xfId="5103"/>
    <cellStyle name="40% - Accent5 10 2 3 2" xfId="10568"/>
    <cellStyle name="40% - Accent5 10 2 3 2 2" xfId="21393"/>
    <cellStyle name="40% - Accent5 10 2 3 3" xfId="16100"/>
    <cellStyle name="40% - Accent5 10 2 4" xfId="3349"/>
    <cellStyle name="40% - Accent5 10 2 4 2" xfId="8818"/>
    <cellStyle name="40% - Accent5 10 2 4 2 2" xfId="19643"/>
    <cellStyle name="40% - Accent5 10 2 4 3" xfId="14350"/>
    <cellStyle name="40% - Accent5 10 2 5" xfId="7070"/>
    <cellStyle name="40% - Accent5 10 2 5 2" xfId="17895"/>
    <cellStyle name="40% - Accent5 10 2 6" xfId="12602"/>
    <cellStyle name="40% - Accent5 10 3" xfId="1844"/>
    <cellStyle name="40% - Accent5 10 3 2" xfId="5450"/>
    <cellStyle name="40% - Accent5 10 3 2 2" xfId="10915"/>
    <cellStyle name="40% - Accent5 10 3 2 2 2" xfId="21740"/>
    <cellStyle name="40% - Accent5 10 3 2 3" xfId="16447"/>
    <cellStyle name="40% - Accent5 10 3 3" xfId="3696"/>
    <cellStyle name="40% - Accent5 10 3 3 2" xfId="9165"/>
    <cellStyle name="40% - Accent5 10 3 3 2 2" xfId="19990"/>
    <cellStyle name="40% - Accent5 10 3 3 3" xfId="14697"/>
    <cellStyle name="40% - Accent5 10 3 4" xfId="7417"/>
    <cellStyle name="40% - Accent5 10 3 4 2" xfId="18242"/>
    <cellStyle name="40% - Accent5 10 3 5" xfId="12949"/>
    <cellStyle name="40% - Accent5 10 4" xfId="2574"/>
    <cellStyle name="40% - Accent5 10 4 2" xfId="6148"/>
    <cellStyle name="40% - Accent5 10 4 2 2" xfId="11613"/>
    <cellStyle name="40% - Accent5 10 4 2 2 2" xfId="22438"/>
    <cellStyle name="40% - Accent5 10 4 2 3" xfId="17145"/>
    <cellStyle name="40% - Accent5 10 4 3" xfId="4394"/>
    <cellStyle name="40% - Accent5 10 4 3 2" xfId="9863"/>
    <cellStyle name="40% - Accent5 10 4 3 2 2" xfId="20688"/>
    <cellStyle name="40% - Accent5 10 4 3 3" xfId="15395"/>
    <cellStyle name="40% - Accent5 10 4 4" xfId="8115"/>
    <cellStyle name="40% - Accent5 10 4 4 2" xfId="18940"/>
    <cellStyle name="40% - Accent5 10 4 5" xfId="13647"/>
    <cellStyle name="40% - Accent5 10 5" xfId="4754"/>
    <cellStyle name="40% - Accent5 10 5 2" xfId="10219"/>
    <cellStyle name="40% - Accent5 10 5 2 2" xfId="21044"/>
    <cellStyle name="40% - Accent5 10 5 3" xfId="15751"/>
    <cellStyle name="40% - Accent5 10 6" xfId="3000"/>
    <cellStyle name="40% - Accent5 10 6 2" xfId="8469"/>
    <cellStyle name="40% - Accent5 10 6 2 2" xfId="19294"/>
    <cellStyle name="40% - Accent5 10 6 3" xfId="14001"/>
    <cellStyle name="40% - Accent5 10 7" xfId="6721"/>
    <cellStyle name="40% - Accent5 10 7 2" xfId="17546"/>
    <cellStyle name="40% - Accent5 10 8" xfId="12252"/>
    <cellStyle name="40% - Accent5 11" xfId="832"/>
    <cellStyle name="40% - Accent5 11 2" xfId="1511"/>
    <cellStyle name="40% - Accent5 11 2 2" xfId="2209"/>
    <cellStyle name="40% - Accent5 11 2 2 2" xfId="5815"/>
    <cellStyle name="40% - Accent5 11 2 2 2 2" xfId="11280"/>
    <cellStyle name="40% - Accent5 11 2 2 2 2 2" xfId="22105"/>
    <cellStyle name="40% - Accent5 11 2 2 2 3" xfId="16812"/>
    <cellStyle name="40% - Accent5 11 2 2 3" xfId="4061"/>
    <cellStyle name="40% - Accent5 11 2 2 3 2" xfId="9530"/>
    <cellStyle name="40% - Accent5 11 2 2 3 2 2" xfId="20355"/>
    <cellStyle name="40% - Accent5 11 2 2 3 3" xfId="15062"/>
    <cellStyle name="40% - Accent5 11 2 2 4" xfId="7782"/>
    <cellStyle name="40% - Accent5 11 2 2 4 2" xfId="18607"/>
    <cellStyle name="40% - Accent5 11 2 2 5" xfId="13314"/>
    <cellStyle name="40% - Accent5 11 2 3" xfId="5119"/>
    <cellStyle name="40% - Accent5 11 2 3 2" xfId="10584"/>
    <cellStyle name="40% - Accent5 11 2 3 2 2" xfId="21409"/>
    <cellStyle name="40% - Accent5 11 2 3 3" xfId="16116"/>
    <cellStyle name="40% - Accent5 11 2 4" xfId="3365"/>
    <cellStyle name="40% - Accent5 11 2 4 2" xfId="8834"/>
    <cellStyle name="40% - Accent5 11 2 4 2 2" xfId="19659"/>
    <cellStyle name="40% - Accent5 11 2 4 3" xfId="14366"/>
    <cellStyle name="40% - Accent5 11 2 5" xfId="7086"/>
    <cellStyle name="40% - Accent5 11 2 5 2" xfId="17911"/>
    <cellStyle name="40% - Accent5 11 2 6" xfId="12618"/>
    <cellStyle name="40% - Accent5 11 3" xfId="1860"/>
    <cellStyle name="40% - Accent5 11 3 2" xfId="5466"/>
    <cellStyle name="40% - Accent5 11 3 2 2" xfId="10931"/>
    <cellStyle name="40% - Accent5 11 3 2 2 2" xfId="21756"/>
    <cellStyle name="40% - Accent5 11 3 2 3" xfId="16463"/>
    <cellStyle name="40% - Accent5 11 3 3" xfId="3712"/>
    <cellStyle name="40% - Accent5 11 3 3 2" xfId="9181"/>
    <cellStyle name="40% - Accent5 11 3 3 2 2" xfId="20006"/>
    <cellStyle name="40% - Accent5 11 3 3 3" xfId="14713"/>
    <cellStyle name="40% - Accent5 11 3 4" xfId="7433"/>
    <cellStyle name="40% - Accent5 11 3 4 2" xfId="18258"/>
    <cellStyle name="40% - Accent5 11 3 5" xfId="12965"/>
    <cellStyle name="40% - Accent5 11 4" xfId="2590"/>
    <cellStyle name="40% - Accent5 11 4 2" xfId="6164"/>
    <cellStyle name="40% - Accent5 11 4 2 2" xfId="11629"/>
    <cellStyle name="40% - Accent5 11 4 2 2 2" xfId="22454"/>
    <cellStyle name="40% - Accent5 11 4 2 3" xfId="17161"/>
    <cellStyle name="40% - Accent5 11 4 3" xfId="4410"/>
    <cellStyle name="40% - Accent5 11 4 3 2" xfId="9879"/>
    <cellStyle name="40% - Accent5 11 4 3 2 2" xfId="20704"/>
    <cellStyle name="40% - Accent5 11 4 3 3" xfId="15411"/>
    <cellStyle name="40% - Accent5 11 4 4" xfId="8131"/>
    <cellStyle name="40% - Accent5 11 4 4 2" xfId="18956"/>
    <cellStyle name="40% - Accent5 11 4 5" xfId="13663"/>
    <cellStyle name="40% - Accent5 11 5" xfId="4770"/>
    <cellStyle name="40% - Accent5 11 5 2" xfId="10235"/>
    <cellStyle name="40% - Accent5 11 5 2 2" xfId="21060"/>
    <cellStyle name="40% - Accent5 11 5 3" xfId="15767"/>
    <cellStyle name="40% - Accent5 11 6" xfId="3016"/>
    <cellStyle name="40% - Accent5 11 6 2" xfId="8485"/>
    <cellStyle name="40% - Accent5 11 6 2 2" xfId="19310"/>
    <cellStyle name="40% - Accent5 11 6 3" xfId="14017"/>
    <cellStyle name="40% - Accent5 11 7" xfId="6737"/>
    <cellStyle name="40% - Accent5 11 7 2" xfId="17562"/>
    <cellStyle name="40% - Accent5 11 8" xfId="12268"/>
    <cellStyle name="40% - Accent5 12" xfId="871"/>
    <cellStyle name="40% - Accent5 12 2" xfId="1529"/>
    <cellStyle name="40% - Accent5 12 2 2" xfId="2227"/>
    <cellStyle name="40% - Accent5 12 2 2 2" xfId="5833"/>
    <cellStyle name="40% - Accent5 12 2 2 2 2" xfId="11298"/>
    <cellStyle name="40% - Accent5 12 2 2 2 2 2" xfId="22123"/>
    <cellStyle name="40% - Accent5 12 2 2 2 3" xfId="16830"/>
    <cellStyle name="40% - Accent5 12 2 2 3" xfId="4079"/>
    <cellStyle name="40% - Accent5 12 2 2 3 2" xfId="9548"/>
    <cellStyle name="40% - Accent5 12 2 2 3 2 2" xfId="20373"/>
    <cellStyle name="40% - Accent5 12 2 2 3 3" xfId="15080"/>
    <cellStyle name="40% - Accent5 12 2 2 4" xfId="7800"/>
    <cellStyle name="40% - Accent5 12 2 2 4 2" xfId="18625"/>
    <cellStyle name="40% - Accent5 12 2 2 5" xfId="13332"/>
    <cellStyle name="40% - Accent5 12 2 3" xfId="5137"/>
    <cellStyle name="40% - Accent5 12 2 3 2" xfId="10602"/>
    <cellStyle name="40% - Accent5 12 2 3 2 2" xfId="21427"/>
    <cellStyle name="40% - Accent5 12 2 3 3" xfId="16134"/>
    <cellStyle name="40% - Accent5 12 2 4" xfId="3383"/>
    <cellStyle name="40% - Accent5 12 2 4 2" xfId="8852"/>
    <cellStyle name="40% - Accent5 12 2 4 2 2" xfId="19677"/>
    <cellStyle name="40% - Accent5 12 2 4 3" xfId="14384"/>
    <cellStyle name="40% - Accent5 12 2 5" xfId="7104"/>
    <cellStyle name="40% - Accent5 12 2 5 2" xfId="17929"/>
    <cellStyle name="40% - Accent5 12 2 6" xfId="12636"/>
    <cellStyle name="40% - Accent5 12 3" xfId="1878"/>
    <cellStyle name="40% - Accent5 12 3 2" xfId="5484"/>
    <cellStyle name="40% - Accent5 12 3 2 2" xfId="10949"/>
    <cellStyle name="40% - Accent5 12 3 2 2 2" xfId="21774"/>
    <cellStyle name="40% - Accent5 12 3 2 3" xfId="16481"/>
    <cellStyle name="40% - Accent5 12 3 3" xfId="3730"/>
    <cellStyle name="40% - Accent5 12 3 3 2" xfId="9199"/>
    <cellStyle name="40% - Accent5 12 3 3 2 2" xfId="20024"/>
    <cellStyle name="40% - Accent5 12 3 3 3" xfId="14731"/>
    <cellStyle name="40% - Accent5 12 3 4" xfId="7451"/>
    <cellStyle name="40% - Accent5 12 3 4 2" xfId="18276"/>
    <cellStyle name="40% - Accent5 12 3 5" xfId="12983"/>
    <cellStyle name="40% - Accent5 12 4" xfId="2608"/>
    <cellStyle name="40% - Accent5 12 4 2" xfId="6182"/>
    <cellStyle name="40% - Accent5 12 4 2 2" xfId="11647"/>
    <cellStyle name="40% - Accent5 12 4 2 2 2" xfId="22472"/>
    <cellStyle name="40% - Accent5 12 4 2 3" xfId="17179"/>
    <cellStyle name="40% - Accent5 12 4 3" xfId="4428"/>
    <cellStyle name="40% - Accent5 12 4 3 2" xfId="9897"/>
    <cellStyle name="40% - Accent5 12 4 3 2 2" xfId="20722"/>
    <cellStyle name="40% - Accent5 12 4 3 3" xfId="15429"/>
    <cellStyle name="40% - Accent5 12 4 4" xfId="8149"/>
    <cellStyle name="40% - Accent5 12 4 4 2" xfId="18974"/>
    <cellStyle name="40% - Accent5 12 4 5" xfId="13681"/>
    <cellStyle name="40% - Accent5 12 5" xfId="4788"/>
    <cellStyle name="40% - Accent5 12 5 2" xfId="10253"/>
    <cellStyle name="40% - Accent5 12 5 2 2" xfId="21078"/>
    <cellStyle name="40% - Accent5 12 5 3" xfId="15785"/>
    <cellStyle name="40% - Accent5 12 6" xfId="3034"/>
    <cellStyle name="40% - Accent5 12 6 2" xfId="8503"/>
    <cellStyle name="40% - Accent5 12 6 2 2" xfId="19328"/>
    <cellStyle name="40% - Accent5 12 6 3" xfId="14035"/>
    <cellStyle name="40% - Accent5 12 7" xfId="6755"/>
    <cellStyle name="40% - Accent5 12 7 2" xfId="17580"/>
    <cellStyle name="40% - Accent5 12 8" xfId="12286"/>
    <cellStyle name="40% - Accent5 13" xfId="1002"/>
    <cellStyle name="40% - Accent5 13 2" xfId="1547"/>
    <cellStyle name="40% - Accent5 13 2 2" xfId="2245"/>
    <cellStyle name="40% - Accent5 13 2 2 2" xfId="5851"/>
    <cellStyle name="40% - Accent5 13 2 2 2 2" xfId="11316"/>
    <cellStyle name="40% - Accent5 13 2 2 2 2 2" xfId="22141"/>
    <cellStyle name="40% - Accent5 13 2 2 2 3" xfId="16848"/>
    <cellStyle name="40% - Accent5 13 2 2 3" xfId="4097"/>
    <cellStyle name="40% - Accent5 13 2 2 3 2" xfId="9566"/>
    <cellStyle name="40% - Accent5 13 2 2 3 2 2" xfId="20391"/>
    <cellStyle name="40% - Accent5 13 2 2 3 3" xfId="15098"/>
    <cellStyle name="40% - Accent5 13 2 2 4" xfId="7818"/>
    <cellStyle name="40% - Accent5 13 2 2 4 2" xfId="18643"/>
    <cellStyle name="40% - Accent5 13 2 2 5" xfId="13350"/>
    <cellStyle name="40% - Accent5 13 2 3" xfId="5155"/>
    <cellStyle name="40% - Accent5 13 2 3 2" xfId="10620"/>
    <cellStyle name="40% - Accent5 13 2 3 2 2" xfId="21445"/>
    <cellStyle name="40% - Accent5 13 2 3 3" xfId="16152"/>
    <cellStyle name="40% - Accent5 13 2 4" xfId="3401"/>
    <cellStyle name="40% - Accent5 13 2 4 2" xfId="8870"/>
    <cellStyle name="40% - Accent5 13 2 4 2 2" xfId="19695"/>
    <cellStyle name="40% - Accent5 13 2 4 3" xfId="14402"/>
    <cellStyle name="40% - Accent5 13 2 5" xfId="7122"/>
    <cellStyle name="40% - Accent5 13 2 5 2" xfId="17947"/>
    <cellStyle name="40% - Accent5 13 2 6" xfId="12654"/>
    <cellStyle name="40% - Accent5 13 3" xfId="1896"/>
    <cellStyle name="40% - Accent5 13 3 2" xfId="5502"/>
    <cellStyle name="40% - Accent5 13 3 2 2" xfId="10967"/>
    <cellStyle name="40% - Accent5 13 3 2 2 2" xfId="21792"/>
    <cellStyle name="40% - Accent5 13 3 2 3" xfId="16499"/>
    <cellStyle name="40% - Accent5 13 3 3" xfId="3748"/>
    <cellStyle name="40% - Accent5 13 3 3 2" xfId="9217"/>
    <cellStyle name="40% - Accent5 13 3 3 2 2" xfId="20042"/>
    <cellStyle name="40% - Accent5 13 3 3 3" xfId="14749"/>
    <cellStyle name="40% - Accent5 13 3 4" xfId="7469"/>
    <cellStyle name="40% - Accent5 13 3 4 2" xfId="18294"/>
    <cellStyle name="40% - Accent5 13 3 5" xfId="13001"/>
    <cellStyle name="40% - Accent5 13 4" xfId="2626"/>
    <cellStyle name="40% - Accent5 13 4 2" xfId="6200"/>
    <cellStyle name="40% - Accent5 13 4 2 2" xfId="11665"/>
    <cellStyle name="40% - Accent5 13 4 2 2 2" xfId="22490"/>
    <cellStyle name="40% - Accent5 13 4 2 3" xfId="17197"/>
    <cellStyle name="40% - Accent5 13 4 3" xfId="4446"/>
    <cellStyle name="40% - Accent5 13 4 3 2" xfId="9915"/>
    <cellStyle name="40% - Accent5 13 4 3 2 2" xfId="20740"/>
    <cellStyle name="40% - Accent5 13 4 3 3" xfId="15447"/>
    <cellStyle name="40% - Accent5 13 4 4" xfId="8167"/>
    <cellStyle name="40% - Accent5 13 4 4 2" xfId="18992"/>
    <cellStyle name="40% - Accent5 13 4 5" xfId="13699"/>
    <cellStyle name="40% - Accent5 13 5" xfId="4806"/>
    <cellStyle name="40% - Accent5 13 5 2" xfId="10271"/>
    <cellStyle name="40% - Accent5 13 5 2 2" xfId="21096"/>
    <cellStyle name="40% - Accent5 13 5 3" xfId="15803"/>
    <cellStyle name="40% - Accent5 13 6" xfId="3052"/>
    <cellStyle name="40% - Accent5 13 6 2" xfId="8521"/>
    <cellStyle name="40% - Accent5 13 6 2 2" xfId="19346"/>
    <cellStyle name="40% - Accent5 13 6 3" xfId="14053"/>
    <cellStyle name="40% - Accent5 13 7" xfId="6773"/>
    <cellStyle name="40% - Accent5 13 7 2" xfId="17598"/>
    <cellStyle name="40% - Accent5 13 8" xfId="12305"/>
    <cellStyle name="40% - Accent5 14" xfId="1044"/>
    <cellStyle name="40% - Accent5 14 2" xfId="1566"/>
    <cellStyle name="40% - Accent5 14 2 2" xfId="2264"/>
    <cellStyle name="40% - Accent5 14 2 2 2" xfId="5870"/>
    <cellStyle name="40% - Accent5 14 2 2 2 2" xfId="11335"/>
    <cellStyle name="40% - Accent5 14 2 2 2 2 2" xfId="22160"/>
    <cellStyle name="40% - Accent5 14 2 2 2 3" xfId="16867"/>
    <cellStyle name="40% - Accent5 14 2 2 3" xfId="4116"/>
    <cellStyle name="40% - Accent5 14 2 2 3 2" xfId="9585"/>
    <cellStyle name="40% - Accent5 14 2 2 3 2 2" xfId="20410"/>
    <cellStyle name="40% - Accent5 14 2 2 3 3" xfId="15117"/>
    <cellStyle name="40% - Accent5 14 2 2 4" xfId="7837"/>
    <cellStyle name="40% - Accent5 14 2 2 4 2" xfId="18662"/>
    <cellStyle name="40% - Accent5 14 2 2 5" xfId="13369"/>
    <cellStyle name="40% - Accent5 14 2 3" xfId="5174"/>
    <cellStyle name="40% - Accent5 14 2 3 2" xfId="10639"/>
    <cellStyle name="40% - Accent5 14 2 3 2 2" xfId="21464"/>
    <cellStyle name="40% - Accent5 14 2 3 3" xfId="16171"/>
    <cellStyle name="40% - Accent5 14 2 4" xfId="3420"/>
    <cellStyle name="40% - Accent5 14 2 4 2" xfId="8889"/>
    <cellStyle name="40% - Accent5 14 2 4 2 2" xfId="19714"/>
    <cellStyle name="40% - Accent5 14 2 4 3" xfId="14421"/>
    <cellStyle name="40% - Accent5 14 2 5" xfId="7141"/>
    <cellStyle name="40% - Accent5 14 2 5 2" xfId="17966"/>
    <cellStyle name="40% - Accent5 14 2 6" xfId="12673"/>
    <cellStyle name="40% - Accent5 14 3" xfId="1915"/>
    <cellStyle name="40% - Accent5 14 3 2" xfId="5521"/>
    <cellStyle name="40% - Accent5 14 3 2 2" xfId="10986"/>
    <cellStyle name="40% - Accent5 14 3 2 2 2" xfId="21811"/>
    <cellStyle name="40% - Accent5 14 3 2 3" xfId="16518"/>
    <cellStyle name="40% - Accent5 14 3 3" xfId="3767"/>
    <cellStyle name="40% - Accent5 14 3 3 2" xfId="9236"/>
    <cellStyle name="40% - Accent5 14 3 3 2 2" xfId="20061"/>
    <cellStyle name="40% - Accent5 14 3 3 3" xfId="14768"/>
    <cellStyle name="40% - Accent5 14 3 4" xfId="7488"/>
    <cellStyle name="40% - Accent5 14 3 4 2" xfId="18313"/>
    <cellStyle name="40% - Accent5 14 3 5" xfId="13020"/>
    <cellStyle name="40% - Accent5 14 4" xfId="2645"/>
    <cellStyle name="40% - Accent5 14 4 2" xfId="6219"/>
    <cellStyle name="40% - Accent5 14 4 2 2" xfId="11684"/>
    <cellStyle name="40% - Accent5 14 4 2 2 2" xfId="22509"/>
    <cellStyle name="40% - Accent5 14 4 2 3" xfId="17216"/>
    <cellStyle name="40% - Accent5 14 4 3" xfId="4465"/>
    <cellStyle name="40% - Accent5 14 4 3 2" xfId="9934"/>
    <cellStyle name="40% - Accent5 14 4 3 2 2" xfId="20759"/>
    <cellStyle name="40% - Accent5 14 4 3 3" xfId="15466"/>
    <cellStyle name="40% - Accent5 14 4 4" xfId="8186"/>
    <cellStyle name="40% - Accent5 14 4 4 2" xfId="19011"/>
    <cellStyle name="40% - Accent5 14 4 5" xfId="13718"/>
    <cellStyle name="40% - Accent5 14 5" xfId="4825"/>
    <cellStyle name="40% - Accent5 14 5 2" xfId="10290"/>
    <cellStyle name="40% - Accent5 14 5 2 2" xfId="21115"/>
    <cellStyle name="40% - Accent5 14 5 3" xfId="15822"/>
    <cellStyle name="40% - Accent5 14 6" xfId="3071"/>
    <cellStyle name="40% - Accent5 14 6 2" xfId="8540"/>
    <cellStyle name="40% - Accent5 14 6 2 2" xfId="19365"/>
    <cellStyle name="40% - Accent5 14 6 3" xfId="14072"/>
    <cellStyle name="40% - Accent5 14 7" xfId="6792"/>
    <cellStyle name="40% - Accent5 14 7 2" xfId="17617"/>
    <cellStyle name="40% - Accent5 14 8" xfId="12324"/>
    <cellStyle name="40% - Accent5 15" xfId="1130"/>
    <cellStyle name="40% - Accent5 15 2" xfId="1586"/>
    <cellStyle name="40% - Accent5 15 2 2" xfId="2284"/>
    <cellStyle name="40% - Accent5 15 2 2 2" xfId="5890"/>
    <cellStyle name="40% - Accent5 15 2 2 2 2" xfId="11355"/>
    <cellStyle name="40% - Accent5 15 2 2 2 2 2" xfId="22180"/>
    <cellStyle name="40% - Accent5 15 2 2 2 3" xfId="16887"/>
    <cellStyle name="40% - Accent5 15 2 2 3" xfId="4136"/>
    <cellStyle name="40% - Accent5 15 2 2 3 2" xfId="9605"/>
    <cellStyle name="40% - Accent5 15 2 2 3 2 2" xfId="20430"/>
    <cellStyle name="40% - Accent5 15 2 2 3 3" xfId="15137"/>
    <cellStyle name="40% - Accent5 15 2 2 4" xfId="7857"/>
    <cellStyle name="40% - Accent5 15 2 2 4 2" xfId="18682"/>
    <cellStyle name="40% - Accent5 15 2 2 5" xfId="13389"/>
    <cellStyle name="40% - Accent5 15 2 3" xfId="5194"/>
    <cellStyle name="40% - Accent5 15 2 3 2" xfId="10659"/>
    <cellStyle name="40% - Accent5 15 2 3 2 2" xfId="21484"/>
    <cellStyle name="40% - Accent5 15 2 3 3" xfId="16191"/>
    <cellStyle name="40% - Accent5 15 2 4" xfId="3440"/>
    <cellStyle name="40% - Accent5 15 2 4 2" xfId="8909"/>
    <cellStyle name="40% - Accent5 15 2 4 2 2" xfId="19734"/>
    <cellStyle name="40% - Accent5 15 2 4 3" xfId="14441"/>
    <cellStyle name="40% - Accent5 15 2 5" xfId="7161"/>
    <cellStyle name="40% - Accent5 15 2 5 2" xfId="17986"/>
    <cellStyle name="40% - Accent5 15 2 6" xfId="12693"/>
    <cellStyle name="40% - Accent5 15 3" xfId="1935"/>
    <cellStyle name="40% - Accent5 15 3 2" xfId="5541"/>
    <cellStyle name="40% - Accent5 15 3 2 2" xfId="11006"/>
    <cellStyle name="40% - Accent5 15 3 2 2 2" xfId="21831"/>
    <cellStyle name="40% - Accent5 15 3 2 3" xfId="16538"/>
    <cellStyle name="40% - Accent5 15 3 3" xfId="3787"/>
    <cellStyle name="40% - Accent5 15 3 3 2" xfId="9256"/>
    <cellStyle name="40% - Accent5 15 3 3 2 2" xfId="20081"/>
    <cellStyle name="40% - Accent5 15 3 3 3" xfId="14788"/>
    <cellStyle name="40% - Accent5 15 3 4" xfId="7508"/>
    <cellStyle name="40% - Accent5 15 3 4 2" xfId="18333"/>
    <cellStyle name="40% - Accent5 15 3 5" xfId="13040"/>
    <cellStyle name="40% - Accent5 15 4" xfId="2665"/>
    <cellStyle name="40% - Accent5 15 4 2" xfId="6239"/>
    <cellStyle name="40% - Accent5 15 4 2 2" xfId="11704"/>
    <cellStyle name="40% - Accent5 15 4 2 2 2" xfId="22529"/>
    <cellStyle name="40% - Accent5 15 4 2 3" xfId="17236"/>
    <cellStyle name="40% - Accent5 15 4 3" xfId="4485"/>
    <cellStyle name="40% - Accent5 15 4 3 2" xfId="9954"/>
    <cellStyle name="40% - Accent5 15 4 3 2 2" xfId="20779"/>
    <cellStyle name="40% - Accent5 15 4 3 3" xfId="15486"/>
    <cellStyle name="40% - Accent5 15 4 4" xfId="8206"/>
    <cellStyle name="40% - Accent5 15 4 4 2" xfId="19031"/>
    <cellStyle name="40% - Accent5 15 4 5" xfId="13738"/>
    <cellStyle name="40% - Accent5 15 5" xfId="4845"/>
    <cellStyle name="40% - Accent5 15 5 2" xfId="10310"/>
    <cellStyle name="40% - Accent5 15 5 2 2" xfId="21135"/>
    <cellStyle name="40% - Accent5 15 5 3" xfId="15842"/>
    <cellStyle name="40% - Accent5 15 6" xfId="3091"/>
    <cellStyle name="40% - Accent5 15 6 2" xfId="8560"/>
    <cellStyle name="40% - Accent5 15 6 2 2" xfId="19385"/>
    <cellStyle name="40% - Accent5 15 6 3" xfId="14092"/>
    <cellStyle name="40% - Accent5 15 7" xfId="6812"/>
    <cellStyle name="40% - Accent5 15 7 2" xfId="17637"/>
    <cellStyle name="40% - Accent5 15 8" xfId="12344"/>
    <cellStyle name="40% - Accent5 16" xfId="1158"/>
    <cellStyle name="40% - Accent5 16 2" xfId="1604"/>
    <cellStyle name="40% - Accent5 16 2 2" xfId="2302"/>
    <cellStyle name="40% - Accent5 16 2 2 2" xfId="5908"/>
    <cellStyle name="40% - Accent5 16 2 2 2 2" xfId="11373"/>
    <cellStyle name="40% - Accent5 16 2 2 2 2 2" xfId="22198"/>
    <cellStyle name="40% - Accent5 16 2 2 2 3" xfId="16905"/>
    <cellStyle name="40% - Accent5 16 2 2 3" xfId="4154"/>
    <cellStyle name="40% - Accent5 16 2 2 3 2" xfId="9623"/>
    <cellStyle name="40% - Accent5 16 2 2 3 2 2" xfId="20448"/>
    <cellStyle name="40% - Accent5 16 2 2 3 3" xfId="15155"/>
    <cellStyle name="40% - Accent5 16 2 2 4" xfId="7875"/>
    <cellStyle name="40% - Accent5 16 2 2 4 2" xfId="18700"/>
    <cellStyle name="40% - Accent5 16 2 2 5" xfId="13407"/>
    <cellStyle name="40% - Accent5 16 2 3" xfId="5212"/>
    <cellStyle name="40% - Accent5 16 2 3 2" xfId="10677"/>
    <cellStyle name="40% - Accent5 16 2 3 2 2" xfId="21502"/>
    <cellStyle name="40% - Accent5 16 2 3 3" xfId="16209"/>
    <cellStyle name="40% - Accent5 16 2 4" xfId="3458"/>
    <cellStyle name="40% - Accent5 16 2 4 2" xfId="8927"/>
    <cellStyle name="40% - Accent5 16 2 4 2 2" xfId="19752"/>
    <cellStyle name="40% - Accent5 16 2 4 3" xfId="14459"/>
    <cellStyle name="40% - Accent5 16 2 5" xfId="7179"/>
    <cellStyle name="40% - Accent5 16 2 5 2" xfId="18004"/>
    <cellStyle name="40% - Accent5 16 2 6" xfId="12711"/>
    <cellStyle name="40% - Accent5 16 3" xfId="1953"/>
    <cellStyle name="40% - Accent5 16 3 2" xfId="5559"/>
    <cellStyle name="40% - Accent5 16 3 2 2" xfId="11024"/>
    <cellStyle name="40% - Accent5 16 3 2 2 2" xfId="21849"/>
    <cellStyle name="40% - Accent5 16 3 2 3" xfId="16556"/>
    <cellStyle name="40% - Accent5 16 3 3" xfId="3805"/>
    <cellStyle name="40% - Accent5 16 3 3 2" xfId="9274"/>
    <cellStyle name="40% - Accent5 16 3 3 2 2" xfId="20099"/>
    <cellStyle name="40% - Accent5 16 3 3 3" xfId="14806"/>
    <cellStyle name="40% - Accent5 16 3 4" xfId="7526"/>
    <cellStyle name="40% - Accent5 16 3 4 2" xfId="18351"/>
    <cellStyle name="40% - Accent5 16 3 5" xfId="13058"/>
    <cellStyle name="40% - Accent5 16 4" xfId="2683"/>
    <cellStyle name="40% - Accent5 16 4 2" xfId="6257"/>
    <cellStyle name="40% - Accent5 16 4 2 2" xfId="11722"/>
    <cellStyle name="40% - Accent5 16 4 2 2 2" xfId="22547"/>
    <cellStyle name="40% - Accent5 16 4 2 3" xfId="17254"/>
    <cellStyle name="40% - Accent5 16 4 3" xfId="4503"/>
    <cellStyle name="40% - Accent5 16 4 3 2" xfId="9972"/>
    <cellStyle name="40% - Accent5 16 4 3 2 2" xfId="20797"/>
    <cellStyle name="40% - Accent5 16 4 3 3" xfId="15504"/>
    <cellStyle name="40% - Accent5 16 4 4" xfId="8224"/>
    <cellStyle name="40% - Accent5 16 4 4 2" xfId="19049"/>
    <cellStyle name="40% - Accent5 16 4 5" xfId="13756"/>
    <cellStyle name="40% - Accent5 16 5" xfId="4863"/>
    <cellStyle name="40% - Accent5 16 5 2" xfId="10328"/>
    <cellStyle name="40% - Accent5 16 5 2 2" xfId="21153"/>
    <cellStyle name="40% - Accent5 16 5 3" xfId="15860"/>
    <cellStyle name="40% - Accent5 16 6" xfId="3109"/>
    <cellStyle name="40% - Accent5 16 6 2" xfId="8578"/>
    <cellStyle name="40% - Accent5 16 6 2 2" xfId="19403"/>
    <cellStyle name="40% - Accent5 16 6 3" xfId="14110"/>
    <cellStyle name="40% - Accent5 16 7" xfId="6830"/>
    <cellStyle name="40% - Accent5 16 7 2" xfId="17655"/>
    <cellStyle name="40% - Accent5 16 8" xfId="12362"/>
    <cellStyle name="40% - Accent5 17" xfId="1190"/>
    <cellStyle name="40% - Accent5 17 2" xfId="1618"/>
    <cellStyle name="40% - Accent5 17 2 2" xfId="2316"/>
    <cellStyle name="40% - Accent5 17 2 2 2" xfId="5922"/>
    <cellStyle name="40% - Accent5 17 2 2 2 2" xfId="11387"/>
    <cellStyle name="40% - Accent5 17 2 2 2 2 2" xfId="22212"/>
    <cellStyle name="40% - Accent5 17 2 2 2 3" xfId="16919"/>
    <cellStyle name="40% - Accent5 17 2 2 3" xfId="4168"/>
    <cellStyle name="40% - Accent5 17 2 2 3 2" xfId="9637"/>
    <cellStyle name="40% - Accent5 17 2 2 3 2 2" xfId="20462"/>
    <cellStyle name="40% - Accent5 17 2 2 3 3" xfId="15169"/>
    <cellStyle name="40% - Accent5 17 2 2 4" xfId="7889"/>
    <cellStyle name="40% - Accent5 17 2 2 4 2" xfId="18714"/>
    <cellStyle name="40% - Accent5 17 2 2 5" xfId="13421"/>
    <cellStyle name="40% - Accent5 17 2 3" xfId="5226"/>
    <cellStyle name="40% - Accent5 17 2 3 2" xfId="10691"/>
    <cellStyle name="40% - Accent5 17 2 3 2 2" xfId="21516"/>
    <cellStyle name="40% - Accent5 17 2 3 3" xfId="16223"/>
    <cellStyle name="40% - Accent5 17 2 4" xfId="3472"/>
    <cellStyle name="40% - Accent5 17 2 4 2" xfId="8941"/>
    <cellStyle name="40% - Accent5 17 2 4 2 2" xfId="19766"/>
    <cellStyle name="40% - Accent5 17 2 4 3" xfId="14473"/>
    <cellStyle name="40% - Accent5 17 2 5" xfId="7193"/>
    <cellStyle name="40% - Accent5 17 2 5 2" xfId="18018"/>
    <cellStyle name="40% - Accent5 17 2 6" xfId="12725"/>
    <cellStyle name="40% - Accent5 17 3" xfId="1967"/>
    <cellStyle name="40% - Accent5 17 3 2" xfId="5573"/>
    <cellStyle name="40% - Accent5 17 3 2 2" xfId="11038"/>
    <cellStyle name="40% - Accent5 17 3 2 2 2" xfId="21863"/>
    <cellStyle name="40% - Accent5 17 3 2 3" xfId="16570"/>
    <cellStyle name="40% - Accent5 17 3 3" xfId="3819"/>
    <cellStyle name="40% - Accent5 17 3 3 2" xfId="9288"/>
    <cellStyle name="40% - Accent5 17 3 3 2 2" xfId="20113"/>
    <cellStyle name="40% - Accent5 17 3 3 3" xfId="14820"/>
    <cellStyle name="40% - Accent5 17 3 4" xfId="7540"/>
    <cellStyle name="40% - Accent5 17 3 4 2" xfId="18365"/>
    <cellStyle name="40% - Accent5 17 3 5" xfId="13072"/>
    <cellStyle name="40% - Accent5 17 4" xfId="2697"/>
    <cellStyle name="40% - Accent5 17 4 2" xfId="6271"/>
    <cellStyle name="40% - Accent5 17 4 2 2" xfId="11736"/>
    <cellStyle name="40% - Accent5 17 4 2 2 2" xfId="22561"/>
    <cellStyle name="40% - Accent5 17 4 2 3" xfId="17268"/>
    <cellStyle name="40% - Accent5 17 4 3" xfId="4517"/>
    <cellStyle name="40% - Accent5 17 4 3 2" xfId="9986"/>
    <cellStyle name="40% - Accent5 17 4 3 2 2" xfId="20811"/>
    <cellStyle name="40% - Accent5 17 4 3 3" xfId="15518"/>
    <cellStyle name="40% - Accent5 17 4 4" xfId="8238"/>
    <cellStyle name="40% - Accent5 17 4 4 2" xfId="19063"/>
    <cellStyle name="40% - Accent5 17 4 5" xfId="13770"/>
    <cellStyle name="40% - Accent5 17 5" xfId="4877"/>
    <cellStyle name="40% - Accent5 17 5 2" xfId="10342"/>
    <cellStyle name="40% - Accent5 17 5 2 2" xfId="21167"/>
    <cellStyle name="40% - Accent5 17 5 3" xfId="15874"/>
    <cellStyle name="40% - Accent5 17 6" xfId="3123"/>
    <cellStyle name="40% - Accent5 17 6 2" xfId="8592"/>
    <cellStyle name="40% - Accent5 17 6 2 2" xfId="19417"/>
    <cellStyle name="40% - Accent5 17 6 3" xfId="14124"/>
    <cellStyle name="40% - Accent5 17 7" xfId="6844"/>
    <cellStyle name="40% - Accent5 17 7 2" xfId="17669"/>
    <cellStyle name="40% - Accent5 17 8" xfId="12376"/>
    <cellStyle name="40% - Accent5 18" xfId="1211"/>
    <cellStyle name="40% - Accent5 18 2" xfId="1632"/>
    <cellStyle name="40% - Accent5 18 2 2" xfId="2330"/>
    <cellStyle name="40% - Accent5 18 2 2 2" xfId="5936"/>
    <cellStyle name="40% - Accent5 18 2 2 2 2" xfId="11401"/>
    <cellStyle name="40% - Accent5 18 2 2 2 2 2" xfId="22226"/>
    <cellStyle name="40% - Accent5 18 2 2 2 3" xfId="16933"/>
    <cellStyle name="40% - Accent5 18 2 2 3" xfId="4182"/>
    <cellStyle name="40% - Accent5 18 2 2 3 2" xfId="9651"/>
    <cellStyle name="40% - Accent5 18 2 2 3 2 2" xfId="20476"/>
    <cellStyle name="40% - Accent5 18 2 2 3 3" xfId="15183"/>
    <cellStyle name="40% - Accent5 18 2 2 4" xfId="7903"/>
    <cellStyle name="40% - Accent5 18 2 2 4 2" xfId="18728"/>
    <cellStyle name="40% - Accent5 18 2 2 5" xfId="13435"/>
    <cellStyle name="40% - Accent5 18 2 3" xfId="5240"/>
    <cellStyle name="40% - Accent5 18 2 3 2" xfId="10705"/>
    <cellStyle name="40% - Accent5 18 2 3 2 2" xfId="21530"/>
    <cellStyle name="40% - Accent5 18 2 3 3" xfId="16237"/>
    <cellStyle name="40% - Accent5 18 2 4" xfId="3486"/>
    <cellStyle name="40% - Accent5 18 2 4 2" xfId="8955"/>
    <cellStyle name="40% - Accent5 18 2 4 2 2" xfId="19780"/>
    <cellStyle name="40% - Accent5 18 2 4 3" xfId="14487"/>
    <cellStyle name="40% - Accent5 18 2 5" xfId="7207"/>
    <cellStyle name="40% - Accent5 18 2 5 2" xfId="18032"/>
    <cellStyle name="40% - Accent5 18 2 6" xfId="12739"/>
    <cellStyle name="40% - Accent5 18 3" xfId="1981"/>
    <cellStyle name="40% - Accent5 18 3 2" xfId="5587"/>
    <cellStyle name="40% - Accent5 18 3 2 2" xfId="11052"/>
    <cellStyle name="40% - Accent5 18 3 2 2 2" xfId="21877"/>
    <cellStyle name="40% - Accent5 18 3 2 3" xfId="16584"/>
    <cellStyle name="40% - Accent5 18 3 3" xfId="3833"/>
    <cellStyle name="40% - Accent5 18 3 3 2" xfId="9302"/>
    <cellStyle name="40% - Accent5 18 3 3 2 2" xfId="20127"/>
    <cellStyle name="40% - Accent5 18 3 3 3" xfId="14834"/>
    <cellStyle name="40% - Accent5 18 3 4" xfId="7554"/>
    <cellStyle name="40% - Accent5 18 3 4 2" xfId="18379"/>
    <cellStyle name="40% - Accent5 18 3 5" xfId="13086"/>
    <cellStyle name="40% - Accent5 18 4" xfId="2711"/>
    <cellStyle name="40% - Accent5 18 4 2" xfId="6285"/>
    <cellStyle name="40% - Accent5 18 4 2 2" xfId="11750"/>
    <cellStyle name="40% - Accent5 18 4 2 2 2" xfId="22575"/>
    <cellStyle name="40% - Accent5 18 4 2 3" xfId="17282"/>
    <cellStyle name="40% - Accent5 18 4 3" xfId="4531"/>
    <cellStyle name="40% - Accent5 18 4 3 2" xfId="10000"/>
    <cellStyle name="40% - Accent5 18 4 3 2 2" xfId="20825"/>
    <cellStyle name="40% - Accent5 18 4 3 3" xfId="15532"/>
    <cellStyle name="40% - Accent5 18 4 4" xfId="8252"/>
    <cellStyle name="40% - Accent5 18 4 4 2" xfId="19077"/>
    <cellStyle name="40% - Accent5 18 4 5" xfId="13784"/>
    <cellStyle name="40% - Accent5 18 5" xfId="4891"/>
    <cellStyle name="40% - Accent5 18 5 2" xfId="10356"/>
    <cellStyle name="40% - Accent5 18 5 2 2" xfId="21181"/>
    <cellStyle name="40% - Accent5 18 5 3" xfId="15888"/>
    <cellStyle name="40% - Accent5 18 6" xfId="3137"/>
    <cellStyle name="40% - Accent5 18 6 2" xfId="8606"/>
    <cellStyle name="40% - Accent5 18 6 2 2" xfId="19431"/>
    <cellStyle name="40% - Accent5 18 6 3" xfId="14138"/>
    <cellStyle name="40% - Accent5 18 7" xfId="6858"/>
    <cellStyle name="40% - Accent5 18 7 2" xfId="17683"/>
    <cellStyle name="40% - Accent5 18 8" xfId="12390"/>
    <cellStyle name="40% - Accent5 19" xfId="1245"/>
    <cellStyle name="40% - Accent5 19 2" xfId="1652"/>
    <cellStyle name="40% - Accent5 19 2 2" xfId="2350"/>
    <cellStyle name="40% - Accent5 19 2 2 2" xfId="5956"/>
    <cellStyle name="40% - Accent5 19 2 2 2 2" xfId="11421"/>
    <cellStyle name="40% - Accent5 19 2 2 2 2 2" xfId="22246"/>
    <cellStyle name="40% - Accent5 19 2 2 2 3" xfId="16953"/>
    <cellStyle name="40% - Accent5 19 2 2 3" xfId="4202"/>
    <cellStyle name="40% - Accent5 19 2 2 3 2" xfId="9671"/>
    <cellStyle name="40% - Accent5 19 2 2 3 2 2" xfId="20496"/>
    <cellStyle name="40% - Accent5 19 2 2 3 3" xfId="15203"/>
    <cellStyle name="40% - Accent5 19 2 2 4" xfId="7923"/>
    <cellStyle name="40% - Accent5 19 2 2 4 2" xfId="18748"/>
    <cellStyle name="40% - Accent5 19 2 2 5" xfId="13455"/>
    <cellStyle name="40% - Accent5 19 2 3" xfId="5260"/>
    <cellStyle name="40% - Accent5 19 2 3 2" xfId="10725"/>
    <cellStyle name="40% - Accent5 19 2 3 2 2" xfId="21550"/>
    <cellStyle name="40% - Accent5 19 2 3 3" xfId="16257"/>
    <cellStyle name="40% - Accent5 19 2 4" xfId="3506"/>
    <cellStyle name="40% - Accent5 19 2 4 2" xfId="8975"/>
    <cellStyle name="40% - Accent5 19 2 4 2 2" xfId="19800"/>
    <cellStyle name="40% - Accent5 19 2 4 3" xfId="14507"/>
    <cellStyle name="40% - Accent5 19 2 5" xfId="7227"/>
    <cellStyle name="40% - Accent5 19 2 5 2" xfId="18052"/>
    <cellStyle name="40% - Accent5 19 2 6" xfId="12759"/>
    <cellStyle name="40% - Accent5 19 3" xfId="2001"/>
    <cellStyle name="40% - Accent5 19 3 2" xfId="5607"/>
    <cellStyle name="40% - Accent5 19 3 2 2" xfId="11072"/>
    <cellStyle name="40% - Accent5 19 3 2 2 2" xfId="21897"/>
    <cellStyle name="40% - Accent5 19 3 2 3" xfId="16604"/>
    <cellStyle name="40% - Accent5 19 3 3" xfId="3853"/>
    <cellStyle name="40% - Accent5 19 3 3 2" xfId="9322"/>
    <cellStyle name="40% - Accent5 19 3 3 2 2" xfId="20147"/>
    <cellStyle name="40% - Accent5 19 3 3 3" xfId="14854"/>
    <cellStyle name="40% - Accent5 19 3 4" xfId="7574"/>
    <cellStyle name="40% - Accent5 19 3 4 2" xfId="18399"/>
    <cellStyle name="40% - Accent5 19 3 5" xfId="13106"/>
    <cellStyle name="40% - Accent5 19 4" xfId="2731"/>
    <cellStyle name="40% - Accent5 19 4 2" xfId="6305"/>
    <cellStyle name="40% - Accent5 19 4 2 2" xfId="11770"/>
    <cellStyle name="40% - Accent5 19 4 2 2 2" xfId="22595"/>
    <cellStyle name="40% - Accent5 19 4 2 3" xfId="17302"/>
    <cellStyle name="40% - Accent5 19 4 3" xfId="4551"/>
    <cellStyle name="40% - Accent5 19 4 3 2" xfId="10020"/>
    <cellStyle name="40% - Accent5 19 4 3 2 2" xfId="20845"/>
    <cellStyle name="40% - Accent5 19 4 3 3" xfId="15552"/>
    <cellStyle name="40% - Accent5 19 4 4" xfId="8272"/>
    <cellStyle name="40% - Accent5 19 4 4 2" xfId="19097"/>
    <cellStyle name="40% - Accent5 19 4 5" xfId="13804"/>
    <cellStyle name="40% - Accent5 19 5" xfId="4911"/>
    <cellStyle name="40% - Accent5 19 5 2" xfId="10376"/>
    <cellStyle name="40% - Accent5 19 5 2 2" xfId="21201"/>
    <cellStyle name="40% - Accent5 19 5 3" xfId="15908"/>
    <cellStyle name="40% - Accent5 19 6" xfId="3157"/>
    <cellStyle name="40% - Accent5 19 6 2" xfId="8626"/>
    <cellStyle name="40% - Accent5 19 6 2 2" xfId="19451"/>
    <cellStyle name="40% - Accent5 19 6 3" xfId="14158"/>
    <cellStyle name="40% - Accent5 19 7" xfId="6878"/>
    <cellStyle name="40% - Accent5 19 7 2" xfId="17703"/>
    <cellStyle name="40% - Accent5 19 8" xfId="12410"/>
    <cellStyle name="40% - Accent5 2" xfId="60"/>
    <cellStyle name="40% - Accent5 2 2" xfId="909"/>
    <cellStyle name="40% - Accent5 2 3" xfId="466"/>
    <cellStyle name="40% - Accent5 2 3 2" xfId="1381"/>
    <cellStyle name="40% - Accent5 2 3 2 2" xfId="2079"/>
    <cellStyle name="40% - Accent5 2 3 2 2 2" xfId="5685"/>
    <cellStyle name="40% - Accent5 2 3 2 2 2 2" xfId="11150"/>
    <cellStyle name="40% - Accent5 2 3 2 2 2 2 2" xfId="21975"/>
    <cellStyle name="40% - Accent5 2 3 2 2 2 3" xfId="16682"/>
    <cellStyle name="40% - Accent5 2 3 2 2 3" xfId="3931"/>
    <cellStyle name="40% - Accent5 2 3 2 2 3 2" xfId="9400"/>
    <cellStyle name="40% - Accent5 2 3 2 2 3 2 2" xfId="20225"/>
    <cellStyle name="40% - Accent5 2 3 2 2 3 3" xfId="14932"/>
    <cellStyle name="40% - Accent5 2 3 2 2 4" xfId="7652"/>
    <cellStyle name="40% - Accent5 2 3 2 2 4 2" xfId="18477"/>
    <cellStyle name="40% - Accent5 2 3 2 2 5" xfId="13184"/>
    <cellStyle name="40% - Accent5 2 3 2 3" xfId="4989"/>
    <cellStyle name="40% - Accent5 2 3 2 3 2" xfId="10454"/>
    <cellStyle name="40% - Accent5 2 3 2 3 2 2" xfId="21279"/>
    <cellStyle name="40% - Accent5 2 3 2 3 3" xfId="15986"/>
    <cellStyle name="40% - Accent5 2 3 2 4" xfId="3235"/>
    <cellStyle name="40% - Accent5 2 3 2 4 2" xfId="8704"/>
    <cellStyle name="40% - Accent5 2 3 2 4 2 2" xfId="19529"/>
    <cellStyle name="40% - Accent5 2 3 2 4 3" xfId="14236"/>
    <cellStyle name="40% - Accent5 2 3 2 5" xfId="6956"/>
    <cellStyle name="40% - Accent5 2 3 2 5 2" xfId="17781"/>
    <cellStyle name="40% - Accent5 2 3 2 6" xfId="12488"/>
    <cellStyle name="40% - Accent5 2 3 3" xfId="1730"/>
    <cellStyle name="40% - Accent5 2 3 3 2" xfId="5336"/>
    <cellStyle name="40% - Accent5 2 3 3 2 2" xfId="10801"/>
    <cellStyle name="40% - Accent5 2 3 3 2 2 2" xfId="21626"/>
    <cellStyle name="40% - Accent5 2 3 3 2 3" xfId="16333"/>
    <cellStyle name="40% - Accent5 2 3 3 3" xfId="3582"/>
    <cellStyle name="40% - Accent5 2 3 3 3 2" xfId="9051"/>
    <cellStyle name="40% - Accent5 2 3 3 3 2 2" xfId="19876"/>
    <cellStyle name="40% - Accent5 2 3 3 3 3" xfId="14583"/>
    <cellStyle name="40% - Accent5 2 3 3 4" xfId="7303"/>
    <cellStyle name="40% - Accent5 2 3 3 4 2" xfId="18128"/>
    <cellStyle name="40% - Accent5 2 3 3 5" xfId="12835"/>
    <cellStyle name="40% - Accent5 2 3 4" xfId="2460"/>
    <cellStyle name="40% - Accent5 2 3 4 2" xfId="6034"/>
    <cellStyle name="40% - Accent5 2 3 4 2 2" xfId="11499"/>
    <cellStyle name="40% - Accent5 2 3 4 2 2 2" xfId="22324"/>
    <cellStyle name="40% - Accent5 2 3 4 2 3" xfId="17031"/>
    <cellStyle name="40% - Accent5 2 3 4 3" xfId="4280"/>
    <cellStyle name="40% - Accent5 2 3 4 3 2" xfId="9749"/>
    <cellStyle name="40% - Accent5 2 3 4 3 2 2" xfId="20574"/>
    <cellStyle name="40% - Accent5 2 3 4 3 3" xfId="15281"/>
    <cellStyle name="40% - Accent5 2 3 4 4" xfId="8001"/>
    <cellStyle name="40% - Accent5 2 3 4 4 2" xfId="18826"/>
    <cellStyle name="40% - Accent5 2 3 4 5" xfId="13533"/>
    <cellStyle name="40% - Accent5 2 3 5" xfId="4638"/>
    <cellStyle name="40% - Accent5 2 3 5 2" xfId="10103"/>
    <cellStyle name="40% - Accent5 2 3 5 2 2" xfId="20928"/>
    <cellStyle name="40% - Accent5 2 3 5 3" xfId="15635"/>
    <cellStyle name="40% - Accent5 2 3 6" xfId="2886"/>
    <cellStyle name="40% - Accent5 2 3 6 2" xfId="8355"/>
    <cellStyle name="40% - Accent5 2 3 6 2 2" xfId="19180"/>
    <cellStyle name="40% - Accent5 2 3 6 3" xfId="13887"/>
    <cellStyle name="40% - Accent5 2 3 7" xfId="6607"/>
    <cellStyle name="40% - Accent5 2 3 7 2" xfId="17432"/>
    <cellStyle name="40% - Accent5 2 3 8" xfId="12138"/>
    <cellStyle name="40% - Accent5 20" xfId="1304"/>
    <cellStyle name="40% - Accent5 20 2" xfId="1667"/>
    <cellStyle name="40% - Accent5 20 2 2" xfId="2365"/>
    <cellStyle name="40% - Accent5 20 2 2 2" xfId="5971"/>
    <cellStyle name="40% - Accent5 20 2 2 2 2" xfId="11436"/>
    <cellStyle name="40% - Accent5 20 2 2 2 2 2" xfId="22261"/>
    <cellStyle name="40% - Accent5 20 2 2 2 3" xfId="16968"/>
    <cellStyle name="40% - Accent5 20 2 2 3" xfId="4217"/>
    <cellStyle name="40% - Accent5 20 2 2 3 2" xfId="9686"/>
    <cellStyle name="40% - Accent5 20 2 2 3 2 2" xfId="20511"/>
    <cellStyle name="40% - Accent5 20 2 2 3 3" xfId="15218"/>
    <cellStyle name="40% - Accent5 20 2 2 4" xfId="7938"/>
    <cellStyle name="40% - Accent5 20 2 2 4 2" xfId="18763"/>
    <cellStyle name="40% - Accent5 20 2 2 5" xfId="13470"/>
    <cellStyle name="40% - Accent5 20 2 3" xfId="5275"/>
    <cellStyle name="40% - Accent5 20 2 3 2" xfId="10740"/>
    <cellStyle name="40% - Accent5 20 2 3 2 2" xfId="21565"/>
    <cellStyle name="40% - Accent5 20 2 3 3" xfId="16272"/>
    <cellStyle name="40% - Accent5 20 2 4" xfId="3521"/>
    <cellStyle name="40% - Accent5 20 2 4 2" xfId="8990"/>
    <cellStyle name="40% - Accent5 20 2 4 2 2" xfId="19815"/>
    <cellStyle name="40% - Accent5 20 2 4 3" xfId="14522"/>
    <cellStyle name="40% - Accent5 20 2 5" xfId="7242"/>
    <cellStyle name="40% - Accent5 20 2 5 2" xfId="18067"/>
    <cellStyle name="40% - Accent5 20 2 6" xfId="12774"/>
    <cellStyle name="40% - Accent5 20 3" xfId="2016"/>
    <cellStyle name="40% - Accent5 20 3 2" xfId="5622"/>
    <cellStyle name="40% - Accent5 20 3 2 2" xfId="11087"/>
    <cellStyle name="40% - Accent5 20 3 2 2 2" xfId="21912"/>
    <cellStyle name="40% - Accent5 20 3 2 3" xfId="16619"/>
    <cellStyle name="40% - Accent5 20 3 3" xfId="3868"/>
    <cellStyle name="40% - Accent5 20 3 3 2" xfId="9337"/>
    <cellStyle name="40% - Accent5 20 3 3 2 2" xfId="20162"/>
    <cellStyle name="40% - Accent5 20 3 3 3" xfId="14869"/>
    <cellStyle name="40% - Accent5 20 3 4" xfId="7589"/>
    <cellStyle name="40% - Accent5 20 3 4 2" xfId="18414"/>
    <cellStyle name="40% - Accent5 20 3 5" xfId="13121"/>
    <cellStyle name="40% - Accent5 20 4" xfId="2746"/>
    <cellStyle name="40% - Accent5 20 4 2" xfId="6320"/>
    <cellStyle name="40% - Accent5 20 4 2 2" xfId="11785"/>
    <cellStyle name="40% - Accent5 20 4 2 2 2" xfId="22610"/>
    <cellStyle name="40% - Accent5 20 4 2 3" xfId="17317"/>
    <cellStyle name="40% - Accent5 20 4 3" xfId="4566"/>
    <cellStyle name="40% - Accent5 20 4 3 2" xfId="10035"/>
    <cellStyle name="40% - Accent5 20 4 3 2 2" xfId="20860"/>
    <cellStyle name="40% - Accent5 20 4 3 3" xfId="15567"/>
    <cellStyle name="40% - Accent5 20 4 4" xfId="8287"/>
    <cellStyle name="40% - Accent5 20 4 4 2" xfId="19112"/>
    <cellStyle name="40% - Accent5 20 4 5" xfId="13819"/>
    <cellStyle name="40% - Accent5 20 5" xfId="4926"/>
    <cellStyle name="40% - Accent5 20 5 2" xfId="10391"/>
    <cellStyle name="40% - Accent5 20 5 2 2" xfId="21216"/>
    <cellStyle name="40% - Accent5 20 5 3" xfId="15923"/>
    <cellStyle name="40% - Accent5 20 6" xfId="3172"/>
    <cellStyle name="40% - Accent5 20 6 2" xfId="8641"/>
    <cellStyle name="40% - Accent5 20 6 2 2" xfId="19466"/>
    <cellStyle name="40% - Accent5 20 6 3" xfId="14173"/>
    <cellStyle name="40% - Accent5 20 7" xfId="6893"/>
    <cellStyle name="40% - Accent5 20 7 2" xfId="17718"/>
    <cellStyle name="40% - Accent5 20 8" xfId="12425"/>
    <cellStyle name="40% - Accent5 21" xfId="345"/>
    <cellStyle name="40% - Accent5 22" xfId="339"/>
    <cellStyle name="40% - Accent5 22 2" xfId="1367"/>
    <cellStyle name="40% - Accent5 22 2 2" xfId="2065"/>
    <cellStyle name="40% - Accent5 22 2 2 2" xfId="5671"/>
    <cellStyle name="40% - Accent5 22 2 2 2 2" xfId="11136"/>
    <cellStyle name="40% - Accent5 22 2 2 2 2 2" xfId="21961"/>
    <cellStyle name="40% - Accent5 22 2 2 2 3" xfId="16668"/>
    <cellStyle name="40% - Accent5 22 2 2 3" xfId="3917"/>
    <cellStyle name="40% - Accent5 22 2 2 3 2" xfId="9386"/>
    <cellStyle name="40% - Accent5 22 2 2 3 2 2" xfId="20211"/>
    <cellStyle name="40% - Accent5 22 2 2 3 3" xfId="14918"/>
    <cellStyle name="40% - Accent5 22 2 2 4" xfId="7638"/>
    <cellStyle name="40% - Accent5 22 2 2 4 2" xfId="18463"/>
    <cellStyle name="40% - Accent5 22 2 2 5" xfId="13170"/>
    <cellStyle name="40% - Accent5 22 2 3" xfId="4975"/>
    <cellStyle name="40% - Accent5 22 2 3 2" xfId="10440"/>
    <cellStyle name="40% - Accent5 22 2 3 2 2" xfId="21265"/>
    <cellStyle name="40% - Accent5 22 2 3 3" xfId="15972"/>
    <cellStyle name="40% - Accent5 22 2 4" xfId="3221"/>
    <cellStyle name="40% - Accent5 22 2 4 2" xfId="8690"/>
    <cellStyle name="40% - Accent5 22 2 4 2 2" xfId="19515"/>
    <cellStyle name="40% - Accent5 22 2 4 3" xfId="14222"/>
    <cellStyle name="40% - Accent5 22 2 5" xfId="6942"/>
    <cellStyle name="40% - Accent5 22 2 5 2" xfId="17767"/>
    <cellStyle name="40% - Accent5 22 2 6" xfId="12474"/>
    <cellStyle name="40% - Accent5 22 3" xfId="1716"/>
    <cellStyle name="40% - Accent5 22 3 2" xfId="5322"/>
    <cellStyle name="40% - Accent5 22 3 2 2" xfId="10787"/>
    <cellStyle name="40% - Accent5 22 3 2 2 2" xfId="21612"/>
    <cellStyle name="40% - Accent5 22 3 2 3" xfId="16319"/>
    <cellStyle name="40% - Accent5 22 3 3" xfId="3568"/>
    <cellStyle name="40% - Accent5 22 3 3 2" xfId="9037"/>
    <cellStyle name="40% - Accent5 22 3 3 2 2" xfId="19862"/>
    <cellStyle name="40% - Accent5 22 3 3 3" xfId="14569"/>
    <cellStyle name="40% - Accent5 22 3 4" xfId="7289"/>
    <cellStyle name="40% - Accent5 22 3 4 2" xfId="18114"/>
    <cellStyle name="40% - Accent5 22 3 5" xfId="12821"/>
    <cellStyle name="40% - Accent5 22 4" xfId="2446"/>
    <cellStyle name="40% - Accent5 22 4 2" xfId="6020"/>
    <cellStyle name="40% - Accent5 22 4 2 2" xfId="11485"/>
    <cellStyle name="40% - Accent5 22 4 2 2 2" xfId="22310"/>
    <cellStyle name="40% - Accent5 22 4 2 3" xfId="17017"/>
    <cellStyle name="40% - Accent5 22 4 3" xfId="4266"/>
    <cellStyle name="40% - Accent5 22 4 3 2" xfId="9735"/>
    <cellStyle name="40% - Accent5 22 4 3 2 2" xfId="20560"/>
    <cellStyle name="40% - Accent5 22 4 3 3" xfId="15267"/>
    <cellStyle name="40% - Accent5 22 4 4" xfId="7987"/>
    <cellStyle name="40% - Accent5 22 4 4 2" xfId="18812"/>
    <cellStyle name="40% - Accent5 22 4 5" xfId="13519"/>
    <cellStyle name="40% - Accent5 22 5" xfId="4624"/>
    <cellStyle name="40% - Accent5 22 5 2" xfId="10089"/>
    <cellStyle name="40% - Accent5 22 5 2 2" xfId="20914"/>
    <cellStyle name="40% - Accent5 22 5 3" xfId="15621"/>
    <cellStyle name="40% - Accent5 22 6" xfId="2872"/>
    <cellStyle name="40% - Accent5 22 6 2" xfId="8341"/>
    <cellStyle name="40% - Accent5 22 6 2 2" xfId="19166"/>
    <cellStyle name="40% - Accent5 22 6 3" xfId="13873"/>
    <cellStyle name="40% - Accent5 22 7" xfId="6593"/>
    <cellStyle name="40% - Accent5 22 7 2" xfId="17418"/>
    <cellStyle name="40% - Accent5 22 8" xfId="12124"/>
    <cellStyle name="40% - Accent5 23" xfId="1328"/>
    <cellStyle name="40% - Accent5 23 2" xfId="2032"/>
    <cellStyle name="40% - Accent5 23 2 2" xfId="5638"/>
    <cellStyle name="40% - Accent5 23 2 2 2" xfId="11103"/>
    <cellStyle name="40% - Accent5 23 2 2 2 2" xfId="21928"/>
    <cellStyle name="40% - Accent5 23 2 2 3" xfId="16635"/>
    <cellStyle name="40% - Accent5 23 2 3" xfId="3884"/>
    <cellStyle name="40% - Accent5 23 2 3 2" xfId="9353"/>
    <cellStyle name="40% - Accent5 23 2 3 2 2" xfId="20178"/>
    <cellStyle name="40% - Accent5 23 2 3 3" xfId="14885"/>
    <cellStyle name="40% - Accent5 23 2 4" xfId="7605"/>
    <cellStyle name="40% - Accent5 23 2 4 2" xfId="18430"/>
    <cellStyle name="40% - Accent5 23 2 5" xfId="13137"/>
    <cellStyle name="40% - Accent5 23 3" xfId="4942"/>
    <cellStyle name="40% - Accent5 23 3 2" xfId="10407"/>
    <cellStyle name="40% - Accent5 23 3 2 2" xfId="21232"/>
    <cellStyle name="40% - Accent5 23 3 3" xfId="15939"/>
    <cellStyle name="40% - Accent5 23 4" xfId="3188"/>
    <cellStyle name="40% - Accent5 23 4 2" xfId="8657"/>
    <cellStyle name="40% - Accent5 23 4 2 2" xfId="19482"/>
    <cellStyle name="40% - Accent5 23 4 3" xfId="14189"/>
    <cellStyle name="40% - Accent5 23 5" xfId="6909"/>
    <cellStyle name="40% - Accent5 23 5 2" xfId="17734"/>
    <cellStyle name="40% - Accent5 23 6" xfId="12441"/>
    <cellStyle name="40% - Accent5 24" xfId="1684"/>
    <cellStyle name="40% - Accent5 24 2" xfId="5290"/>
    <cellStyle name="40% - Accent5 24 2 2" xfId="10755"/>
    <cellStyle name="40% - Accent5 24 2 2 2" xfId="21580"/>
    <cellStyle name="40% - Accent5 24 2 3" xfId="16287"/>
    <cellStyle name="40% - Accent5 24 3" xfId="3536"/>
    <cellStyle name="40% - Accent5 24 3 2" xfId="9005"/>
    <cellStyle name="40% - Accent5 24 3 2 2" xfId="19830"/>
    <cellStyle name="40% - Accent5 24 3 3" xfId="14537"/>
    <cellStyle name="40% - Accent5 24 4" xfId="7257"/>
    <cellStyle name="40% - Accent5 24 4 2" xfId="18082"/>
    <cellStyle name="40% - Accent5 24 5" xfId="12789"/>
    <cellStyle name="40% - Accent5 25" xfId="2414"/>
    <cellStyle name="40% - Accent5 25 2" xfId="5988"/>
    <cellStyle name="40% - Accent5 25 2 2" xfId="11453"/>
    <cellStyle name="40% - Accent5 25 2 2 2" xfId="22278"/>
    <cellStyle name="40% - Accent5 25 2 3" xfId="16985"/>
    <cellStyle name="40% - Accent5 25 3" xfId="4234"/>
    <cellStyle name="40% - Accent5 25 3 2" xfId="9703"/>
    <cellStyle name="40% - Accent5 25 3 2 2" xfId="20528"/>
    <cellStyle name="40% - Accent5 25 3 3" xfId="15235"/>
    <cellStyle name="40% - Accent5 25 4" xfId="7955"/>
    <cellStyle name="40% - Accent5 25 4 2" xfId="18780"/>
    <cellStyle name="40% - Accent5 25 5" xfId="13487"/>
    <cellStyle name="40% - Accent5 26" xfId="2770"/>
    <cellStyle name="40% - Accent5 27" xfId="4592"/>
    <cellStyle name="40% - Accent5 27 2" xfId="10057"/>
    <cellStyle name="40% - Accent5 27 2 2" xfId="20882"/>
    <cellStyle name="40% - Accent5 27 3" xfId="15589"/>
    <cellStyle name="40% - Accent5 28" xfId="2840"/>
    <cellStyle name="40% - Accent5 28 2" xfId="8309"/>
    <cellStyle name="40% - Accent5 28 2 2" xfId="19134"/>
    <cellStyle name="40% - Accent5 28 3" xfId="13841"/>
    <cellStyle name="40% - Accent5 29" xfId="6344"/>
    <cellStyle name="40% - Accent5 29 2" xfId="11807"/>
    <cellStyle name="40% - Accent5 29 2 2" xfId="22632"/>
    <cellStyle name="40% - Accent5 29 3" xfId="17339"/>
    <cellStyle name="40% - Accent5 3" xfId="61"/>
    <cellStyle name="40% - Accent5 3 2" xfId="910"/>
    <cellStyle name="40% - Accent5 3 3" xfId="508"/>
    <cellStyle name="40% - Accent5 3 3 2" xfId="1395"/>
    <cellStyle name="40% - Accent5 3 3 2 2" xfId="2093"/>
    <cellStyle name="40% - Accent5 3 3 2 2 2" xfId="5699"/>
    <cellStyle name="40% - Accent5 3 3 2 2 2 2" xfId="11164"/>
    <cellStyle name="40% - Accent5 3 3 2 2 2 2 2" xfId="21989"/>
    <cellStyle name="40% - Accent5 3 3 2 2 2 3" xfId="16696"/>
    <cellStyle name="40% - Accent5 3 3 2 2 3" xfId="3945"/>
    <cellStyle name="40% - Accent5 3 3 2 2 3 2" xfId="9414"/>
    <cellStyle name="40% - Accent5 3 3 2 2 3 2 2" xfId="20239"/>
    <cellStyle name="40% - Accent5 3 3 2 2 3 3" xfId="14946"/>
    <cellStyle name="40% - Accent5 3 3 2 2 4" xfId="7666"/>
    <cellStyle name="40% - Accent5 3 3 2 2 4 2" xfId="18491"/>
    <cellStyle name="40% - Accent5 3 3 2 2 5" xfId="13198"/>
    <cellStyle name="40% - Accent5 3 3 2 3" xfId="5003"/>
    <cellStyle name="40% - Accent5 3 3 2 3 2" xfId="10468"/>
    <cellStyle name="40% - Accent5 3 3 2 3 2 2" xfId="21293"/>
    <cellStyle name="40% - Accent5 3 3 2 3 3" xfId="16000"/>
    <cellStyle name="40% - Accent5 3 3 2 4" xfId="3249"/>
    <cellStyle name="40% - Accent5 3 3 2 4 2" xfId="8718"/>
    <cellStyle name="40% - Accent5 3 3 2 4 2 2" xfId="19543"/>
    <cellStyle name="40% - Accent5 3 3 2 4 3" xfId="14250"/>
    <cellStyle name="40% - Accent5 3 3 2 5" xfId="6970"/>
    <cellStyle name="40% - Accent5 3 3 2 5 2" xfId="17795"/>
    <cellStyle name="40% - Accent5 3 3 2 6" xfId="12502"/>
    <cellStyle name="40% - Accent5 3 3 3" xfId="1744"/>
    <cellStyle name="40% - Accent5 3 3 3 2" xfId="5350"/>
    <cellStyle name="40% - Accent5 3 3 3 2 2" xfId="10815"/>
    <cellStyle name="40% - Accent5 3 3 3 2 2 2" xfId="21640"/>
    <cellStyle name="40% - Accent5 3 3 3 2 3" xfId="16347"/>
    <cellStyle name="40% - Accent5 3 3 3 3" xfId="3596"/>
    <cellStyle name="40% - Accent5 3 3 3 3 2" xfId="9065"/>
    <cellStyle name="40% - Accent5 3 3 3 3 2 2" xfId="19890"/>
    <cellStyle name="40% - Accent5 3 3 3 3 3" xfId="14597"/>
    <cellStyle name="40% - Accent5 3 3 3 4" xfId="7317"/>
    <cellStyle name="40% - Accent5 3 3 3 4 2" xfId="18142"/>
    <cellStyle name="40% - Accent5 3 3 3 5" xfId="12849"/>
    <cellStyle name="40% - Accent5 3 3 4" xfId="2474"/>
    <cellStyle name="40% - Accent5 3 3 4 2" xfId="6048"/>
    <cellStyle name="40% - Accent5 3 3 4 2 2" xfId="11513"/>
    <cellStyle name="40% - Accent5 3 3 4 2 2 2" xfId="22338"/>
    <cellStyle name="40% - Accent5 3 3 4 2 3" xfId="17045"/>
    <cellStyle name="40% - Accent5 3 3 4 3" xfId="4294"/>
    <cellStyle name="40% - Accent5 3 3 4 3 2" xfId="9763"/>
    <cellStyle name="40% - Accent5 3 3 4 3 2 2" xfId="20588"/>
    <cellStyle name="40% - Accent5 3 3 4 3 3" xfId="15295"/>
    <cellStyle name="40% - Accent5 3 3 4 4" xfId="8015"/>
    <cellStyle name="40% - Accent5 3 3 4 4 2" xfId="18840"/>
    <cellStyle name="40% - Accent5 3 3 4 5" xfId="13547"/>
    <cellStyle name="40% - Accent5 3 3 5" xfId="4652"/>
    <cellStyle name="40% - Accent5 3 3 5 2" xfId="10117"/>
    <cellStyle name="40% - Accent5 3 3 5 2 2" xfId="20942"/>
    <cellStyle name="40% - Accent5 3 3 5 3" xfId="15649"/>
    <cellStyle name="40% - Accent5 3 3 6" xfId="2900"/>
    <cellStyle name="40% - Accent5 3 3 6 2" xfId="8369"/>
    <cellStyle name="40% - Accent5 3 3 6 2 2" xfId="19194"/>
    <cellStyle name="40% - Accent5 3 3 6 3" xfId="13901"/>
    <cellStyle name="40% - Accent5 3 3 7" xfId="6621"/>
    <cellStyle name="40% - Accent5 3 3 7 2" xfId="17446"/>
    <cellStyle name="40% - Accent5 3 3 8" xfId="12152"/>
    <cellStyle name="40% - Accent5 30" xfId="6559"/>
    <cellStyle name="40% - Accent5 30 2" xfId="17386"/>
    <cellStyle name="40% - Accent5 31" xfId="11919"/>
    <cellStyle name="40% - Accent5 31 2" xfId="22716"/>
    <cellStyle name="40% - Accent5 32" xfId="12091"/>
    <cellStyle name="40% - Accent5 4" xfId="323"/>
    <cellStyle name="40% - Accent5 4 2" xfId="550"/>
    <cellStyle name="40% - Accent5 4 2 2" xfId="1409"/>
    <cellStyle name="40% - Accent5 4 2 2 2" xfId="2107"/>
    <cellStyle name="40% - Accent5 4 2 2 2 2" xfId="5713"/>
    <cellStyle name="40% - Accent5 4 2 2 2 2 2" xfId="11178"/>
    <cellStyle name="40% - Accent5 4 2 2 2 2 2 2" xfId="22003"/>
    <cellStyle name="40% - Accent5 4 2 2 2 2 3" xfId="16710"/>
    <cellStyle name="40% - Accent5 4 2 2 2 3" xfId="3959"/>
    <cellStyle name="40% - Accent5 4 2 2 2 3 2" xfId="9428"/>
    <cellStyle name="40% - Accent5 4 2 2 2 3 2 2" xfId="20253"/>
    <cellStyle name="40% - Accent5 4 2 2 2 3 3" xfId="14960"/>
    <cellStyle name="40% - Accent5 4 2 2 2 4" xfId="7680"/>
    <cellStyle name="40% - Accent5 4 2 2 2 4 2" xfId="18505"/>
    <cellStyle name="40% - Accent5 4 2 2 2 5" xfId="13212"/>
    <cellStyle name="40% - Accent5 4 2 2 3" xfId="5017"/>
    <cellStyle name="40% - Accent5 4 2 2 3 2" xfId="10482"/>
    <cellStyle name="40% - Accent5 4 2 2 3 2 2" xfId="21307"/>
    <cellStyle name="40% - Accent5 4 2 2 3 3" xfId="16014"/>
    <cellStyle name="40% - Accent5 4 2 2 4" xfId="3263"/>
    <cellStyle name="40% - Accent5 4 2 2 4 2" xfId="8732"/>
    <cellStyle name="40% - Accent5 4 2 2 4 2 2" xfId="19557"/>
    <cellStyle name="40% - Accent5 4 2 2 4 3" xfId="14264"/>
    <cellStyle name="40% - Accent5 4 2 2 5" xfId="6984"/>
    <cellStyle name="40% - Accent5 4 2 2 5 2" xfId="17809"/>
    <cellStyle name="40% - Accent5 4 2 2 6" xfId="12516"/>
    <cellStyle name="40% - Accent5 4 2 3" xfId="1758"/>
    <cellStyle name="40% - Accent5 4 2 3 2" xfId="5364"/>
    <cellStyle name="40% - Accent5 4 2 3 2 2" xfId="10829"/>
    <cellStyle name="40% - Accent5 4 2 3 2 2 2" xfId="21654"/>
    <cellStyle name="40% - Accent5 4 2 3 2 3" xfId="16361"/>
    <cellStyle name="40% - Accent5 4 2 3 3" xfId="3610"/>
    <cellStyle name="40% - Accent5 4 2 3 3 2" xfId="9079"/>
    <cellStyle name="40% - Accent5 4 2 3 3 2 2" xfId="19904"/>
    <cellStyle name="40% - Accent5 4 2 3 3 3" xfId="14611"/>
    <cellStyle name="40% - Accent5 4 2 3 4" xfId="7331"/>
    <cellStyle name="40% - Accent5 4 2 3 4 2" xfId="18156"/>
    <cellStyle name="40% - Accent5 4 2 3 5" xfId="12863"/>
    <cellStyle name="40% - Accent5 4 2 4" xfId="2488"/>
    <cellStyle name="40% - Accent5 4 2 4 2" xfId="6062"/>
    <cellStyle name="40% - Accent5 4 2 4 2 2" xfId="11527"/>
    <cellStyle name="40% - Accent5 4 2 4 2 2 2" xfId="22352"/>
    <cellStyle name="40% - Accent5 4 2 4 2 3" xfId="17059"/>
    <cellStyle name="40% - Accent5 4 2 4 3" xfId="4308"/>
    <cellStyle name="40% - Accent5 4 2 4 3 2" xfId="9777"/>
    <cellStyle name="40% - Accent5 4 2 4 3 2 2" xfId="20602"/>
    <cellStyle name="40% - Accent5 4 2 4 3 3" xfId="15309"/>
    <cellStyle name="40% - Accent5 4 2 4 4" xfId="8029"/>
    <cellStyle name="40% - Accent5 4 2 4 4 2" xfId="18854"/>
    <cellStyle name="40% - Accent5 4 2 4 5" xfId="13561"/>
    <cellStyle name="40% - Accent5 4 2 5" xfId="4666"/>
    <cellStyle name="40% - Accent5 4 2 5 2" xfId="10131"/>
    <cellStyle name="40% - Accent5 4 2 5 2 2" xfId="20956"/>
    <cellStyle name="40% - Accent5 4 2 5 3" xfId="15663"/>
    <cellStyle name="40% - Accent5 4 2 6" xfId="2914"/>
    <cellStyle name="40% - Accent5 4 2 6 2" xfId="8383"/>
    <cellStyle name="40% - Accent5 4 2 6 2 2" xfId="19208"/>
    <cellStyle name="40% - Accent5 4 2 6 3" xfId="13915"/>
    <cellStyle name="40% - Accent5 4 2 7" xfId="6635"/>
    <cellStyle name="40% - Accent5 4 2 7 2" xfId="17460"/>
    <cellStyle name="40% - Accent5 4 2 8" xfId="12166"/>
    <cellStyle name="40% - Accent5 4 3" xfId="1351"/>
    <cellStyle name="40% - Accent5 4 3 2" xfId="2049"/>
    <cellStyle name="40% - Accent5 4 3 2 2" xfId="5655"/>
    <cellStyle name="40% - Accent5 4 3 2 2 2" xfId="11120"/>
    <cellStyle name="40% - Accent5 4 3 2 2 2 2" xfId="21945"/>
    <cellStyle name="40% - Accent5 4 3 2 2 3" xfId="16652"/>
    <cellStyle name="40% - Accent5 4 3 2 3" xfId="3901"/>
    <cellStyle name="40% - Accent5 4 3 2 3 2" xfId="9370"/>
    <cellStyle name="40% - Accent5 4 3 2 3 2 2" xfId="20195"/>
    <cellStyle name="40% - Accent5 4 3 2 3 3" xfId="14902"/>
    <cellStyle name="40% - Accent5 4 3 2 4" xfId="7622"/>
    <cellStyle name="40% - Accent5 4 3 2 4 2" xfId="18447"/>
    <cellStyle name="40% - Accent5 4 3 2 5" xfId="13154"/>
    <cellStyle name="40% - Accent5 4 3 3" xfId="4959"/>
    <cellStyle name="40% - Accent5 4 3 3 2" xfId="10424"/>
    <cellStyle name="40% - Accent5 4 3 3 2 2" xfId="21249"/>
    <cellStyle name="40% - Accent5 4 3 3 3" xfId="15956"/>
    <cellStyle name="40% - Accent5 4 3 4" xfId="3205"/>
    <cellStyle name="40% - Accent5 4 3 4 2" xfId="8674"/>
    <cellStyle name="40% - Accent5 4 3 4 2 2" xfId="19499"/>
    <cellStyle name="40% - Accent5 4 3 4 3" xfId="14206"/>
    <cellStyle name="40% - Accent5 4 3 5" xfId="6926"/>
    <cellStyle name="40% - Accent5 4 3 5 2" xfId="17751"/>
    <cellStyle name="40% - Accent5 4 3 6" xfId="12458"/>
    <cellStyle name="40% - Accent5 4 4" xfId="1700"/>
    <cellStyle name="40% - Accent5 4 4 2" xfId="5306"/>
    <cellStyle name="40% - Accent5 4 4 2 2" xfId="10771"/>
    <cellStyle name="40% - Accent5 4 4 2 2 2" xfId="21596"/>
    <cellStyle name="40% - Accent5 4 4 2 3" xfId="16303"/>
    <cellStyle name="40% - Accent5 4 4 3" xfId="3552"/>
    <cellStyle name="40% - Accent5 4 4 3 2" xfId="9021"/>
    <cellStyle name="40% - Accent5 4 4 3 2 2" xfId="19846"/>
    <cellStyle name="40% - Accent5 4 4 3 3" xfId="14553"/>
    <cellStyle name="40% - Accent5 4 4 4" xfId="7273"/>
    <cellStyle name="40% - Accent5 4 4 4 2" xfId="18098"/>
    <cellStyle name="40% - Accent5 4 4 5" xfId="12805"/>
    <cellStyle name="40% - Accent5 4 5" xfId="2430"/>
    <cellStyle name="40% - Accent5 4 5 2" xfId="6004"/>
    <cellStyle name="40% - Accent5 4 5 2 2" xfId="11469"/>
    <cellStyle name="40% - Accent5 4 5 2 2 2" xfId="22294"/>
    <cellStyle name="40% - Accent5 4 5 2 3" xfId="17001"/>
    <cellStyle name="40% - Accent5 4 5 3" xfId="4250"/>
    <cellStyle name="40% - Accent5 4 5 3 2" xfId="9719"/>
    <cellStyle name="40% - Accent5 4 5 3 2 2" xfId="20544"/>
    <cellStyle name="40% - Accent5 4 5 3 3" xfId="15251"/>
    <cellStyle name="40% - Accent5 4 5 4" xfId="7971"/>
    <cellStyle name="40% - Accent5 4 5 4 2" xfId="18796"/>
    <cellStyle name="40% - Accent5 4 5 5" xfId="13503"/>
    <cellStyle name="40% - Accent5 4 6" xfId="4608"/>
    <cellStyle name="40% - Accent5 4 6 2" xfId="10073"/>
    <cellStyle name="40% - Accent5 4 6 2 2" xfId="20898"/>
    <cellStyle name="40% - Accent5 4 6 3" xfId="15605"/>
    <cellStyle name="40% - Accent5 4 7" xfId="2856"/>
    <cellStyle name="40% - Accent5 4 7 2" xfId="8325"/>
    <cellStyle name="40% - Accent5 4 7 2 2" xfId="19150"/>
    <cellStyle name="40% - Accent5 4 7 3" xfId="13857"/>
    <cellStyle name="40% - Accent5 4 8" xfId="6577"/>
    <cellStyle name="40% - Accent5 4 8 2" xfId="17402"/>
    <cellStyle name="40% - Accent5 4 9" xfId="12108"/>
    <cellStyle name="40% - Accent5 5" xfId="592"/>
    <cellStyle name="40% - Accent5 5 2" xfId="1423"/>
    <cellStyle name="40% - Accent5 5 2 2" xfId="2121"/>
    <cellStyle name="40% - Accent5 5 2 2 2" xfId="5727"/>
    <cellStyle name="40% - Accent5 5 2 2 2 2" xfId="11192"/>
    <cellStyle name="40% - Accent5 5 2 2 2 2 2" xfId="22017"/>
    <cellStyle name="40% - Accent5 5 2 2 2 3" xfId="16724"/>
    <cellStyle name="40% - Accent5 5 2 2 3" xfId="3973"/>
    <cellStyle name="40% - Accent5 5 2 2 3 2" xfId="9442"/>
    <cellStyle name="40% - Accent5 5 2 2 3 2 2" xfId="20267"/>
    <cellStyle name="40% - Accent5 5 2 2 3 3" xfId="14974"/>
    <cellStyle name="40% - Accent5 5 2 2 4" xfId="7694"/>
    <cellStyle name="40% - Accent5 5 2 2 4 2" xfId="18519"/>
    <cellStyle name="40% - Accent5 5 2 2 5" xfId="13226"/>
    <cellStyle name="40% - Accent5 5 2 3" xfId="5031"/>
    <cellStyle name="40% - Accent5 5 2 3 2" xfId="10496"/>
    <cellStyle name="40% - Accent5 5 2 3 2 2" xfId="21321"/>
    <cellStyle name="40% - Accent5 5 2 3 3" xfId="16028"/>
    <cellStyle name="40% - Accent5 5 2 4" xfId="3277"/>
    <cellStyle name="40% - Accent5 5 2 4 2" xfId="8746"/>
    <cellStyle name="40% - Accent5 5 2 4 2 2" xfId="19571"/>
    <cellStyle name="40% - Accent5 5 2 4 3" xfId="14278"/>
    <cellStyle name="40% - Accent5 5 2 5" xfId="6998"/>
    <cellStyle name="40% - Accent5 5 2 5 2" xfId="17823"/>
    <cellStyle name="40% - Accent5 5 2 6" xfId="12530"/>
    <cellStyle name="40% - Accent5 5 3" xfId="1772"/>
    <cellStyle name="40% - Accent5 5 3 2" xfId="5378"/>
    <cellStyle name="40% - Accent5 5 3 2 2" xfId="10843"/>
    <cellStyle name="40% - Accent5 5 3 2 2 2" xfId="21668"/>
    <cellStyle name="40% - Accent5 5 3 2 3" xfId="16375"/>
    <cellStyle name="40% - Accent5 5 3 3" xfId="3624"/>
    <cellStyle name="40% - Accent5 5 3 3 2" xfId="9093"/>
    <cellStyle name="40% - Accent5 5 3 3 2 2" xfId="19918"/>
    <cellStyle name="40% - Accent5 5 3 3 3" xfId="14625"/>
    <cellStyle name="40% - Accent5 5 3 4" xfId="7345"/>
    <cellStyle name="40% - Accent5 5 3 4 2" xfId="18170"/>
    <cellStyle name="40% - Accent5 5 3 5" xfId="12877"/>
    <cellStyle name="40% - Accent5 5 4" xfId="2502"/>
    <cellStyle name="40% - Accent5 5 4 2" xfId="6076"/>
    <cellStyle name="40% - Accent5 5 4 2 2" xfId="11541"/>
    <cellStyle name="40% - Accent5 5 4 2 2 2" xfId="22366"/>
    <cellStyle name="40% - Accent5 5 4 2 3" xfId="17073"/>
    <cellStyle name="40% - Accent5 5 4 3" xfId="4322"/>
    <cellStyle name="40% - Accent5 5 4 3 2" xfId="9791"/>
    <cellStyle name="40% - Accent5 5 4 3 2 2" xfId="20616"/>
    <cellStyle name="40% - Accent5 5 4 3 3" xfId="15323"/>
    <cellStyle name="40% - Accent5 5 4 4" xfId="8043"/>
    <cellStyle name="40% - Accent5 5 4 4 2" xfId="18868"/>
    <cellStyle name="40% - Accent5 5 4 5" xfId="13575"/>
    <cellStyle name="40% - Accent5 5 5" xfId="4680"/>
    <cellStyle name="40% - Accent5 5 5 2" xfId="10145"/>
    <cellStyle name="40% - Accent5 5 5 2 2" xfId="20970"/>
    <cellStyle name="40% - Accent5 5 5 3" xfId="15677"/>
    <cellStyle name="40% - Accent5 5 6" xfId="2928"/>
    <cellStyle name="40% - Accent5 5 6 2" xfId="8397"/>
    <cellStyle name="40% - Accent5 5 6 2 2" xfId="19222"/>
    <cellStyle name="40% - Accent5 5 6 3" xfId="13929"/>
    <cellStyle name="40% - Accent5 5 7" xfId="6649"/>
    <cellStyle name="40% - Accent5 5 7 2" xfId="17474"/>
    <cellStyle name="40% - Accent5 5 8" xfId="12180"/>
    <cellStyle name="40% - Accent5 6" xfId="634"/>
    <cellStyle name="40% - Accent5 6 2" xfId="1437"/>
    <cellStyle name="40% - Accent5 6 2 2" xfId="2135"/>
    <cellStyle name="40% - Accent5 6 2 2 2" xfId="5741"/>
    <cellStyle name="40% - Accent5 6 2 2 2 2" xfId="11206"/>
    <cellStyle name="40% - Accent5 6 2 2 2 2 2" xfId="22031"/>
    <cellStyle name="40% - Accent5 6 2 2 2 3" xfId="16738"/>
    <cellStyle name="40% - Accent5 6 2 2 3" xfId="3987"/>
    <cellStyle name="40% - Accent5 6 2 2 3 2" xfId="9456"/>
    <cellStyle name="40% - Accent5 6 2 2 3 2 2" xfId="20281"/>
    <cellStyle name="40% - Accent5 6 2 2 3 3" xfId="14988"/>
    <cellStyle name="40% - Accent5 6 2 2 4" xfId="7708"/>
    <cellStyle name="40% - Accent5 6 2 2 4 2" xfId="18533"/>
    <cellStyle name="40% - Accent5 6 2 2 5" xfId="13240"/>
    <cellStyle name="40% - Accent5 6 2 3" xfId="5045"/>
    <cellStyle name="40% - Accent5 6 2 3 2" xfId="10510"/>
    <cellStyle name="40% - Accent5 6 2 3 2 2" xfId="21335"/>
    <cellStyle name="40% - Accent5 6 2 3 3" xfId="16042"/>
    <cellStyle name="40% - Accent5 6 2 4" xfId="3291"/>
    <cellStyle name="40% - Accent5 6 2 4 2" xfId="8760"/>
    <cellStyle name="40% - Accent5 6 2 4 2 2" xfId="19585"/>
    <cellStyle name="40% - Accent5 6 2 4 3" xfId="14292"/>
    <cellStyle name="40% - Accent5 6 2 5" xfId="7012"/>
    <cellStyle name="40% - Accent5 6 2 5 2" xfId="17837"/>
    <cellStyle name="40% - Accent5 6 2 6" xfId="12544"/>
    <cellStyle name="40% - Accent5 6 3" xfId="1786"/>
    <cellStyle name="40% - Accent5 6 3 2" xfId="5392"/>
    <cellStyle name="40% - Accent5 6 3 2 2" xfId="10857"/>
    <cellStyle name="40% - Accent5 6 3 2 2 2" xfId="21682"/>
    <cellStyle name="40% - Accent5 6 3 2 3" xfId="16389"/>
    <cellStyle name="40% - Accent5 6 3 3" xfId="3638"/>
    <cellStyle name="40% - Accent5 6 3 3 2" xfId="9107"/>
    <cellStyle name="40% - Accent5 6 3 3 2 2" xfId="19932"/>
    <cellStyle name="40% - Accent5 6 3 3 3" xfId="14639"/>
    <cellStyle name="40% - Accent5 6 3 4" xfId="7359"/>
    <cellStyle name="40% - Accent5 6 3 4 2" xfId="18184"/>
    <cellStyle name="40% - Accent5 6 3 5" xfId="12891"/>
    <cellStyle name="40% - Accent5 6 4" xfId="2516"/>
    <cellStyle name="40% - Accent5 6 4 2" xfId="6090"/>
    <cellStyle name="40% - Accent5 6 4 2 2" xfId="11555"/>
    <cellStyle name="40% - Accent5 6 4 2 2 2" xfId="22380"/>
    <cellStyle name="40% - Accent5 6 4 2 3" xfId="17087"/>
    <cellStyle name="40% - Accent5 6 4 3" xfId="4336"/>
    <cellStyle name="40% - Accent5 6 4 3 2" xfId="9805"/>
    <cellStyle name="40% - Accent5 6 4 3 2 2" xfId="20630"/>
    <cellStyle name="40% - Accent5 6 4 3 3" xfId="15337"/>
    <cellStyle name="40% - Accent5 6 4 4" xfId="8057"/>
    <cellStyle name="40% - Accent5 6 4 4 2" xfId="18882"/>
    <cellStyle name="40% - Accent5 6 4 5" xfId="13589"/>
    <cellStyle name="40% - Accent5 6 5" xfId="4695"/>
    <cellStyle name="40% - Accent5 6 5 2" xfId="10160"/>
    <cellStyle name="40% - Accent5 6 5 2 2" xfId="20985"/>
    <cellStyle name="40% - Accent5 6 5 3" xfId="15692"/>
    <cellStyle name="40% - Accent5 6 6" xfId="2942"/>
    <cellStyle name="40% - Accent5 6 6 2" xfId="8411"/>
    <cellStyle name="40% - Accent5 6 6 2 2" xfId="19236"/>
    <cellStyle name="40% - Accent5 6 6 3" xfId="13943"/>
    <cellStyle name="40% - Accent5 6 7" xfId="6663"/>
    <cellStyle name="40% - Accent5 6 7 2" xfId="17488"/>
    <cellStyle name="40% - Accent5 6 8" xfId="12194"/>
    <cellStyle name="40% - Accent5 7" xfId="676"/>
    <cellStyle name="40% - Accent5 7 2" xfId="1451"/>
    <cellStyle name="40% - Accent5 7 2 2" xfId="2149"/>
    <cellStyle name="40% - Accent5 7 2 2 2" xfId="5755"/>
    <cellStyle name="40% - Accent5 7 2 2 2 2" xfId="11220"/>
    <cellStyle name="40% - Accent5 7 2 2 2 2 2" xfId="22045"/>
    <cellStyle name="40% - Accent5 7 2 2 2 3" xfId="16752"/>
    <cellStyle name="40% - Accent5 7 2 2 3" xfId="4001"/>
    <cellStyle name="40% - Accent5 7 2 2 3 2" xfId="9470"/>
    <cellStyle name="40% - Accent5 7 2 2 3 2 2" xfId="20295"/>
    <cellStyle name="40% - Accent5 7 2 2 3 3" xfId="15002"/>
    <cellStyle name="40% - Accent5 7 2 2 4" xfId="7722"/>
    <cellStyle name="40% - Accent5 7 2 2 4 2" xfId="18547"/>
    <cellStyle name="40% - Accent5 7 2 2 5" xfId="13254"/>
    <cellStyle name="40% - Accent5 7 2 3" xfId="5059"/>
    <cellStyle name="40% - Accent5 7 2 3 2" xfId="10524"/>
    <cellStyle name="40% - Accent5 7 2 3 2 2" xfId="21349"/>
    <cellStyle name="40% - Accent5 7 2 3 3" xfId="16056"/>
    <cellStyle name="40% - Accent5 7 2 4" xfId="3305"/>
    <cellStyle name="40% - Accent5 7 2 4 2" xfId="8774"/>
    <cellStyle name="40% - Accent5 7 2 4 2 2" xfId="19599"/>
    <cellStyle name="40% - Accent5 7 2 4 3" xfId="14306"/>
    <cellStyle name="40% - Accent5 7 2 5" xfId="7026"/>
    <cellStyle name="40% - Accent5 7 2 5 2" xfId="17851"/>
    <cellStyle name="40% - Accent5 7 2 6" xfId="12558"/>
    <cellStyle name="40% - Accent5 7 3" xfId="1800"/>
    <cellStyle name="40% - Accent5 7 3 2" xfId="5406"/>
    <cellStyle name="40% - Accent5 7 3 2 2" xfId="10871"/>
    <cellStyle name="40% - Accent5 7 3 2 2 2" xfId="21696"/>
    <cellStyle name="40% - Accent5 7 3 2 3" xfId="16403"/>
    <cellStyle name="40% - Accent5 7 3 3" xfId="3652"/>
    <cellStyle name="40% - Accent5 7 3 3 2" xfId="9121"/>
    <cellStyle name="40% - Accent5 7 3 3 2 2" xfId="19946"/>
    <cellStyle name="40% - Accent5 7 3 3 3" xfId="14653"/>
    <cellStyle name="40% - Accent5 7 3 4" xfId="7373"/>
    <cellStyle name="40% - Accent5 7 3 4 2" xfId="18198"/>
    <cellStyle name="40% - Accent5 7 3 5" xfId="12905"/>
    <cellStyle name="40% - Accent5 7 4" xfId="2530"/>
    <cellStyle name="40% - Accent5 7 4 2" xfId="6104"/>
    <cellStyle name="40% - Accent5 7 4 2 2" xfId="11569"/>
    <cellStyle name="40% - Accent5 7 4 2 2 2" xfId="22394"/>
    <cellStyle name="40% - Accent5 7 4 2 3" xfId="17101"/>
    <cellStyle name="40% - Accent5 7 4 3" xfId="4350"/>
    <cellStyle name="40% - Accent5 7 4 3 2" xfId="9819"/>
    <cellStyle name="40% - Accent5 7 4 3 2 2" xfId="20644"/>
    <cellStyle name="40% - Accent5 7 4 3 3" xfId="15351"/>
    <cellStyle name="40% - Accent5 7 4 4" xfId="8071"/>
    <cellStyle name="40% - Accent5 7 4 4 2" xfId="18896"/>
    <cellStyle name="40% - Accent5 7 4 5" xfId="13603"/>
    <cellStyle name="40% - Accent5 7 5" xfId="4710"/>
    <cellStyle name="40% - Accent5 7 5 2" xfId="10175"/>
    <cellStyle name="40% - Accent5 7 5 2 2" xfId="21000"/>
    <cellStyle name="40% - Accent5 7 5 3" xfId="15707"/>
    <cellStyle name="40% - Accent5 7 6" xfId="2956"/>
    <cellStyle name="40% - Accent5 7 6 2" xfId="8425"/>
    <cellStyle name="40% - Accent5 7 6 2 2" xfId="19250"/>
    <cellStyle name="40% - Accent5 7 6 3" xfId="13957"/>
    <cellStyle name="40% - Accent5 7 7" xfId="6677"/>
    <cellStyle name="40% - Accent5 7 7 2" xfId="17502"/>
    <cellStyle name="40% - Accent5 7 8" xfId="12208"/>
    <cellStyle name="40% - Accent5 8" xfId="717"/>
    <cellStyle name="40% - Accent5 8 2" xfId="1464"/>
    <cellStyle name="40% - Accent5 8 2 2" xfId="2162"/>
    <cellStyle name="40% - Accent5 8 2 2 2" xfId="5768"/>
    <cellStyle name="40% - Accent5 8 2 2 2 2" xfId="11233"/>
    <cellStyle name="40% - Accent5 8 2 2 2 2 2" xfId="22058"/>
    <cellStyle name="40% - Accent5 8 2 2 2 3" xfId="16765"/>
    <cellStyle name="40% - Accent5 8 2 2 3" xfId="4014"/>
    <cellStyle name="40% - Accent5 8 2 2 3 2" xfId="9483"/>
    <cellStyle name="40% - Accent5 8 2 2 3 2 2" xfId="20308"/>
    <cellStyle name="40% - Accent5 8 2 2 3 3" xfId="15015"/>
    <cellStyle name="40% - Accent5 8 2 2 4" xfId="7735"/>
    <cellStyle name="40% - Accent5 8 2 2 4 2" xfId="18560"/>
    <cellStyle name="40% - Accent5 8 2 2 5" xfId="13267"/>
    <cellStyle name="40% - Accent5 8 2 3" xfId="5072"/>
    <cellStyle name="40% - Accent5 8 2 3 2" xfId="10537"/>
    <cellStyle name="40% - Accent5 8 2 3 2 2" xfId="21362"/>
    <cellStyle name="40% - Accent5 8 2 3 3" xfId="16069"/>
    <cellStyle name="40% - Accent5 8 2 4" xfId="3318"/>
    <cellStyle name="40% - Accent5 8 2 4 2" xfId="8787"/>
    <cellStyle name="40% - Accent5 8 2 4 2 2" xfId="19612"/>
    <cellStyle name="40% - Accent5 8 2 4 3" xfId="14319"/>
    <cellStyle name="40% - Accent5 8 2 5" xfId="7039"/>
    <cellStyle name="40% - Accent5 8 2 5 2" xfId="17864"/>
    <cellStyle name="40% - Accent5 8 2 6" xfId="12571"/>
    <cellStyle name="40% - Accent5 8 3" xfId="1813"/>
    <cellStyle name="40% - Accent5 8 3 2" xfId="5419"/>
    <cellStyle name="40% - Accent5 8 3 2 2" xfId="10884"/>
    <cellStyle name="40% - Accent5 8 3 2 2 2" xfId="21709"/>
    <cellStyle name="40% - Accent5 8 3 2 3" xfId="16416"/>
    <cellStyle name="40% - Accent5 8 3 3" xfId="3665"/>
    <cellStyle name="40% - Accent5 8 3 3 2" xfId="9134"/>
    <cellStyle name="40% - Accent5 8 3 3 2 2" xfId="19959"/>
    <cellStyle name="40% - Accent5 8 3 3 3" xfId="14666"/>
    <cellStyle name="40% - Accent5 8 3 4" xfId="7386"/>
    <cellStyle name="40% - Accent5 8 3 4 2" xfId="18211"/>
    <cellStyle name="40% - Accent5 8 3 5" xfId="12918"/>
    <cellStyle name="40% - Accent5 8 4" xfId="2543"/>
    <cellStyle name="40% - Accent5 8 4 2" xfId="6117"/>
    <cellStyle name="40% - Accent5 8 4 2 2" xfId="11582"/>
    <cellStyle name="40% - Accent5 8 4 2 2 2" xfId="22407"/>
    <cellStyle name="40% - Accent5 8 4 2 3" xfId="17114"/>
    <cellStyle name="40% - Accent5 8 4 3" xfId="4363"/>
    <cellStyle name="40% - Accent5 8 4 3 2" xfId="9832"/>
    <cellStyle name="40% - Accent5 8 4 3 2 2" xfId="20657"/>
    <cellStyle name="40% - Accent5 8 4 3 3" xfId="15364"/>
    <cellStyle name="40% - Accent5 8 4 4" xfId="8084"/>
    <cellStyle name="40% - Accent5 8 4 4 2" xfId="18909"/>
    <cellStyle name="40% - Accent5 8 4 5" xfId="13616"/>
    <cellStyle name="40% - Accent5 8 5" xfId="4723"/>
    <cellStyle name="40% - Accent5 8 5 2" xfId="10188"/>
    <cellStyle name="40% - Accent5 8 5 2 2" xfId="21013"/>
    <cellStyle name="40% - Accent5 8 5 3" xfId="15720"/>
    <cellStyle name="40% - Accent5 8 6" xfId="2969"/>
    <cellStyle name="40% - Accent5 8 6 2" xfId="8438"/>
    <cellStyle name="40% - Accent5 8 6 2 2" xfId="19263"/>
    <cellStyle name="40% - Accent5 8 6 3" xfId="13970"/>
    <cellStyle name="40% - Accent5 8 7" xfId="6690"/>
    <cellStyle name="40% - Accent5 8 7 2" xfId="17515"/>
    <cellStyle name="40% - Accent5 8 8" xfId="12221"/>
    <cellStyle name="40% - Accent5 9" xfId="758"/>
    <cellStyle name="40% - Accent5 9 2" xfId="1477"/>
    <cellStyle name="40% - Accent5 9 2 2" xfId="2175"/>
    <cellStyle name="40% - Accent5 9 2 2 2" xfId="5781"/>
    <cellStyle name="40% - Accent5 9 2 2 2 2" xfId="11246"/>
    <cellStyle name="40% - Accent5 9 2 2 2 2 2" xfId="22071"/>
    <cellStyle name="40% - Accent5 9 2 2 2 3" xfId="16778"/>
    <cellStyle name="40% - Accent5 9 2 2 3" xfId="4027"/>
    <cellStyle name="40% - Accent5 9 2 2 3 2" xfId="9496"/>
    <cellStyle name="40% - Accent5 9 2 2 3 2 2" xfId="20321"/>
    <cellStyle name="40% - Accent5 9 2 2 3 3" xfId="15028"/>
    <cellStyle name="40% - Accent5 9 2 2 4" xfId="7748"/>
    <cellStyle name="40% - Accent5 9 2 2 4 2" xfId="18573"/>
    <cellStyle name="40% - Accent5 9 2 2 5" xfId="13280"/>
    <cellStyle name="40% - Accent5 9 2 3" xfId="5085"/>
    <cellStyle name="40% - Accent5 9 2 3 2" xfId="10550"/>
    <cellStyle name="40% - Accent5 9 2 3 2 2" xfId="21375"/>
    <cellStyle name="40% - Accent5 9 2 3 3" xfId="16082"/>
    <cellStyle name="40% - Accent5 9 2 4" xfId="3331"/>
    <cellStyle name="40% - Accent5 9 2 4 2" xfId="8800"/>
    <cellStyle name="40% - Accent5 9 2 4 2 2" xfId="19625"/>
    <cellStyle name="40% - Accent5 9 2 4 3" xfId="14332"/>
    <cellStyle name="40% - Accent5 9 2 5" xfId="7052"/>
    <cellStyle name="40% - Accent5 9 2 5 2" xfId="17877"/>
    <cellStyle name="40% - Accent5 9 2 6" xfId="12584"/>
    <cellStyle name="40% - Accent5 9 3" xfId="1826"/>
    <cellStyle name="40% - Accent5 9 3 2" xfId="5432"/>
    <cellStyle name="40% - Accent5 9 3 2 2" xfId="10897"/>
    <cellStyle name="40% - Accent5 9 3 2 2 2" xfId="21722"/>
    <cellStyle name="40% - Accent5 9 3 2 3" xfId="16429"/>
    <cellStyle name="40% - Accent5 9 3 3" xfId="3678"/>
    <cellStyle name="40% - Accent5 9 3 3 2" xfId="9147"/>
    <cellStyle name="40% - Accent5 9 3 3 2 2" xfId="19972"/>
    <cellStyle name="40% - Accent5 9 3 3 3" xfId="14679"/>
    <cellStyle name="40% - Accent5 9 3 4" xfId="7399"/>
    <cellStyle name="40% - Accent5 9 3 4 2" xfId="18224"/>
    <cellStyle name="40% - Accent5 9 3 5" xfId="12931"/>
    <cellStyle name="40% - Accent5 9 4" xfId="2556"/>
    <cellStyle name="40% - Accent5 9 4 2" xfId="6130"/>
    <cellStyle name="40% - Accent5 9 4 2 2" xfId="11595"/>
    <cellStyle name="40% - Accent5 9 4 2 2 2" xfId="22420"/>
    <cellStyle name="40% - Accent5 9 4 2 3" xfId="17127"/>
    <cellStyle name="40% - Accent5 9 4 3" xfId="4376"/>
    <cellStyle name="40% - Accent5 9 4 3 2" xfId="9845"/>
    <cellStyle name="40% - Accent5 9 4 3 2 2" xfId="20670"/>
    <cellStyle name="40% - Accent5 9 4 3 3" xfId="15377"/>
    <cellStyle name="40% - Accent5 9 4 4" xfId="8097"/>
    <cellStyle name="40% - Accent5 9 4 4 2" xfId="18922"/>
    <cellStyle name="40% - Accent5 9 4 5" xfId="13629"/>
    <cellStyle name="40% - Accent5 9 5" xfId="4736"/>
    <cellStyle name="40% - Accent5 9 5 2" xfId="10201"/>
    <cellStyle name="40% - Accent5 9 5 2 2" xfId="21026"/>
    <cellStyle name="40% - Accent5 9 5 3" xfId="15733"/>
    <cellStyle name="40% - Accent5 9 6" xfId="2982"/>
    <cellStyle name="40% - Accent5 9 6 2" xfId="8451"/>
    <cellStyle name="40% - Accent5 9 6 2 2" xfId="19276"/>
    <cellStyle name="40% - Accent5 9 6 3" xfId="13983"/>
    <cellStyle name="40% - Accent5 9 7" xfId="6703"/>
    <cellStyle name="40% - Accent5 9 7 2" xfId="17528"/>
    <cellStyle name="40% - Accent5 9 8" xfId="12234"/>
    <cellStyle name="40% - Accent6" xfId="62" builtinId="51" customBuiltin="1"/>
    <cellStyle name="40% - Accent6 10" xfId="792"/>
    <cellStyle name="40% - Accent6 10 2" xfId="1497"/>
    <cellStyle name="40% - Accent6 10 2 2" xfId="2195"/>
    <cellStyle name="40% - Accent6 10 2 2 2" xfId="5801"/>
    <cellStyle name="40% - Accent6 10 2 2 2 2" xfId="11266"/>
    <cellStyle name="40% - Accent6 10 2 2 2 2 2" xfId="22091"/>
    <cellStyle name="40% - Accent6 10 2 2 2 3" xfId="16798"/>
    <cellStyle name="40% - Accent6 10 2 2 3" xfId="4047"/>
    <cellStyle name="40% - Accent6 10 2 2 3 2" xfId="9516"/>
    <cellStyle name="40% - Accent6 10 2 2 3 2 2" xfId="20341"/>
    <cellStyle name="40% - Accent6 10 2 2 3 3" xfId="15048"/>
    <cellStyle name="40% - Accent6 10 2 2 4" xfId="7768"/>
    <cellStyle name="40% - Accent6 10 2 2 4 2" xfId="18593"/>
    <cellStyle name="40% - Accent6 10 2 2 5" xfId="13300"/>
    <cellStyle name="40% - Accent6 10 2 3" xfId="5105"/>
    <cellStyle name="40% - Accent6 10 2 3 2" xfId="10570"/>
    <cellStyle name="40% - Accent6 10 2 3 2 2" xfId="21395"/>
    <cellStyle name="40% - Accent6 10 2 3 3" xfId="16102"/>
    <cellStyle name="40% - Accent6 10 2 4" xfId="3351"/>
    <cellStyle name="40% - Accent6 10 2 4 2" xfId="8820"/>
    <cellStyle name="40% - Accent6 10 2 4 2 2" xfId="19645"/>
    <cellStyle name="40% - Accent6 10 2 4 3" xfId="14352"/>
    <cellStyle name="40% - Accent6 10 2 5" xfId="7072"/>
    <cellStyle name="40% - Accent6 10 2 5 2" xfId="17897"/>
    <cellStyle name="40% - Accent6 10 2 6" xfId="12604"/>
    <cellStyle name="40% - Accent6 10 3" xfId="1846"/>
    <cellStyle name="40% - Accent6 10 3 2" xfId="5452"/>
    <cellStyle name="40% - Accent6 10 3 2 2" xfId="10917"/>
    <cellStyle name="40% - Accent6 10 3 2 2 2" xfId="21742"/>
    <cellStyle name="40% - Accent6 10 3 2 3" xfId="16449"/>
    <cellStyle name="40% - Accent6 10 3 3" xfId="3698"/>
    <cellStyle name="40% - Accent6 10 3 3 2" xfId="9167"/>
    <cellStyle name="40% - Accent6 10 3 3 2 2" xfId="19992"/>
    <cellStyle name="40% - Accent6 10 3 3 3" xfId="14699"/>
    <cellStyle name="40% - Accent6 10 3 4" xfId="7419"/>
    <cellStyle name="40% - Accent6 10 3 4 2" xfId="18244"/>
    <cellStyle name="40% - Accent6 10 3 5" xfId="12951"/>
    <cellStyle name="40% - Accent6 10 4" xfId="2576"/>
    <cellStyle name="40% - Accent6 10 4 2" xfId="6150"/>
    <cellStyle name="40% - Accent6 10 4 2 2" xfId="11615"/>
    <cellStyle name="40% - Accent6 10 4 2 2 2" xfId="22440"/>
    <cellStyle name="40% - Accent6 10 4 2 3" xfId="17147"/>
    <cellStyle name="40% - Accent6 10 4 3" xfId="4396"/>
    <cellStyle name="40% - Accent6 10 4 3 2" xfId="9865"/>
    <cellStyle name="40% - Accent6 10 4 3 2 2" xfId="20690"/>
    <cellStyle name="40% - Accent6 10 4 3 3" xfId="15397"/>
    <cellStyle name="40% - Accent6 10 4 4" xfId="8117"/>
    <cellStyle name="40% - Accent6 10 4 4 2" xfId="18942"/>
    <cellStyle name="40% - Accent6 10 4 5" xfId="13649"/>
    <cellStyle name="40% - Accent6 10 5" xfId="4756"/>
    <cellStyle name="40% - Accent6 10 5 2" xfId="10221"/>
    <cellStyle name="40% - Accent6 10 5 2 2" xfId="21046"/>
    <cellStyle name="40% - Accent6 10 5 3" xfId="15753"/>
    <cellStyle name="40% - Accent6 10 6" xfId="3002"/>
    <cellStyle name="40% - Accent6 10 6 2" xfId="8471"/>
    <cellStyle name="40% - Accent6 10 6 2 2" xfId="19296"/>
    <cellStyle name="40% - Accent6 10 6 3" xfId="14003"/>
    <cellStyle name="40% - Accent6 10 7" xfId="6723"/>
    <cellStyle name="40% - Accent6 10 7 2" xfId="17548"/>
    <cellStyle name="40% - Accent6 10 8" xfId="12254"/>
    <cellStyle name="40% - Accent6 11" xfId="835"/>
    <cellStyle name="40% - Accent6 11 2" xfId="1513"/>
    <cellStyle name="40% - Accent6 11 2 2" xfId="2211"/>
    <cellStyle name="40% - Accent6 11 2 2 2" xfId="5817"/>
    <cellStyle name="40% - Accent6 11 2 2 2 2" xfId="11282"/>
    <cellStyle name="40% - Accent6 11 2 2 2 2 2" xfId="22107"/>
    <cellStyle name="40% - Accent6 11 2 2 2 3" xfId="16814"/>
    <cellStyle name="40% - Accent6 11 2 2 3" xfId="4063"/>
    <cellStyle name="40% - Accent6 11 2 2 3 2" xfId="9532"/>
    <cellStyle name="40% - Accent6 11 2 2 3 2 2" xfId="20357"/>
    <cellStyle name="40% - Accent6 11 2 2 3 3" xfId="15064"/>
    <cellStyle name="40% - Accent6 11 2 2 4" xfId="7784"/>
    <cellStyle name="40% - Accent6 11 2 2 4 2" xfId="18609"/>
    <cellStyle name="40% - Accent6 11 2 2 5" xfId="13316"/>
    <cellStyle name="40% - Accent6 11 2 3" xfId="5121"/>
    <cellStyle name="40% - Accent6 11 2 3 2" xfId="10586"/>
    <cellStyle name="40% - Accent6 11 2 3 2 2" xfId="21411"/>
    <cellStyle name="40% - Accent6 11 2 3 3" xfId="16118"/>
    <cellStyle name="40% - Accent6 11 2 4" xfId="3367"/>
    <cellStyle name="40% - Accent6 11 2 4 2" xfId="8836"/>
    <cellStyle name="40% - Accent6 11 2 4 2 2" xfId="19661"/>
    <cellStyle name="40% - Accent6 11 2 4 3" xfId="14368"/>
    <cellStyle name="40% - Accent6 11 2 5" xfId="7088"/>
    <cellStyle name="40% - Accent6 11 2 5 2" xfId="17913"/>
    <cellStyle name="40% - Accent6 11 2 6" xfId="12620"/>
    <cellStyle name="40% - Accent6 11 3" xfId="1862"/>
    <cellStyle name="40% - Accent6 11 3 2" xfId="5468"/>
    <cellStyle name="40% - Accent6 11 3 2 2" xfId="10933"/>
    <cellStyle name="40% - Accent6 11 3 2 2 2" xfId="21758"/>
    <cellStyle name="40% - Accent6 11 3 2 3" xfId="16465"/>
    <cellStyle name="40% - Accent6 11 3 3" xfId="3714"/>
    <cellStyle name="40% - Accent6 11 3 3 2" xfId="9183"/>
    <cellStyle name="40% - Accent6 11 3 3 2 2" xfId="20008"/>
    <cellStyle name="40% - Accent6 11 3 3 3" xfId="14715"/>
    <cellStyle name="40% - Accent6 11 3 4" xfId="7435"/>
    <cellStyle name="40% - Accent6 11 3 4 2" xfId="18260"/>
    <cellStyle name="40% - Accent6 11 3 5" xfId="12967"/>
    <cellStyle name="40% - Accent6 11 4" xfId="2592"/>
    <cellStyle name="40% - Accent6 11 4 2" xfId="6166"/>
    <cellStyle name="40% - Accent6 11 4 2 2" xfId="11631"/>
    <cellStyle name="40% - Accent6 11 4 2 2 2" xfId="22456"/>
    <cellStyle name="40% - Accent6 11 4 2 3" xfId="17163"/>
    <cellStyle name="40% - Accent6 11 4 3" xfId="4412"/>
    <cellStyle name="40% - Accent6 11 4 3 2" xfId="9881"/>
    <cellStyle name="40% - Accent6 11 4 3 2 2" xfId="20706"/>
    <cellStyle name="40% - Accent6 11 4 3 3" xfId="15413"/>
    <cellStyle name="40% - Accent6 11 4 4" xfId="8133"/>
    <cellStyle name="40% - Accent6 11 4 4 2" xfId="18958"/>
    <cellStyle name="40% - Accent6 11 4 5" xfId="13665"/>
    <cellStyle name="40% - Accent6 11 5" xfId="4772"/>
    <cellStyle name="40% - Accent6 11 5 2" xfId="10237"/>
    <cellStyle name="40% - Accent6 11 5 2 2" xfId="21062"/>
    <cellStyle name="40% - Accent6 11 5 3" xfId="15769"/>
    <cellStyle name="40% - Accent6 11 6" xfId="3018"/>
    <cellStyle name="40% - Accent6 11 6 2" xfId="8487"/>
    <cellStyle name="40% - Accent6 11 6 2 2" xfId="19312"/>
    <cellStyle name="40% - Accent6 11 6 3" xfId="14019"/>
    <cellStyle name="40% - Accent6 11 7" xfId="6739"/>
    <cellStyle name="40% - Accent6 11 7 2" xfId="17564"/>
    <cellStyle name="40% - Accent6 11 8" xfId="12270"/>
    <cellStyle name="40% - Accent6 12" xfId="874"/>
    <cellStyle name="40% - Accent6 12 2" xfId="1531"/>
    <cellStyle name="40% - Accent6 12 2 2" xfId="2229"/>
    <cellStyle name="40% - Accent6 12 2 2 2" xfId="5835"/>
    <cellStyle name="40% - Accent6 12 2 2 2 2" xfId="11300"/>
    <cellStyle name="40% - Accent6 12 2 2 2 2 2" xfId="22125"/>
    <cellStyle name="40% - Accent6 12 2 2 2 3" xfId="16832"/>
    <cellStyle name="40% - Accent6 12 2 2 3" xfId="4081"/>
    <cellStyle name="40% - Accent6 12 2 2 3 2" xfId="9550"/>
    <cellStyle name="40% - Accent6 12 2 2 3 2 2" xfId="20375"/>
    <cellStyle name="40% - Accent6 12 2 2 3 3" xfId="15082"/>
    <cellStyle name="40% - Accent6 12 2 2 4" xfId="7802"/>
    <cellStyle name="40% - Accent6 12 2 2 4 2" xfId="18627"/>
    <cellStyle name="40% - Accent6 12 2 2 5" xfId="13334"/>
    <cellStyle name="40% - Accent6 12 2 3" xfId="5139"/>
    <cellStyle name="40% - Accent6 12 2 3 2" xfId="10604"/>
    <cellStyle name="40% - Accent6 12 2 3 2 2" xfId="21429"/>
    <cellStyle name="40% - Accent6 12 2 3 3" xfId="16136"/>
    <cellStyle name="40% - Accent6 12 2 4" xfId="3385"/>
    <cellStyle name="40% - Accent6 12 2 4 2" xfId="8854"/>
    <cellStyle name="40% - Accent6 12 2 4 2 2" xfId="19679"/>
    <cellStyle name="40% - Accent6 12 2 4 3" xfId="14386"/>
    <cellStyle name="40% - Accent6 12 2 5" xfId="7106"/>
    <cellStyle name="40% - Accent6 12 2 5 2" xfId="17931"/>
    <cellStyle name="40% - Accent6 12 2 6" xfId="12638"/>
    <cellStyle name="40% - Accent6 12 3" xfId="1880"/>
    <cellStyle name="40% - Accent6 12 3 2" xfId="5486"/>
    <cellStyle name="40% - Accent6 12 3 2 2" xfId="10951"/>
    <cellStyle name="40% - Accent6 12 3 2 2 2" xfId="21776"/>
    <cellStyle name="40% - Accent6 12 3 2 3" xfId="16483"/>
    <cellStyle name="40% - Accent6 12 3 3" xfId="3732"/>
    <cellStyle name="40% - Accent6 12 3 3 2" xfId="9201"/>
    <cellStyle name="40% - Accent6 12 3 3 2 2" xfId="20026"/>
    <cellStyle name="40% - Accent6 12 3 3 3" xfId="14733"/>
    <cellStyle name="40% - Accent6 12 3 4" xfId="7453"/>
    <cellStyle name="40% - Accent6 12 3 4 2" xfId="18278"/>
    <cellStyle name="40% - Accent6 12 3 5" xfId="12985"/>
    <cellStyle name="40% - Accent6 12 4" xfId="2610"/>
    <cellStyle name="40% - Accent6 12 4 2" xfId="6184"/>
    <cellStyle name="40% - Accent6 12 4 2 2" xfId="11649"/>
    <cellStyle name="40% - Accent6 12 4 2 2 2" xfId="22474"/>
    <cellStyle name="40% - Accent6 12 4 2 3" xfId="17181"/>
    <cellStyle name="40% - Accent6 12 4 3" xfId="4430"/>
    <cellStyle name="40% - Accent6 12 4 3 2" xfId="9899"/>
    <cellStyle name="40% - Accent6 12 4 3 2 2" xfId="20724"/>
    <cellStyle name="40% - Accent6 12 4 3 3" xfId="15431"/>
    <cellStyle name="40% - Accent6 12 4 4" xfId="8151"/>
    <cellStyle name="40% - Accent6 12 4 4 2" xfId="18976"/>
    <cellStyle name="40% - Accent6 12 4 5" xfId="13683"/>
    <cellStyle name="40% - Accent6 12 5" xfId="4790"/>
    <cellStyle name="40% - Accent6 12 5 2" xfId="10255"/>
    <cellStyle name="40% - Accent6 12 5 2 2" xfId="21080"/>
    <cellStyle name="40% - Accent6 12 5 3" xfId="15787"/>
    <cellStyle name="40% - Accent6 12 6" xfId="3036"/>
    <cellStyle name="40% - Accent6 12 6 2" xfId="8505"/>
    <cellStyle name="40% - Accent6 12 6 2 2" xfId="19330"/>
    <cellStyle name="40% - Accent6 12 6 3" xfId="14037"/>
    <cellStyle name="40% - Accent6 12 7" xfId="6757"/>
    <cellStyle name="40% - Accent6 12 7 2" xfId="17582"/>
    <cellStyle name="40% - Accent6 12 8" xfId="12288"/>
    <cellStyle name="40% - Accent6 13" xfId="1005"/>
    <cellStyle name="40% - Accent6 13 2" xfId="1549"/>
    <cellStyle name="40% - Accent6 13 2 2" xfId="2247"/>
    <cellStyle name="40% - Accent6 13 2 2 2" xfId="5853"/>
    <cellStyle name="40% - Accent6 13 2 2 2 2" xfId="11318"/>
    <cellStyle name="40% - Accent6 13 2 2 2 2 2" xfId="22143"/>
    <cellStyle name="40% - Accent6 13 2 2 2 3" xfId="16850"/>
    <cellStyle name="40% - Accent6 13 2 2 3" xfId="4099"/>
    <cellStyle name="40% - Accent6 13 2 2 3 2" xfId="9568"/>
    <cellStyle name="40% - Accent6 13 2 2 3 2 2" xfId="20393"/>
    <cellStyle name="40% - Accent6 13 2 2 3 3" xfId="15100"/>
    <cellStyle name="40% - Accent6 13 2 2 4" xfId="7820"/>
    <cellStyle name="40% - Accent6 13 2 2 4 2" xfId="18645"/>
    <cellStyle name="40% - Accent6 13 2 2 5" xfId="13352"/>
    <cellStyle name="40% - Accent6 13 2 3" xfId="5157"/>
    <cellStyle name="40% - Accent6 13 2 3 2" xfId="10622"/>
    <cellStyle name="40% - Accent6 13 2 3 2 2" xfId="21447"/>
    <cellStyle name="40% - Accent6 13 2 3 3" xfId="16154"/>
    <cellStyle name="40% - Accent6 13 2 4" xfId="3403"/>
    <cellStyle name="40% - Accent6 13 2 4 2" xfId="8872"/>
    <cellStyle name="40% - Accent6 13 2 4 2 2" xfId="19697"/>
    <cellStyle name="40% - Accent6 13 2 4 3" xfId="14404"/>
    <cellStyle name="40% - Accent6 13 2 5" xfId="7124"/>
    <cellStyle name="40% - Accent6 13 2 5 2" xfId="17949"/>
    <cellStyle name="40% - Accent6 13 2 6" xfId="12656"/>
    <cellStyle name="40% - Accent6 13 3" xfId="1898"/>
    <cellStyle name="40% - Accent6 13 3 2" xfId="5504"/>
    <cellStyle name="40% - Accent6 13 3 2 2" xfId="10969"/>
    <cellStyle name="40% - Accent6 13 3 2 2 2" xfId="21794"/>
    <cellStyle name="40% - Accent6 13 3 2 3" xfId="16501"/>
    <cellStyle name="40% - Accent6 13 3 3" xfId="3750"/>
    <cellStyle name="40% - Accent6 13 3 3 2" xfId="9219"/>
    <cellStyle name="40% - Accent6 13 3 3 2 2" xfId="20044"/>
    <cellStyle name="40% - Accent6 13 3 3 3" xfId="14751"/>
    <cellStyle name="40% - Accent6 13 3 4" xfId="7471"/>
    <cellStyle name="40% - Accent6 13 3 4 2" xfId="18296"/>
    <cellStyle name="40% - Accent6 13 3 5" xfId="13003"/>
    <cellStyle name="40% - Accent6 13 4" xfId="2628"/>
    <cellStyle name="40% - Accent6 13 4 2" xfId="6202"/>
    <cellStyle name="40% - Accent6 13 4 2 2" xfId="11667"/>
    <cellStyle name="40% - Accent6 13 4 2 2 2" xfId="22492"/>
    <cellStyle name="40% - Accent6 13 4 2 3" xfId="17199"/>
    <cellStyle name="40% - Accent6 13 4 3" xfId="4448"/>
    <cellStyle name="40% - Accent6 13 4 3 2" xfId="9917"/>
    <cellStyle name="40% - Accent6 13 4 3 2 2" xfId="20742"/>
    <cellStyle name="40% - Accent6 13 4 3 3" xfId="15449"/>
    <cellStyle name="40% - Accent6 13 4 4" xfId="8169"/>
    <cellStyle name="40% - Accent6 13 4 4 2" xfId="18994"/>
    <cellStyle name="40% - Accent6 13 4 5" xfId="13701"/>
    <cellStyle name="40% - Accent6 13 5" xfId="4808"/>
    <cellStyle name="40% - Accent6 13 5 2" xfId="10273"/>
    <cellStyle name="40% - Accent6 13 5 2 2" xfId="21098"/>
    <cellStyle name="40% - Accent6 13 5 3" xfId="15805"/>
    <cellStyle name="40% - Accent6 13 6" xfId="3054"/>
    <cellStyle name="40% - Accent6 13 6 2" xfId="8523"/>
    <cellStyle name="40% - Accent6 13 6 2 2" xfId="19348"/>
    <cellStyle name="40% - Accent6 13 6 3" xfId="14055"/>
    <cellStyle name="40% - Accent6 13 7" xfId="6775"/>
    <cellStyle name="40% - Accent6 13 7 2" xfId="17600"/>
    <cellStyle name="40% - Accent6 13 8" xfId="12307"/>
    <cellStyle name="40% - Accent6 14" xfId="1047"/>
    <cellStyle name="40% - Accent6 14 2" xfId="1568"/>
    <cellStyle name="40% - Accent6 14 2 2" xfId="2266"/>
    <cellStyle name="40% - Accent6 14 2 2 2" xfId="5872"/>
    <cellStyle name="40% - Accent6 14 2 2 2 2" xfId="11337"/>
    <cellStyle name="40% - Accent6 14 2 2 2 2 2" xfId="22162"/>
    <cellStyle name="40% - Accent6 14 2 2 2 3" xfId="16869"/>
    <cellStyle name="40% - Accent6 14 2 2 3" xfId="4118"/>
    <cellStyle name="40% - Accent6 14 2 2 3 2" xfId="9587"/>
    <cellStyle name="40% - Accent6 14 2 2 3 2 2" xfId="20412"/>
    <cellStyle name="40% - Accent6 14 2 2 3 3" xfId="15119"/>
    <cellStyle name="40% - Accent6 14 2 2 4" xfId="7839"/>
    <cellStyle name="40% - Accent6 14 2 2 4 2" xfId="18664"/>
    <cellStyle name="40% - Accent6 14 2 2 5" xfId="13371"/>
    <cellStyle name="40% - Accent6 14 2 3" xfId="5176"/>
    <cellStyle name="40% - Accent6 14 2 3 2" xfId="10641"/>
    <cellStyle name="40% - Accent6 14 2 3 2 2" xfId="21466"/>
    <cellStyle name="40% - Accent6 14 2 3 3" xfId="16173"/>
    <cellStyle name="40% - Accent6 14 2 4" xfId="3422"/>
    <cellStyle name="40% - Accent6 14 2 4 2" xfId="8891"/>
    <cellStyle name="40% - Accent6 14 2 4 2 2" xfId="19716"/>
    <cellStyle name="40% - Accent6 14 2 4 3" xfId="14423"/>
    <cellStyle name="40% - Accent6 14 2 5" xfId="7143"/>
    <cellStyle name="40% - Accent6 14 2 5 2" xfId="17968"/>
    <cellStyle name="40% - Accent6 14 2 6" xfId="12675"/>
    <cellStyle name="40% - Accent6 14 3" xfId="1917"/>
    <cellStyle name="40% - Accent6 14 3 2" xfId="5523"/>
    <cellStyle name="40% - Accent6 14 3 2 2" xfId="10988"/>
    <cellStyle name="40% - Accent6 14 3 2 2 2" xfId="21813"/>
    <cellStyle name="40% - Accent6 14 3 2 3" xfId="16520"/>
    <cellStyle name="40% - Accent6 14 3 3" xfId="3769"/>
    <cellStyle name="40% - Accent6 14 3 3 2" xfId="9238"/>
    <cellStyle name="40% - Accent6 14 3 3 2 2" xfId="20063"/>
    <cellStyle name="40% - Accent6 14 3 3 3" xfId="14770"/>
    <cellStyle name="40% - Accent6 14 3 4" xfId="7490"/>
    <cellStyle name="40% - Accent6 14 3 4 2" xfId="18315"/>
    <cellStyle name="40% - Accent6 14 3 5" xfId="13022"/>
    <cellStyle name="40% - Accent6 14 4" xfId="2647"/>
    <cellStyle name="40% - Accent6 14 4 2" xfId="6221"/>
    <cellStyle name="40% - Accent6 14 4 2 2" xfId="11686"/>
    <cellStyle name="40% - Accent6 14 4 2 2 2" xfId="22511"/>
    <cellStyle name="40% - Accent6 14 4 2 3" xfId="17218"/>
    <cellStyle name="40% - Accent6 14 4 3" xfId="4467"/>
    <cellStyle name="40% - Accent6 14 4 3 2" xfId="9936"/>
    <cellStyle name="40% - Accent6 14 4 3 2 2" xfId="20761"/>
    <cellStyle name="40% - Accent6 14 4 3 3" xfId="15468"/>
    <cellStyle name="40% - Accent6 14 4 4" xfId="8188"/>
    <cellStyle name="40% - Accent6 14 4 4 2" xfId="19013"/>
    <cellStyle name="40% - Accent6 14 4 5" xfId="13720"/>
    <cellStyle name="40% - Accent6 14 5" xfId="4827"/>
    <cellStyle name="40% - Accent6 14 5 2" xfId="10292"/>
    <cellStyle name="40% - Accent6 14 5 2 2" xfId="21117"/>
    <cellStyle name="40% - Accent6 14 5 3" xfId="15824"/>
    <cellStyle name="40% - Accent6 14 6" xfId="3073"/>
    <cellStyle name="40% - Accent6 14 6 2" xfId="8542"/>
    <cellStyle name="40% - Accent6 14 6 2 2" xfId="19367"/>
    <cellStyle name="40% - Accent6 14 6 3" xfId="14074"/>
    <cellStyle name="40% - Accent6 14 7" xfId="6794"/>
    <cellStyle name="40% - Accent6 14 7 2" xfId="17619"/>
    <cellStyle name="40% - Accent6 14 8" xfId="12326"/>
    <cellStyle name="40% - Accent6 15" xfId="1133"/>
    <cellStyle name="40% - Accent6 15 2" xfId="1588"/>
    <cellStyle name="40% - Accent6 15 2 2" xfId="2286"/>
    <cellStyle name="40% - Accent6 15 2 2 2" xfId="5892"/>
    <cellStyle name="40% - Accent6 15 2 2 2 2" xfId="11357"/>
    <cellStyle name="40% - Accent6 15 2 2 2 2 2" xfId="22182"/>
    <cellStyle name="40% - Accent6 15 2 2 2 3" xfId="16889"/>
    <cellStyle name="40% - Accent6 15 2 2 3" xfId="4138"/>
    <cellStyle name="40% - Accent6 15 2 2 3 2" xfId="9607"/>
    <cellStyle name="40% - Accent6 15 2 2 3 2 2" xfId="20432"/>
    <cellStyle name="40% - Accent6 15 2 2 3 3" xfId="15139"/>
    <cellStyle name="40% - Accent6 15 2 2 4" xfId="7859"/>
    <cellStyle name="40% - Accent6 15 2 2 4 2" xfId="18684"/>
    <cellStyle name="40% - Accent6 15 2 2 5" xfId="13391"/>
    <cellStyle name="40% - Accent6 15 2 3" xfId="5196"/>
    <cellStyle name="40% - Accent6 15 2 3 2" xfId="10661"/>
    <cellStyle name="40% - Accent6 15 2 3 2 2" xfId="21486"/>
    <cellStyle name="40% - Accent6 15 2 3 3" xfId="16193"/>
    <cellStyle name="40% - Accent6 15 2 4" xfId="3442"/>
    <cellStyle name="40% - Accent6 15 2 4 2" xfId="8911"/>
    <cellStyle name="40% - Accent6 15 2 4 2 2" xfId="19736"/>
    <cellStyle name="40% - Accent6 15 2 4 3" xfId="14443"/>
    <cellStyle name="40% - Accent6 15 2 5" xfId="7163"/>
    <cellStyle name="40% - Accent6 15 2 5 2" xfId="17988"/>
    <cellStyle name="40% - Accent6 15 2 6" xfId="12695"/>
    <cellStyle name="40% - Accent6 15 3" xfId="1937"/>
    <cellStyle name="40% - Accent6 15 3 2" xfId="5543"/>
    <cellStyle name="40% - Accent6 15 3 2 2" xfId="11008"/>
    <cellStyle name="40% - Accent6 15 3 2 2 2" xfId="21833"/>
    <cellStyle name="40% - Accent6 15 3 2 3" xfId="16540"/>
    <cellStyle name="40% - Accent6 15 3 3" xfId="3789"/>
    <cellStyle name="40% - Accent6 15 3 3 2" xfId="9258"/>
    <cellStyle name="40% - Accent6 15 3 3 2 2" xfId="20083"/>
    <cellStyle name="40% - Accent6 15 3 3 3" xfId="14790"/>
    <cellStyle name="40% - Accent6 15 3 4" xfId="7510"/>
    <cellStyle name="40% - Accent6 15 3 4 2" xfId="18335"/>
    <cellStyle name="40% - Accent6 15 3 5" xfId="13042"/>
    <cellStyle name="40% - Accent6 15 4" xfId="2667"/>
    <cellStyle name="40% - Accent6 15 4 2" xfId="6241"/>
    <cellStyle name="40% - Accent6 15 4 2 2" xfId="11706"/>
    <cellStyle name="40% - Accent6 15 4 2 2 2" xfId="22531"/>
    <cellStyle name="40% - Accent6 15 4 2 3" xfId="17238"/>
    <cellStyle name="40% - Accent6 15 4 3" xfId="4487"/>
    <cellStyle name="40% - Accent6 15 4 3 2" xfId="9956"/>
    <cellStyle name="40% - Accent6 15 4 3 2 2" xfId="20781"/>
    <cellStyle name="40% - Accent6 15 4 3 3" xfId="15488"/>
    <cellStyle name="40% - Accent6 15 4 4" xfId="8208"/>
    <cellStyle name="40% - Accent6 15 4 4 2" xfId="19033"/>
    <cellStyle name="40% - Accent6 15 4 5" xfId="13740"/>
    <cellStyle name="40% - Accent6 15 5" xfId="4847"/>
    <cellStyle name="40% - Accent6 15 5 2" xfId="10312"/>
    <cellStyle name="40% - Accent6 15 5 2 2" xfId="21137"/>
    <cellStyle name="40% - Accent6 15 5 3" xfId="15844"/>
    <cellStyle name="40% - Accent6 15 6" xfId="3093"/>
    <cellStyle name="40% - Accent6 15 6 2" xfId="8562"/>
    <cellStyle name="40% - Accent6 15 6 2 2" xfId="19387"/>
    <cellStyle name="40% - Accent6 15 6 3" xfId="14094"/>
    <cellStyle name="40% - Accent6 15 7" xfId="6814"/>
    <cellStyle name="40% - Accent6 15 7 2" xfId="17639"/>
    <cellStyle name="40% - Accent6 15 8" xfId="12346"/>
    <cellStyle name="40% - Accent6 16" xfId="1161"/>
    <cellStyle name="40% - Accent6 16 2" xfId="1606"/>
    <cellStyle name="40% - Accent6 16 2 2" xfId="2304"/>
    <cellStyle name="40% - Accent6 16 2 2 2" xfId="5910"/>
    <cellStyle name="40% - Accent6 16 2 2 2 2" xfId="11375"/>
    <cellStyle name="40% - Accent6 16 2 2 2 2 2" xfId="22200"/>
    <cellStyle name="40% - Accent6 16 2 2 2 3" xfId="16907"/>
    <cellStyle name="40% - Accent6 16 2 2 3" xfId="4156"/>
    <cellStyle name="40% - Accent6 16 2 2 3 2" xfId="9625"/>
    <cellStyle name="40% - Accent6 16 2 2 3 2 2" xfId="20450"/>
    <cellStyle name="40% - Accent6 16 2 2 3 3" xfId="15157"/>
    <cellStyle name="40% - Accent6 16 2 2 4" xfId="7877"/>
    <cellStyle name="40% - Accent6 16 2 2 4 2" xfId="18702"/>
    <cellStyle name="40% - Accent6 16 2 2 5" xfId="13409"/>
    <cellStyle name="40% - Accent6 16 2 3" xfId="5214"/>
    <cellStyle name="40% - Accent6 16 2 3 2" xfId="10679"/>
    <cellStyle name="40% - Accent6 16 2 3 2 2" xfId="21504"/>
    <cellStyle name="40% - Accent6 16 2 3 3" xfId="16211"/>
    <cellStyle name="40% - Accent6 16 2 4" xfId="3460"/>
    <cellStyle name="40% - Accent6 16 2 4 2" xfId="8929"/>
    <cellStyle name="40% - Accent6 16 2 4 2 2" xfId="19754"/>
    <cellStyle name="40% - Accent6 16 2 4 3" xfId="14461"/>
    <cellStyle name="40% - Accent6 16 2 5" xfId="7181"/>
    <cellStyle name="40% - Accent6 16 2 5 2" xfId="18006"/>
    <cellStyle name="40% - Accent6 16 2 6" xfId="12713"/>
    <cellStyle name="40% - Accent6 16 3" xfId="1955"/>
    <cellStyle name="40% - Accent6 16 3 2" xfId="5561"/>
    <cellStyle name="40% - Accent6 16 3 2 2" xfId="11026"/>
    <cellStyle name="40% - Accent6 16 3 2 2 2" xfId="21851"/>
    <cellStyle name="40% - Accent6 16 3 2 3" xfId="16558"/>
    <cellStyle name="40% - Accent6 16 3 3" xfId="3807"/>
    <cellStyle name="40% - Accent6 16 3 3 2" xfId="9276"/>
    <cellStyle name="40% - Accent6 16 3 3 2 2" xfId="20101"/>
    <cellStyle name="40% - Accent6 16 3 3 3" xfId="14808"/>
    <cellStyle name="40% - Accent6 16 3 4" xfId="7528"/>
    <cellStyle name="40% - Accent6 16 3 4 2" xfId="18353"/>
    <cellStyle name="40% - Accent6 16 3 5" xfId="13060"/>
    <cellStyle name="40% - Accent6 16 4" xfId="2685"/>
    <cellStyle name="40% - Accent6 16 4 2" xfId="6259"/>
    <cellStyle name="40% - Accent6 16 4 2 2" xfId="11724"/>
    <cellStyle name="40% - Accent6 16 4 2 2 2" xfId="22549"/>
    <cellStyle name="40% - Accent6 16 4 2 3" xfId="17256"/>
    <cellStyle name="40% - Accent6 16 4 3" xfId="4505"/>
    <cellStyle name="40% - Accent6 16 4 3 2" xfId="9974"/>
    <cellStyle name="40% - Accent6 16 4 3 2 2" xfId="20799"/>
    <cellStyle name="40% - Accent6 16 4 3 3" xfId="15506"/>
    <cellStyle name="40% - Accent6 16 4 4" xfId="8226"/>
    <cellStyle name="40% - Accent6 16 4 4 2" xfId="19051"/>
    <cellStyle name="40% - Accent6 16 4 5" xfId="13758"/>
    <cellStyle name="40% - Accent6 16 5" xfId="4865"/>
    <cellStyle name="40% - Accent6 16 5 2" xfId="10330"/>
    <cellStyle name="40% - Accent6 16 5 2 2" xfId="21155"/>
    <cellStyle name="40% - Accent6 16 5 3" xfId="15862"/>
    <cellStyle name="40% - Accent6 16 6" xfId="3111"/>
    <cellStyle name="40% - Accent6 16 6 2" xfId="8580"/>
    <cellStyle name="40% - Accent6 16 6 2 2" xfId="19405"/>
    <cellStyle name="40% - Accent6 16 6 3" xfId="14112"/>
    <cellStyle name="40% - Accent6 16 7" xfId="6832"/>
    <cellStyle name="40% - Accent6 16 7 2" xfId="17657"/>
    <cellStyle name="40% - Accent6 16 8" xfId="12364"/>
    <cellStyle name="40% - Accent6 17" xfId="1193"/>
    <cellStyle name="40% - Accent6 17 2" xfId="1620"/>
    <cellStyle name="40% - Accent6 17 2 2" xfId="2318"/>
    <cellStyle name="40% - Accent6 17 2 2 2" xfId="5924"/>
    <cellStyle name="40% - Accent6 17 2 2 2 2" xfId="11389"/>
    <cellStyle name="40% - Accent6 17 2 2 2 2 2" xfId="22214"/>
    <cellStyle name="40% - Accent6 17 2 2 2 3" xfId="16921"/>
    <cellStyle name="40% - Accent6 17 2 2 3" xfId="4170"/>
    <cellStyle name="40% - Accent6 17 2 2 3 2" xfId="9639"/>
    <cellStyle name="40% - Accent6 17 2 2 3 2 2" xfId="20464"/>
    <cellStyle name="40% - Accent6 17 2 2 3 3" xfId="15171"/>
    <cellStyle name="40% - Accent6 17 2 2 4" xfId="7891"/>
    <cellStyle name="40% - Accent6 17 2 2 4 2" xfId="18716"/>
    <cellStyle name="40% - Accent6 17 2 2 5" xfId="13423"/>
    <cellStyle name="40% - Accent6 17 2 3" xfId="5228"/>
    <cellStyle name="40% - Accent6 17 2 3 2" xfId="10693"/>
    <cellStyle name="40% - Accent6 17 2 3 2 2" xfId="21518"/>
    <cellStyle name="40% - Accent6 17 2 3 3" xfId="16225"/>
    <cellStyle name="40% - Accent6 17 2 4" xfId="3474"/>
    <cellStyle name="40% - Accent6 17 2 4 2" xfId="8943"/>
    <cellStyle name="40% - Accent6 17 2 4 2 2" xfId="19768"/>
    <cellStyle name="40% - Accent6 17 2 4 3" xfId="14475"/>
    <cellStyle name="40% - Accent6 17 2 5" xfId="7195"/>
    <cellStyle name="40% - Accent6 17 2 5 2" xfId="18020"/>
    <cellStyle name="40% - Accent6 17 2 6" xfId="12727"/>
    <cellStyle name="40% - Accent6 17 3" xfId="1969"/>
    <cellStyle name="40% - Accent6 17 3 2" xfId="5575"/>
    <cellStyle name="40% - Accent6 17 3 2 2" xfId="11040"/>
    <cellStyle name="40% - Accent6 17 3 2 2 2" xfId="21865"/>
    <cellStyle name="40% - Accent6 17 3 2 3" xfId="16572"/>
    <cellStyle name="40% - Accent6 17 3 3" xfId="3821"/>
    <cellStyle name="40% - Accent6 17 3 3 2" xfId="9290"/>
    <cellStyle name="40% - Accent6 17 3 3 2 2" xfId="20115"/>
    <cellStyle name="40% - Accent6 17 3 3 3" xfId="14822"/>
    <cellStyle name="40% - Accent6 17 3 4" xfId="7542"/>
    <cellStyle name="40% - Accent6 17 3 4 2" xfId="18367"/>
    <cellStyle name="40% - Accent6 17 3 5" xfId="13074"/>
    <cellStyle name="40% - Accent6 17 4" xfId="2699"/>
    <cellStyle name="40% - Accent6 17 4 2" xfId="6273"/>
    <cellStyle name="40% - Accent6 17 4 2 2" xfId="11738"/>
    <cellStyle name="40% - Accent6 17 4 2 2 2" xfId="22563"/>
    <cellStyle name="40% - Accent6 17 4 2 3" xfId="17270"/>
    <cellStyle name="40% - Accent6 17 4 3" xfId="4519"/>
    <cellStyle name="40% - Accent6 17 4 3 2" xfId="9988"/>
    <cellStyle name="40% - Accent6 17 4 3 2 2" xfId="20813"/>
    <cellStyle name="40% - Accent6 17 4 3 3" xfId="15520"/>
    <cellStyle name="40% - Accent6 17 4 4" xfId="8240"/>
    <cellStyle name="40% - Accent6 17 4 4 2" xfId="19065"/>
    <cellStyle name="40% - Accent6 17 4 5" xfId="13772"/>
    <cellStyle name="40% - Accent6 17 5" xfId="4879"/>
    <cellStyle name="40% - Accent6 17 5 2" xfId="10344"/>
    <cellStyle name="40% - Accent6 17 5 2 2" xfId="21169"/>
    <cellStyle name="40% - Accent6 17 5 3" xfId="15876"/>
    <cellStyle name="40% - Accent6 17 6" xfId="3125"/>
    <cellStyle name="40% - Accent6 17 6 2" xfId="8594"/>
    <cellStyle name="40% - Accent6 17 6 2 2" xfId="19419"/>
    <cellStyle name="40% - Accent6 17 6 3" xfId="14126"/>
    <cellStyle name="40% - Accent6 17 7" xfId="6846"/>
    <cellStyle name="40% - Accent6 17 7 2" xfId="17671"/>
    <cellStyle name="40% - Accent6 17 8" xfId="12378"/>
    <cellStyle name="40% - Accent6 18" xfId="1214"/>
    <cellStyle name="40% - Accent6 18 2" xfId="1634"/>
    <cellStyle name="40% - Accent6 18 2 2" xfId="2332"/>
    <cellStyle name="40% - Accent6 18 2 2 2" xfId="5938"/>
    <cellStyle name="40% - Accent6 18 2 2 2 2" xfId="11403"/>
    <cellStyle name="40% - Accent6 18 2 2 2 2 2" xfId="22228"/>
    <cellStyle name="40% - Accent6 18 2 2 2 3" xfId="16935"/>
    <cellStyle name="40% - Accent6 18 2 2 3" xfId="4184"/>
    <cellStyle name="40% - Accent6 18 2 2 3 2" xfId="9653"/>
    <cellStyle name="40% - Accent6 18 2 2 3 2 2" xfId="20478"/>
    <cellStyle name="40% - Accent6 18 2 2 3 3" xfId="15185"/>
    <cellStyle name="40% - Accent6 18 2 2 4" xfId="7905"/>
    <cellStyle name="40% - Accent6 18 2 2 4 2" xfId="18730"/>
    <cellStyle name="40% - Accent6 18 2 2 5" xfId="13437"/>
    <cellStyle name="40% - Accent6 18 2 3" xfId="5242"/>
    <cellStyle name="40% - Accent6 18 2 3 2" xfId="10707"/>
    <cellStyle name="40% - Accent6 18 2 3 2 2" xfId="21532"/>
    <cellStyle name="40% - Accent6 18 2 3 3" xfId="16239"/>
    <cellStyle name="40% - Accent6 18 2 4" xfId="3488"/>
    <cellStyle name="40% - Accent6 18 2 4 2" xfId="8957"/>
    <cellStyle name="40% - Accent6 18 2 4 2 2" xfId="19782"/>
    <cellStyle name="40% - Accent6 18 2 4 3" xfId="14489"/>
    <cellStyle name="40% - Accent6 18 2 5" xfId="7209"/>
    <cellStyle name="40% - Accent6 18 2 5 2" xfId="18034"/>
    <cellStyle name="40% - Accent6 18 2 6" xfId="12741"/>
    <cellStyle name="40% - Accent6 18 3" xfId="1983"/>
    <cellStyle name="40% - Accent6 18 3 2" xfId="5589"/>
    <cellStyle name="40% - Accent6 18 3 2 2" xfId="11054"/>
    <cellStyle name="40% - Accent6 18 3 2 2 2" xfId="21879"/>
    <cellStyle name="40% - Accent6 18 3 2 3" xfId="16586"/>
    <cellStyle name="40% - Accent6 18 3 3" xfId="3835"/>
    <cellStyle name="40% - Accent6 18 3 3 2" xfId="9304"/>
    <cellStyle name="40% - Accent6 18 3 3 2 2" xfId="20129"/>
    <cellStyle name="40% - Accent6 18 3 3 3" xfId="14836"/>
    <cellStyle name="40% - Accent6 18 3 4" xfId="7556"/>
    <cellStyle name="40% - Accent6 18 3 4 2" xfId="18381"/>
    <cellStyle name="40% - Accent6 18 3 5" xfId="13088"/>
    <cellStyle name="40% - Accent6 18 4" xfId="2713"/>
    <cellStyle name="40% - Accent6 18 4 2" xfId="6287"/>
    <cellStyle name="40% - Accent6 18 4 2 2" xfId="11752"/>
    <cellStyle name="40% - Accent6 18 4 2 2 2" xfId="22577"/>
    <cellStyle name="40% - Accent6 18 4 2 3" xfId="17284"/>
    <cellStyle name="40% - Accent6 18 4 3" xfId="4533"/>
    <cellStyle name="40% - Accent6 18 4 3 2" xfId="10002"/>
    <cellStyle name="40% - Accent6 18 4 3 2 2" xfId="20827"/>
    <cellStyle name="40% - Accent6 18 4 3 3" xfId="15534"/>
    <cellStyle name="40% - Accent6 18 4 4" xfId="8254"/>
    <cellStyle name="40% - Accent6 18 4 4 2" xfId="19079"/>
    <cellStyle name="40% - Accent6 18 4 5" xfId="13786"/>
    <cellStyle name="40% - Accent6 18 5" xfId="4893"/>
    <cellStyle name="40% - Accent6 18 5 2" xfId="10358"/>
    <cellStyle name="40% - Accent6 18 5 2 2" xfId="21183"/>
    <cellStyle name="40% - Accent6 18 5 3" xfId="15890"/>
    <cellStyle name="40% - Accent6 18 6" xfId="3139"/>
    <cellStyle name="40% - Accent6 18 6 2" xfId="8608"/>
    <cellStyle name="40% - Accent6 18 6 2 2" xfId="19433"/>
    <cellStyle name="40% - Accent6 18 6 3" xfId="14140"/>
    <cellStyle name="40% - Accent6 18 7" xfId="6860"/>
    <cellStyle name="40% - Accent6 18 7 2" xfId="17685"/>
    <cellStyle name="40% - Accent6 18 8" xfId="12392"/>
    <cellStyle name="40% - Accent6 19" xfId="1249"/>
    <cellStyle name="40% - Accent6 19 2" xfId="1654"/>
    <cellStyle name="40% - Accent6 19 2 2" xfId="2352"/>
    <cellStyle name="40% - Accent6 19 2 2 2" xfId="5958"/>
    <cellStyle name="40% - Accent6 19 2 2 2 2" xfId="11423"/>
    <cellStyle name="40% - Accent6 19 2 2 2 2 2" xfId="22248"/>
    <cellStyle name="40% - Accent6 19 2 2 2 3" xfId="16955"/>
    <cellStyle name="40% - Accent6 19 2 2 3" xfId="4204"/>
    <cellStyle name="40% - Accent6 19 2 2 3 2" xfId="9673"/>
    <cellStyle name="40% - Accent6 19 2 2 3 2 2" xfId="20498"/>
    <cellStyle name="40% - Accent6 19 2 2 3 3" xfId="15205"/>
    <cellStyle name="40% - Accent6 19 2 2 4" xfId="7925"/>
    <cellStyle name="40% - Accent6 19 2 2 4 2" xfId="18750"/>
    <cellStyle name="40% - Accent6 19 2 2 5" xfId="13457"/>
    <cellStyle name="40% - Accent6 19 2 3" xfId="5262"/>
    <cellStyle name="40% - Accent6 19 2 3 2" xfId="10727"/>
    <cellStyle name="40% - Accent6 19 2 3 2 2" xfId="21552"/>
    <cellStyle name="40% - Accent6 19 2 3 3" xfId="16259"/>
    <cellStyle name="40% - Accent6 19 2 4" xfId="3508"/>
    <cellStyle name="40% - Accent6 19 2 4 2" xfId="8977"/>
    <cellStyle name="40% - Accent6 19 2 4 2 2" xfId="19802"/>
    <cellStyle name="40% - Accent6 19 2 4 3" xfId="14509"/>
    <cellStyle name="40% - Accent6 19 2 5" xfId="7229"/>
    <cellStyle name="40% - Accent6 19 2 5 2" xfId="18054"/>
    <cellStyle name="40% - Accent6 19 2 6" xfId="12761"/>
    <cellStyle name="40% - Accent6 19 3" xfId="2003"/>
    <cellStyle name="40% - Accent6 19 3 2" xfId="5609"/>
    <cellStyle name="40% - Accent6 19 3 2 2" xfId="11074"/>
    <cellStyle name="40% - Accent6 19 3 2 2 2" xfId="21899"/>
    <cellStyle name="40% - Accent6 19 3 2 3" xfId="16606"/>
    <cellStyle name="40% - Accent6 19 3 3" xfId="3855"/>
    <cellStyle name="40% - Accent6 19 3 3 2" xfId="9324"/>
    <cellStyle name="40% - Accent6 19 3 3 2 2" xfId="20149"/>
    <cellStyle name="40% - Accent6 19 3 3 3" xfId="14856"/>
    <cellStyle name="40% - Accent6 19 3 4" xfId="7576"/>
    <cellStyle name="40% - Accent6 19 3 4 2" xfId="18401"/>
    <cellStyle name="40% - Accent6 19 3 5" xfId="13108"/>
    <cellStyle name="40% - Accent6 19 4" xfId="2733"/>
    <cellStyle name="40% - Accent6 19 4 2" xfId="6307"/>
    <cellStyle name="40% - Accent6 19 4 2 2" xfId="11772"/>
    <cellStyle name="40% - Accent6 19 4 2 2 2" xfId="22597"/>
    <cellStyle name="40% - Accent6 19 4 2 3" xfId="17304"/>
    <cellStyle name="40% - Accent6 19 4 3" xfId="4553"/>
    <cellStyle name="40% - Accent6 19 4 3 2" xfId="10022"/>
    <cellStyle name="40% - Accent6 19 4 3 2 2" xfId="20847"/>
    <cellStyle name="40% - Accent6 19 4 3 3" xfId="15554"/>
    <cellStyle name="40% - Accent6 19 4 4" xfId="8274"/>
    <cellStyle name="40% - Accent6 19 4 4 2" xfId="19099"/>
    <cellStyle name="40% - Accent6 19 4 5" xfId="13806"/>
    <cellStyle name="40% - Accent6 19 5" xfId="4913"/>
    <cellStyle name="40% - Accent6 19 5 2" xfId="10378"/>
    <cellStyle name="40% - Accent6 19 5 2 2" xfId="21203"/>
    <cellStyle name="40% - Accent6 19 5 3" xfId="15910"/>
    <cellStyle name="40% - Accent6 19 6" xfId="3159"/>
    <cellStyle name="40% - Accent6 19 6 2" xfId="8628"/>
    <cellStyle name="40% - Accent6 19 6 2 2" xfId="19453"/>
    <cellStyle name="40% - Accent6 19 6 3" xfId="14160"/>
    <cellStyle name="40% - Accent6 19 7" xfId="6880"/>
    <cellStyle name="40% - Accent6 19 7 2" xfId="17705"/>
    <cellStyle name="40% - Accent6 19 8" xfId="12412"/>
    <cellStyle name="40% - Accent6 2" xfId="63"/>
    <cellStyle name="40% - Accent6 2 2" xfId="911"/>
    <cellStyle name="40% - Accent6 2 3" xfId="470"/>
    <cellStyle name="40% - Accent6 2 3 2" xfId="1383"/>
    <cellStyle name="40% - Accent6 2 3 2 2" xfId="2081"/>
    <cellStyle name="40% - Accent6 2 3 2 2 2" xfId="5687"/>
    <cellStyle name="40% - Accent6 2 3 2 2 2 2" xfId="11152"/>
    <cellStyle name="40% - Accent6 2 3 2 2 2 2 2" xfId="21977"/>
    <cellStyle name="40% - Accent6 2 3 2 2 2 3" xfId="16684"/>
    <cellStyle name="40% - Accent6 2 3 2 2 3" xfId="3933"/>
    <cellStyle name="40% - Accent6 2 3 2 2 3 2" xfId="9402"/>
    <cellStyle name="40% - Accent6 2 3 2 2 3 2 2" xfId="20227"/>
    <cellStyle name="40% - Accent6 2 3 2 2 3 3" xfId="14934"/>
    <cellStyle name="40% - Accent6 2 3 2 2 4" xfId="7654"/>
    <cellStyle name="40% - Accent6 2 3 2 2 4 2" xfId="18479"/>
    <cellStyle name="40% - Accent6 2 3 2 2 5" xfId="13186"/>
    <cellStyle name="40% - Accent6 2 3 2 3" xfId="4991"/>
    <cellStyle name="40% - Accent6 2 3 2 3 2" xfId="10456"/>
    <cellStyle name="40% - Accent6 2 3 2 3 2 2" xfId="21281"/>
    <cellStyle name="40% - Accent6 2 3 2 3 3" xfId="15988"/>
    <cellStyle name="40% - Accent6 2 3 2 4" xfId="3237"/>
    <cellStyle name="40% - Accent6 2 3 2 4 2" xfId="8706"/>
    <cellStyle name="40% - Accent6 2 3 2 4 2 2" xfId="19531"/>
    <cellStyle name="40% - Accent6 2 3 2 4 3" xfId="14238"/>
    <cellStyle name="40% - Accent6 2 3 2 5" xfId="6958"/>
    <cellStyle name="40% - Accent6 2 3 2 5 2" xfId="17783"/>
    <cellStyle name="40% - Accent6 2 3 2 6" xfId="12490"/>
    <cellStyle name="40% - Accent6 2 3 3" xfId="1732"/>
    <cellStyle name="40% - Accent6 2 3 3 2" xfId="5338"/>
    <cellStyle name="40% - Accent6 2 3 3 2 2" xfId="10803"/>
    <cellStyle name="40% - Accent6 2 3 3 2 2 2" xfId="21628"/>
    <cellStyle name="40% - Accent6 2 3 3 2 3" xfId="16335"/>
    <cellStyle name="40% - Accent6 2 3 3 3" xfId="3584"/>
    <cellStyle name="40% - Accent6 2 3 3 3 2" xfId="9053"/>
    <cellStyle name="40% - Accent6 2 3 3 3 2 2" xfId="19878"/>
    <cellStyle name="40% - Accent6 2 3 3 3 3" xfId="14585"/>
    <cellStyle name="40% - Accent6 2 3 3 4" xfId="7305"/>
    <cellStyle name="40% - Accent6 2 3 3 4 2" xfId="18130"/>
    <cellStyle name="40% - Accent6 2 3 3 5" xfId="12837"/>
    <cellStyle name="40% - Accent6 2 3 4" xfId="2462"/>
    <cellStyle name="40% - Accent6 2 3 4 2" xfId="6036"/>
    <cellStyle name="40% - Accent6 2 3 4 2 2" xfId="11501"/>
    <cellStyle name="40% - Accent6 2 3 4 2 2 2" xfId="22326"/>
    <cellStyle name="40% - Accent6 2 3 4 2 3" xfId="17033"/>
    <cellStyle name="40% - Accent6 2 3 4 3" xfId="4282"/>
    <cellStyle name="40% - Accent6 2 3 4 3 2" xfId="9751"/>
    <cellStyle name="40% - Accent6 2 3 4 3 2 2" xfId="20576"/>
    <cellStyle name="40% - Accent6 2 3 4 3 3" xfId="15283"/>
    <cellStyle name="40% - Accent6 2 3 4 4" xfId="8003"/>
    <cellStyle name="40% - Accent6 2 3 4 4 2" xfId="18828"/>
    <cellStyle name="40% - Accent6 2 3 4 5" xfId="13535"/>
    <cellStyle name="40% - Accent6 2 3 5" xfId="4640"/>
    <cellStyle name="40% - Accent6 2 3 5 2" xfId="10105"/>
    <cellStyle name="40% - Accent6 2 3 5 2 2" xfId="20930"/>
    <cellStyle name="40% - Accent6 2 3 5 3" xfId="15637"/>
    <cellStyle name="40% - Accent6 2 3 6" xfId="2888"/>
    <cellStyle name="40% - Accent6 2 3 6 2" xfId="8357"/>
    <cellStyle name="40% - Accent6 2 3 6 2 2" xfId="19182"/>
    <cellStyle name="40% - Accent6 2 3 6 3" xfId="13889"/>
    <cellStyle name="40% - Accent6 2 3 7" xfId="6609"/>
    <cellStyle name="40% - Accent6 2 3 7 2" xfId="17434"/>
    <cellStyle name="40% - Accent6 2 3 8" xfId="12140"/>
    <cellStyle name="40% - Accent6 20" xfId="1307"/>
    <cellStyle name="40% - Accent6 20 2" xfId="1669"/>
    <cellStyle name="40% - Accent6 20 2 2" xfId="2367"/>
    <cellStyle name="40% - Accent6 20 2 2 2" xfId="5973"/>
    <cellStyle name="40% - Accent6 20 2 2 2 2" xfId="11438"/>
    <cellStyle name="40% - Accent6 20 2 2 2 2 2" xfId="22263"/>
    <cellStyle name="40% - Accent6 20 2 2 2 3" xfId="16970"/>
    <cellStyle name="40% - Accent6 20 2 2 3" xfId="4219"/>
    <cellStyle name="40% - Accent6 20 2 2 3 2" xfId="9688"/>
    <cellStyle name="40% - Accent6 20 2 2 3 2 2" xfId="20513"/>
    <cellStyle name="40% - Accent6 20 2 2 3 3" xfId="15220"/>
    <cellStyle name="40% - Accent6 20 2 2 4" xfId="7940"/>
    <cellStyle name="40% - Accent6 20 2 2 4 2" xfId="18765"/>
    <cellStyle name="40% - Accent6 20 2 2 5" xfId="13472"/>
    <cellStyle name="40% - Accent6 20 2 3" xfId="5277"/>
    <cellStyle name="40% - Accent6 20 2 3 2" xfId="10742"/>
    <cellStyle name="40% - Accent6 20 2 3 2 2" xfId="21567"/>
    <cellStyle name="40% - Accent6 20 2 3 3" xfId="16274"/>
    <cellStyle name="40% - Accent6 20 2 4" xfId="3523"/>
    <cellStyle name="40% - Accent6 20 2 4 2" xfId="8992"/>
    <cellStyle name="40% - Accent6 20 2 4 2 2" xfId="19817"/>
    <cellStyle name="40% - Accent6 20 2 4 3" xfId="14524"/>
    <cellStyle name="40% - Accent6 20 2 5" xfId="7244"/>
    <cellStyle name="40% - Accent6 20 2 5 2" xfId="18069"/>
    <cellStyle name="40% - Accent6 20 2 6" xfId="12776"/>
    <cellStyle name="40% - Accent6 20 3" xfId="2018"/>
    <cellStyle name="40% - Accent6 20 3 2" xfId="5624"/>
    <cellStyle name="40% - Accent6 20 3 2 2" xfId="11089"/>
    <cellStyle name="40% - Accent6 20 3 2 2 2" xfId="21914"/>
    <cellStyle name="40% - Accent6 20 3 2 3" xfId="16621"/>
    <cellStyle name="40% - Accent6 20 3 3" xfId="3870"/>
    <cellStyle name="40% - Accent6 20 3 3 2" xfId="9339"/>
    <cellStyle name="40% - Accent6 20 3 3 2 2" xfId="20164"/>
    <cellStyle name="40% - Accent6 20 3 3 3" xfId="14871"/>
    <cellStyle name="40% - Accent6 20 3 4" xfId="7591"/>
    <cellStyle name="40% - Accent6 20 3 4 2" xfId="18416"/>
    <cellStyle name="40% - Accent6 20 3 5" xfId="13123"/>
    <cellStyle name="40% - Accent6 20 4" xfId="2748"/>
    <cellStyle name="40% - Accent6 20 4 2" xfId="6322"/>
    <cellStyle name="40% - Accent6 20 4 2 2" xfId="11787"/>
    <cellStyle name="40% - Accent6 20 4 2 2 2" xfId="22612"/>
    <cellStyle name="40% - Accent6 20 4 2 3" xfId="17319"/>
    <cellStyle name="40% - Accent6 20 4 3" xfId="4568"/>
    <cellStyle name="40% - Accent6 20 4 3 2" xfId="10037"/>
    <cellStyle name="40% - Accent6 20 4 3 2 2" xfId="20862"/>
    <cellStyle name="40% - Accent6 20 4 3 3" xfId="15569"/>
    <cellStyle name="40% - Accent6 20 4 4" xfId="8289"/>
    <cellStyle name="40% - Accent6 20 4 4 2" xfId="19114"/>
    <cellStyle name="40% - Accent6 20 4 5" xfId="13821"/>
    <cellStyle name="40% - Accent6 20 5" xfId="4928"/>
    <cellStyle name="40% - Accent6 20 5 2" xfId="10393"/>
    <cellStyle name="40% - Accent6 20 5 2 2" xfId="21218"/>
    <cellStyle name="40% - Accent6 20 5 3" xfId="15925"/>
    <cellStyle name="40% - Accent6 20 6" xfId="3174"/>
    <cellStyle name="40% - Accent6 20 6 2" xfId="8643"/>
    <cellStyle name="40% - Accent6 20 6 2 2" xfId="19468"/>
    <cellStyle name="40% - Accent6 20 6 3" xfId="14175"/>
    <cellStyle name="40% - Accent6 20 7" xfId="6895"/>
    <cellStyle name="40% - Accent6 20 7 2" xfId="17720"/>
    <cellStyle name="40% - Accent6 20 8" xfId="12427"/>
    <cellStyle name="40% - Accent6 21" xfId="344"/>
    <cellStyle name="40% - Accent6 22" xfId="341"/>
    <cellStyle name="40% - Accent6 22 2" xfId="1369"/>
    <cellStyle name="40% - Accent6 22 2 2" xfId="2067"/>
    <cellStyle name="40% - Accent6 22 2 2 2" xfId="5673"/>
    <cellStyle name="40% - Accent6 22 2 2 2 2" xfId="11138"/>
    <cellStyle name="40% - Accent6 22 2 2 2 2 2" xfId="21963"/>
    <cellStyle name="40% - Accent6 22 2 2 2 3" xfId="16670"/>
    <cellStyle name="40% - Accent6 22 2 2 3" xfId="3919"/>
    <cellStyle name="40% - Accent6 22 2 2 3 2" xfId="9388"/>
    <cellStyle name="40% - Accent6 22 2 2 3 2 2" xfId="20213"/>
    <cellStyle name="40% - Accent6 22 2 2 3 3" xfId="14920"/>
    <cellStyle name="40% - Accent6 22 2 2 4" xfId="7640"/>
    <cellStyle name="40% - Accent6 22 2 2 4 2" xfId="18465"/>
    <cellStyle name="40% - Accent6 22 2 2 5" xfId="13172"/>
    <cellStyle name="40% - Accent6 22 2 3" xfId="4977"/>
    <cellStyle name="40% - Accent6 22 2 3 2" xfId="10442"/>
    <cellStyle name="40% - Accent6 22 2 3 2 2" xfId="21267"/>
    <cellStyle name="40% - Accent6 22 2 3 3" xfId="15974"/>
    <cellStyle name="40% - Accent6 22 2 4" xfId="3223"/>
    <cellStyle name="40% - Accent6 22 2 4 2" xfId="8692"/>
    <cellStyle name="40% - Accent6 22 2 4 2 2" xfId="19517"/>
    <cellStyle name="40% - Accent6 22 2 4 3" xfId="14224"/>
    <cellStyle name="40% - Accent6 22 2 5" xfId="6944"/>
    <cellStyle name="40% - Accent6 22 2 5 2" xfId="17769"/>
    <cellStyle name="40% - Accent6 22 2 6" xfId="12476"/>
    <cellStyle name="40% - Accent6 22 3" xfId="1718"/>
    <cellStyle name="40% - Accent6 22 3 2" xfId="5324"/>
    <cellStyle name="40% - Accent6 22 3 2 2" xfId="10789"/>
    <cellStyle name="40% - Accent6 22 3 2 2 2" xfId="21614"/>
    <cellStyle name="40% - Accent6 22 3 2 3" xfId="16321"/>
    <cellStyle name="40% - Accent6 22 3 3" xfId="3570"/>
    <cellStyle name="40% - Accent6 22 3 3 2" xfId="9039"/>
    <cellStyle name="40% - Accent6 22 3 3 2 2" xfId="19864"/>
    <cellStyle name="40% - Accent6 22 3 3 3" xfId="14571"/>
    <cellStyle name="40% - Accent6 22 3 4" xfId="7291"/>
    <cellStyle name="40% - Accent6 22 3 4 2" xfId="18116"/>
    <cellStyle name="40% - Accent6 22 3 5" xfId="12823"/>
    <cellStyle name="40% - Accent6 22 4" xfId="2448"/>
    <cellStyle name="40% - Accent6 22 4 2" xfId="6022"/>
    <cellStyle name="40% - Accent6 22 4 2 2" xfId="11487"/>
    <cellStyle name="40% - Accent6 22 4 2 2 2" xfId="22312"/>
    <cellStyle name="40% - Accent6 22 4 2 3" xfId="17019"/>
    <cellStyle name="40% - Accent6 22 4 3" xfId="4268"/>
    <cellStyle name="40% - Accent6 22 4 3 2" xfId="9737"/>
    <cellStyle name="40% - Accent6 22 4 3 2 2" xfId="20562"/>
    <cellStyle name="40% - Accent6 22 4 3 3" xfId="15269"/>
    <cellStyle name="40% - Accent6 22 4 4" xfId="7989"/>
    <cellStyle name="40% - Accent6 22 4 4 2" xfId="18814"/>
    <cellStyle name="40% - Accent6 22 4 5" xfId="13521"/>
    <cellStyle name="40% - Accent6 22 5" xfId="4626"/>
    <cellStyle name="40% - Accent6 22 5 2" xfId="10091"/>
    <cellStyle name="40% - Accent6 22 5 2 2" xfId="20916"/>
    <cellStyle name="40% - Accent6 22 5 3" xfId="15623"/>
    <cellStyle name="40% - Accent6 22 6" xfId="2874"/>
    <cellStyle name="40% - Accent6 22 6 2" xfId="8343"/>
    <cellStyle name="40% - Accent6 22 6 2 2" xfId="19168"/>
    <cellStyle name="40% - Accent6 22 6 3" xfId="13875"/>
    <cellStyle name="40% - Accent6 22 7" xfId="6595"/>
    <cellStyle name="40% - Accent6 22 7 2" xfId="17420"/>
    <cellStyle name="40% - Accent6 22 8" xfId="12126"/>
    <cellStyle name="40% - Accent6 23" xfId="1330"/>
    <cellStyle name="40% - Accent6 23 2" xfId="2034"/>
    <cellStyle name="40% - Accent6 23 2 2" xfId="5640"/>
    <cellStyle name="40% - Accent6 23 2 2 2" xfId="11105"/>
    <cellStyle name="40% - Accent6 23 2 2 2 2" xfId="21930"/>
    <cellStyle name="40% - Accent6 23 2 2 3" xfId="16637"/>
    <cellStyle name="40% - Accent6 23 2 3" xfId="3886"/>
    <cellStyle name="40% - Accent6 23 2 3 2" xfId="9355"/>
    <cellStyle name="40% - Accent6 23 2 3 2 2" xfId="20180"/>
    <cellStyle name="40% - Accent6 23 2 3 3" xfId="14887"/>
    <cellStyle name="40% - Accent6 23 2 4" xfId="7607"/>
    <cellStyle name="40% - Accent6 23 2 4 2" xfId="18432"/>
    <cellStyle name="40% - Accent6 23 2 5" xfId="13139"/>
    <cellStyle name="40% - Accent6 23 3" xfId="4944"/>
    <cellStyle name="40% - Accent6 23 3 2" xfId="10409"/>
    <cellStyle name="40% - Accent6 23 3 2 2" xfId="21234"/>
    <cellStyle name="40% - Accent6 23 3 3" xfId="15941"/>
    <cellStyle name="40% - Accent6 23 4" xfId="3190"/>
    <cellStyle name="40% - Accent6 23 4 2" xfId="8659"/>
    <cellStyle name="40% - Accent6 23 4 2 2" xfId="19484"/>
    <cellStyle name="40% - Accent6 23 4 3" xfId="14191"/>
    <cellStyle name="40% - Accent6 23 5" xfId="6911"/>
    <cellStyle name="40% - Accent6 23 5 2" xfId="17736"/>
    <cellStyle name="40% - Accent6 23 6" xfId="12443"/>
    <cellStyle name="40% - Accent6 24" xfId="1685"/>
    <cellStyle name="40% - Accent6 24 2" xfId="5291"/>
    <cellStyle name="40% - Accent6 24 2 2" xfId="10756"/>
    <cellStyle name="40% - Accent6 24 2 2 2" xfId="21581"/>
    <cellStyle name="40% - Accent6 24 2 3" xfId="16288"/>
    <cellStyle name="40% - Accent6 24 3" xfId="3537"/>
    <cellStyle name="40% - Accent6 24 3 2" xfId="9006"/>
    <cellStyle name="40% - Accent6 24 3 2 2" xfId="19831"/>
    <cellStyle name="40% - Accent6 24 3 3" xfId="14538"/>
    <cellStyle name="40% - Accent6 24 4" xfId="7258"/>
    <cellStyle name="40% - Accent6 24 4 2" xfId="18083"/>
    <cellStyle name="40% - Accent6 24 5" xfId="12790"/>
    <cellStyle name="40% - Accent6 25" xfId="2415"/>
    <cellStyle name="40% - Accent6 25 2" xfId="5989"/>
    <cellStyle name="40% - Accent6 25 2 2" xfId="11454"/>
    <cellStyle name="40% - Accent6 25 2 2 2" xfId="22279"/>
    <cellStyle name="40% - Accent6 25 2 3" xfId="16986"/>
    <cellStyle name="40% - Accent6 25 3" xfId="4235"/>
    <cellStyle name="40% - Accent6 25 3 2" xfId="9704"/>
    <cellStyle name="40% - Accent6 25 3 2 2" xfId="20529"/>
    <cellStyle name="40% - Accent6 25 3 3" xfId="15236"/>
    <cellStyle name="40% - Accent6 25 4" xfId="7956"/>
    <cellStyle name="40% - Accent6 25 4 2" xfId="18781"/>
    <cellStyle name="40% - Accent6 25 5" xfId="13488"/>
    <cellStyle name="40% - Accent6 26" xfId="2771"/>
    <cellStyle name="40% - Accent6 27" xfId="4593"/>
    <cellStyle name="40% - Accent6 27 2" xfId="10058"/>
    <cellStyle name="40% - Accent6 27 2 2" xfId="20883"/>
    <cellStyle name="40% - Accent6 27 3" xfId="15590"/>
    <cellStyle name="40% - Accent6 28" xfId="2841"/>
    <cellStyle name="40% - Accent6 28 2" xfId="8310"/>
    <cellStyle name="40% - Accent6 28 2 2" xfId="19135"/>
    <cellStyle name="40% - Accent6 28 3" xfId="13842"/>
    <cellStyle name="40% - Accent6 29" xfId="6345"/>
    <cellStyle name="40% - Accent6 29 2" xfId="11808"/>
    <cellStyle name="40% - Accent6 29 2 2" xfId="22633"/>
    <cellStyle name="40% - Accent6 29 3" xfId="17340"/>
    <cellStyle name="40% - Accent6 3" xfId="64"/>
    <cellStyle name="40% - Accent6 3 2" xfId="912"/>
    <cellStyle name="40% - Accent6 3 3" xfId="512"/>
    <cellStyle name="40% - Accent6 3 3 2" xfId="1397"/>
    <cellStyle name="40% - Accent6 3 3 2 2" xfId="2095"/>
    <cellStyle name="40% - Accent6 3 3 2 2 2" xfId="5701"/>
    <cellStyle name="40% - Accent6 3 3 2 2 2 2" xfId="11166"/>
    <cellStyle name="40% - Accent6 3 3 2 2 2 2 2" xfId="21991"/>
    <cellStyle name="40% - Accent6 3 3 2 2 2 3" xfId="16698"/>
    <cellStyle name="40% - Accent6 3 3 2 2 3" xfId="3947"/>
    <cellStyle name="40% - Accent6 3 3 2 2 3 2" xfId="9416"/>
    <cellStyle name="40% - Accent6 3 3 2 2 3 2 2" xfId="20241"/>
    <cellStyle name="40% - Accent6 3 3 2 2 3 3" xfId="14948"/>
    <cellStyle name="40% - Accent6 3 3 2 2 4" xfId="7668"/>
    <cellStyle name="40% - Accent6 3 3 2 2 4 2" xfId="18493"/>
    <cellStyle name="40% - Accent6 3 3 2 2 5" xfId="13200"/>
    <cellStyle name="40% - Accent6 3 3 2 3" xfId="5005"/>
    <cellStyle name="40% - Accent6 3 3 2 3 2" xfId="10470"/>
    <cellStyle name="40% - Accent6 3 3 2 3 2 2" xfId="21295"/>
    <cellStyle name="40% - Accent6 3 3 2 3 3" xfId="16002"/>
    <cellStyle name="40% - Accent6 3 3 2 4" xfId="3251"/>
    <cellStyle name="40% - Accent6 3 3 2 4 2" xfId="8720"/>
    <cellStyle name="40% - Accent6 3 3 2 4 2 2" xfId="19545"/>
    <cellStyle name="40% - Accent6 3 3 2 4 3" xfId="14252"/>
    <cellStyle name="40% - Accent6 3 3 2 5" xfId="6972"/>
    <cellStyle name="40% - Accent6 3 3 2 5 2" xfId="17797"/>
    <cellStyle name="40% - Accent6 3 3 2 6" xfId="12504"/>
    <cellStyle name="40% - Accent6 3 3 3" xfId="1746"/>
    <cellStyle name="40% - Accent6 3 3 3 2" xfId="5352"/>
    <cellStyle name="40% - Accent6 3 3 3 2 2" xfId="10817"/>
    <cellStyle name="40% - Accent6 3 3 3 2 2 2" xfId="21642"/>
    <cellStyle name="40% - Accent6 3 3 3 2 3" xfId="16349"/>
    <cellStyle name="40% - Accent6 3 3 3 3" xfId="3598"/>
    <cellStyle name="40% - Accent6 3 3 3 3 2" xfId="9067"/>
    <cellStyle name="40% - Accent6 3 3 3 3 2 2" xfId="19892"/>
    <cellStyle name="40% - Accent6 3 3 3 3 3" xfId="14599"/>
    <cellStyle name="40% - Accent6 3 3 3 4" xfId="7319"/>
    <cellStyle name="40% - Accent6 3 3 3 4 2" xfId="18144"/>
    <cellStyle name="40% - Accent6 3 3 3 5" xfId="12851"/>
    <cellStyle name="40% - Accent6 3 3 4" xfId="2476"/>
    <cellStyle name="40% - Accent6 3 3 4 2" xfId="6050"/>
    <cellStyle name="40% - Accent6 3 3 4 2 2" xfId="11515"/>
    <cellStyle name="40% - Accent6 3 3 4 2 2 2" xfId="22340"/>
    <cellStyle name="40% - Accent6 3 3 4 2 3" xfId="17047"/>
    <cellStyle name="40% - Accent6 3 3 4 3" xfId="4296"/>
    <cellStyle name="40% - Accent6 3 3 4 3 2" xfId="9765"/>
    <cellStyle name="40% - Accent6 3 3 4 3 2 2" xfId="20590"/>
    <cellStyle name="40% - Accent6 3 3 4 3 3" xfId="15297"/>
    <cellStyle name="40% - Accent6 3 3 4 4" xfId="8017"/>
    <cellStyle name="40% - Accent6 3 3 4 4 2" xfId="18842"/>
    <cellStyle name="40% - Accent6 3 3 4 5" xfId="13549"/>
    <cellStyle name="40% - Accent6 3 3 5" xfId="4654"/>
    <cellStyle name="40% - Accent6 3 3 5 2" xfId="10119"/>
    <cellStyle name="40% - Accent6 3 3 5 2 2" xfId="20944"/>
    <cellStyle name="40% - Accent6 3 3 5 3" xfId="15651"/>
    <cellStyle name="40% - Accent6 3 3 6" xfId="2902"/>
    <cellStyle name="40% - Accent6 3 3 6 2" xfId="8371"/>
    <cellStyle name="40% - Accent6 3 3 6 2 2" xfId="19196"/>
    <cellStyle name="40% - Accent6 3 3 6 3" xfId="13903"/>
    <cellStyle name="40% - Accent6 3 3 7" xfId="6623"/>
    <cellStyle name="40% - Accent6 3 3 7 2" xfId="17448"/>
    <cellStyle name="40% - Accent6 3 3 8" xfId="12154"/>
    <cellStyle name="40% - Accent6 30" xfId="6560"/>
    <cellStyle name="40% - Accent6 30 2" xfId="17387"/>
    <cellStyle name="40% - Accent6 31" xfId="11922"/>
    <cellStyle name="40% - Accent6 31 2" xfId="22719"/>
    <cellStyle name="40% - Accent6 32" xfId="12092"/>
    <cellStyle name="40% - Accent6 4" xfId="325"/>
    <cellStyle name="40% - Accent6 4 2" xfId="554"/>
    <cellStyle name="40% - Accent6 4 2 2" xfId="1411"/>
    <cellStyle name="40% - Accent6 4 2 2 2" xfId="2109"/>
    <cellStyle name="40% - Accent6 4 2 2 2 2" xfId="5715"/>
    <cellStyle name="40% - Accent6 4 2 2 2 2 2" xfId="11180"/>
    <cellStyle name="40% - Accent6 4 2 2 2 2 2 2" xfId="22005"/>
    <cellStyle name="40% - Accent6 4 2 2 2 2 3" xfId="16712"/>
    <cellStyle name="40% - Accent6 4 2 2 2 3" xfId="3961"/>
    <cellStyle name="40% - Accent6 4 2 2 2 3 2" xfId="9430"/>
    <cellStyle name="40% - Accent6 4 2 2 2 3 2 2" xfId="20255"/>
    <cellStyle name="40% - Accent6 4 2 2 2 3 3" xfId="14962"/>
    <cellStyle name="40% - Accent6 4 2 2 2 4" xfId="7682"/>
    <cellStyle name="40% - Accent6 4 2 2 2 4 2" xfId="18507"/>
    <cellStyle name="40% - Accent6 4 2 2 2 5" xfId="13214"/>
    <cellStyle name="40% - Accent6 4 2 2 3" xfId="5019"/>
    <cellStyle name="40% - Accent6 4 2 2 3 2" xfId="10484"/>
    <cellStyle name="40% - Accent6 4 2 2 3 2 2" xfId="21309"/>
    <cellStyle name="40% - Accent6 4 2 2 3 3" xfId="16016"/>
    <cellStyle name="40% - Accent6 4 2 2 4" xfId="3265"/>
    <cellStyle name="40% - Accent6 4 2 2 4 2" xfId="8734"/>
    <cellStyle name="40% - Accent6 4 2 2 4 2 2" xfId="19559"/>
    <cellStyle name="40% - Accent6 4 2 2 4 3" xfId="14266"/>
    <cellStyle name="40% - Accent6 4 2 2 5" xfId="6986"/>
    <cellStyle name="40% - Accent6 4 2 2 5 2" xfId="17811"/>
    <cellStyle name="40% - Accent6 4 2 2 6" xfId="12518"/>
    <cellStyle name="40% - Accent6 4 2 3" xfId="1760"/>
    <cellStyle name="40% - Accent6 4 2 3 2" xfId="5366"/>
    <cellStyle name="40% - Accent6 4 2 3 2 2" xfId="10831"/>
    <cellStyle name="40% - Accent6 4 2 3 2 2 2" xfId="21656"/>
    <cellStyle name="40% - Accent6 4 2 3 2 3" xfId="16363"/>
    <cellStyle name="40% - Accent6 4 2 3 3" xfId="3612"/>
    <cellStyle name="40% - Accent6 4 2 3 3 2" xfId="9081"/>
    <cellStyle name="40% - Accent6 4 2 3 3 2 2" xfId="19906"/>
    <cellStyle name="40% - Accent6 4 2 3 3 3" xfId="14613"/>
    <cellStyle name="40% - Accent6 4 2 3 4" xfId="7333"/>
    <cellStyle name="40% - Accent6 4 2 3 4 2" xfId="18158"/>
    <cellStyle name="40% - Accent6 4 2 3 5" xfId="12865"/>
    <cellStyle name="40% - Accent6 4 2 4" xfId="2490"/>
    <cellStyle name="40% - Accent6 4 2 4 2" xfId="6064"/>
    <cellStyle name="40% - Accent6 4 2 4 2 2" xfId="11529"/>
    <cellStyle name="40% - Accent6 4 2 4 2 2 2" xfId="22354"/>
    <cellStyle name="40% - Accent6 4 2 4 2 3" xfId="17061"/>
    <cellStyle name="40% - Accent6 4 2 4 3" xfId="4310"/>
    <cellStyle name="40% - Accent6 4 2 4 3 2" xfId="9779"/>
    <cellStyle name="40% - Accent6 4 2 4 3 2 2" xfId="20604"/>
    <cellStyle name="40% - Accent6 4 2 4 3 3" xfId="15311"/>
    <cellStyle name="40% - Accent6 4 2 4 4" xfId="8031"/>
    <cellStyle name="40% - Accent6 4 2 4 4 2" xfId="18856"/>
    <cellStyle name="40% - Accent6 4 2 4 5" xfId="13563"/>
    <cellStyle name="40% - Accent6 4 2 5" xfId="4668"/>
    <cellStyle name="40% - Accent6 4 2 5 2" xfId="10133"/>
    <cellStyle name="40% - Accent6 4 2 5 2 2" xfId="20958"/>
    <cellStyle name="40% - Accent6 4 2 5 3" xfId="15665"/>
    <cellStyle name="40% - Accent6 4 2 6" xfId="2916"/>
    <cellStyle name="40% - Accent6 4 2 6 2" xfId="8385"/>
    <cellStyle name="40% - Accent6 4 2 6 2 2" xfId="19210"/>
    <cellStyle name="40% - Accent6 4 2 6 3" xfId="13917"/>
    <cellStyle name="40% - Accent6 4 2 7" xfId="6637"/>
    <cellStyle name="40% - Accent6 4 2 7 2" xfId="17462"/>
    <cellStyle name="40% - Accent6 4 2 8" xfId="12168"/>
    <cellStyle name="40% - Accent6 4 3" xfId="1353"/>
    <cellStyle name="40% - Accent6 4 3 2" xfId="2051"/>
    <cellStyle name="40% - Accent6 4 3 2 2" xfId="5657"/>
    <cellStyle name="40% - Accent6 4 3 2 2 2" xfId="11122"/>
    <cellStyle name="40% - Accent6 4 3 2 2 2 2" xfId="21947"/>
    <cellStyle name="40% - Accent6 4 3 2 2 3" xfId="16654"/>
    <cellStyle name="40% - Accent6 4 3 2 3" xfId="3903"/>
    <cellStyle name="40% - Accent6 4 3 2 3 2" xfId="9372"/>
    <cellStyle name="40% - Accent6 4 3 2 3 2 2" xfId="20197"/>
    <cellStyle name="40% - Accent6 4 3 2 3 3" xfId="14904"/>
    <cellStyle name="40% - Accent6 4 3 2 4" xfId="7624"/>
    <cellStyle name="40% - Accent6 4 3 2 4 2" xfId="18449"/>
    <cellStyle name="40% - Accent6 4 3 2 5" xfId="13156"/>
    <cellStyle name="40% - Accent6 4 3 3" xfId="4961"/>
    <cellStyle name="40% - Accent6 4 3 3 2" xfId="10426"/>
    <cellStyle name="40% - Accent6 4 3 3 2 2" xfId="21251"/>
    <cellStyle name="40% - Accent6 4 3 3 3" xfId="15958"/>
    <cellStyle name="40% - Accent6 4 3 4" xfId="3207"/>
    <cellStyle name="40% - Accent6 4 3 4 2" xfId="8676"/>
    <cellStyle name="40% - Accent6 4 3 4 2 2" xfId="19501"/>
    <cellStyle name="40% - Accent6 4 3 4 3" xfId="14208"/>
    <cellStyle name="40% - Accent6 4 3 5" xfId="6928"/>
    <cellStyle name="40% - Accent6 4 3 5 2" xfId="17753"/>
    <cellStyle name="40% - Accent6 4 3 6" xfId="12460"/>
    <cellStyle name="40% - Accent6 4 4" xfId="1702"/>
    <cellStyle name="40% - Accent6 4 4 2" xfId="5308"/>
    <cellStyle name="40% - Accent6 4 4 2 2" xfId="10773"/>
    <cellStyle name="40% - Accent6 4 4 2 2 2" xfId="21598"/>
    <cellStyle name="40% - Accent6 4 4 2 3" xfId="16305"/>
    <cellStyle name="40% - Accent6 4 4 3" xfId="3554"/>
    <cellStyle name="40% - Accent6 4 4 3 2" xfId="9023"/>
    <cellStyle name="40% - Accent6 4 4 3 2 2" xfId="19848"/>
    <cellStyle name="40% - Accent6 4 4 3 3" xfId="14555"/>
    <cellStyle name="40% - Accent6 4 4 4" xfId="7275"/>
    <cellStyle name="40% - Accent6 4 4 4 2" xfId="18100"/>
    <cellStyle name="40% - Accent6 4 4 5" xfId="12807"/>
    <cellStyle name="40% - Accent6 4 5" xfId="2432"/>
    <cellStyle name="40% - Accent6 4 5 2" xfId="6006"/>
    <cellStyle name="40% - Accent6 4 5 2 2" xfId="11471"/>
    <cellStyle name="40% - Accent6 4 5 2 2 2" xfId="22296"/>
    <cellStyle name="40% - Accent6 4 5 2 3" xfId="17003"/>
    <cellStyle name="40% - Accent6 4 5 3" xfId="4252"/>
    <cellStyle name="40% - Accent6 4 5 3 2" xfId="9721"/>
    <cellStyle name="40% - Accent6 4 5 3 2 2" xfId="20546"/>
    <cellStyle name="40% - Accent6 4 5 3 3" xfId="15253"/>
    <cellStyle name="40% - Accent6 4 5 4" xfId="7973"/>
    <cellStyle name="40% - Accent6 4 5 4 2" xfId="18798"/>
    <cellStyle name="40% - Accent6 4 5 5" xfId="13505"/>
    <cellStyle name="40% - Accent6 4 6" xfId="4610"/>
    <cellStyle name="40% - Accent6 4 6 2" xfId="10075"/>
    <cellStyle name="40% - Accent6 4 6 2 2" xfId="20900"/>
    <cellStyle name="40% - Accent6 4 6 3" xfId="15607"/>
    <cellStyle name="40% - Accent6 4 7" xfId="2858"/>
    <cellStyle name="40% - Accent6 4 7 2" xfId="8327"/>
    <cellStyle name="40% - Accent6 4 7 2 2" xfId="19152"/>
    <cellStyle name="40% - Accent6 4 7 3" xfId="13859"/>
    <cellStyle name="40% - Accent6 4 8" xfId="6579"/>
    <cellStyle name="40% - Accent6 4 8 2" xfId="17404"/>
    <cellStyle name="40% - Accent6 4 9" xfId="12110"/>
    <cellStyle name="40% - Accent6 5" xfId="596"/>
    <cellStyle name="40% - Accent6 5 2" xfId="1425"/>
    <cellStyle name="40% - Accent6 5 2 2" xfId="2123"/>
    <cellStyle name="40% - Accent6 5 2 2 2" xfId="5729"/>
    <cellStyle name="40% - Accent6 5 2 2 2 2" xfId="11194"/>
    <cellStyle name="40% - Accent6 5 2 2 2 2 2" xfId="22019"/>
    <cellStyle name="40% - Accent6 5 2 2 2 3" xfId="16726"/>
    <cellStyle name="40% - Accent6 5 2 2 3" xfId="3975"/>
    <cellStyle name="40% - Accent6 5 2 2 3 2" xfId="9444"/>
    <cellStyle name="40% - Accent6 5 2 2 3 2 2" xfId="20269"/>
    <cellStyle name="40% - Accent6 5 2 2 3 3" xfId="14976"/>
    <cellStyle name="40% - Accent6 5 2 2 4" xfId="7696"/>
    <cellStyle name="40% - Accent6 5 2 2 4 2" xfId="18521"/>
    <cellStyle name="40% - Accent6 5 2 2 5" xfId="13228"/>
    <cellStyle name="40% - Accent6 5 2 3" xfId="5033"/>
    <cellStyle name="40% - Accent6 5 2 3 2" xfId="10498"/>
    <cellStyle name="40% - Accent6 5 2 3 2 2" xfId="21323"/>
    <cellStyle name="40% - Accent6 5 2 3 3" xfId="16030"/>
    <cellStyle name="40% - Accent6 5 2 4" xfId="3279"/>
    <cellStyle name="40% - Accent6 5 2 4 2" xfId="8748"/>
    <cellStyle name="40% - Accent6 5 2 4 2 2" xfId="19573"/>
    <cellStyle name="40% - Accent6 5 2 4 3" xfId="14280"/>
    <cellStyle name="40% - Accent6 5 2 5" xfId="7000"/>
    <cellStyle name="40% - Accent6 5 2 5 2" xfId="17825"/>
    <cellStyle name="40% - Accent6 5 2 6" xfId="12532"/>
    <cellStyle name="40% - Accent6 5 3" xfId="1774"/>
    <cellStyle name="40% - Accent6 5 3 2" xfId="5380"/>
    <cellStyle name="40% - Accent6 5 3 2 2" xfId="10845"/>
    <cellStyle name="40% - Accent6 5 3 2 2 2" xfId="21670"/>
    <cellStyle name="40% - Accent6 5 3 2 3" xfId="16377"/>
    <cellStyle name="40% - Accent6 5 3 3" xfId="3626"/>
    <cellStyle name="40% - Accent6 5 3 3 2" xfId="9095"/>
    <cellStyle name="40% - Accent6 5 3 3 2 2" xfId="19920"/>
    <cellStyle name="40% - Accent6 5 3 3 3" xfId="14627"/>
    <cellStyle name="40% - Accent6 5 3 4" xfId="7347"/>
    <cellStyle name="40% - Accent6 5 3 4 2" xfId="18172"/>
    <cellStyle name="40% - Accent6 5 3 5" xfId="12879"/>
    <cellStyle name="40% - Accent6 5 4" xfId="2504"/>
    <cellStyle name="40% - Accent6 5 4 2" xfId="6078"/>
    <cellStyle name="40% - Accent6 5 4 2 2" xfId="11543"/>
    <cellStyle name="40% - Accent6 5 4 2 2 2" xfId="22368"/>
    <cellStyle name="40% - Accent6 5 4 2 3" xfId="17075"/>
    <cellStyle name="40% - Accent6 5 4 3" xfId="4324"/>
    <cellStyle name="40% - Accent6 5 4 3 2" xfId="9793"/>
    <cellStyle name="40% - Accent6 5 4 3 2 2" xfId="20618"/>
    <cellStyle name="40% - Accent6 5 4 3 3" xfId="15325"/>
    <cellStyle name="40% - Accent6 5 4 4" xfId="8045"/>
    <cellStyle name="40% - Accent6 5 4 4 2" xfId="18870"/>
    <cellStyle name="40% - Accent6 5 4 5" xfId="13577"/>
    <cellStyle name="40% - Accent6 5 5" xfId="4682"/>
    <cellStyle name="40% - Accent6 5 5 2" xfId="10147"/>
    <cellStyle name="40% - Accent6 5 5 2 2" xfId="20972"/>
    <cellStyle name="40% - Accent6 5 5 3" xfId="15679"/>
    <cellStyle name="40% - Accent6 5 6" xfId="2930"/>
    <cellStyle name="40% - Accent6 5 6 2" xfId="8399"/>
    <cellStyle name="40% - Accent6 5 6 2 2" xfId="19224"/>
    <cellStyle name="40% - Accent6 5 6 3" xfId="13931"/>
    <cellStyle name="40% - Accent6 5 7" xfId="6651"/>
    <cellStyle name="40% - Accent6 5 7 2" xfId="17476"/>
    <cellStyle name="40% - Accent6 5 8" xfId="12182"/>
    <cellStyle name="40% - Accent6 6" xfId="638"/>
    <cellStyle name="40% - Accent6 6 2" xfId="1439"/>
    <cellStyle name="40% - Accent6 6 2 2" xfId="2137"/>
    <cellStyle name="40% - Accent6 6 2 2 2" xfId="5743"/>
    <cellStyle name="40% - Accent6 6 2 2 2 2" xfId="11208"/>
    <cellStyle name="40% - Accent6 6 2 2 2 2 2" xfId="22033"/>
    <cellStyle name="40% - Accent6 6 2 2 2 3" xfId="16740"/>
    <cellStyle name="40% - Accent6 6 2 2 3" xfId="3989"/>
    <cellStyle name="40% - Accent6 6 2 2 3 2" xfId="9458"/>
    <cellStyle name="40% - Accent6 6 2 2 3 2 2" xfId="20283"/>
    <cellStyle name="40% - Accent6 6 2 2 3 3" xfId="14990"/>
    <cellStyle name="40% - Accent6 6 2 2 4" xfId="7710"/>
    <cellStyle name="40% - Accent6 6 2 2 4 2" xfId="18535"/>
    <cellStyle name="40% - Accent6 6 2 2 5" xfId="13242"/>
    <cellStyle name="40% - Accent6 6 2 3" xfId="5047"/>
    <cellStyle name="40% - Accent6 6 2 3 2" xfId="10512"/>
    <cellStyle name="40% - Accent6 6 2 3 2 2" xfId="21337"/>
    <cellStyle name="40% - Accent6 6 2 3 3" xfId="16044"/>
    <cellStyle name="40% - Accent6 6 2 4" xfId="3293"/>
    <cellStyle name="40% - Accent6 6 2 4 2" xfId="8762"/>
    <cellStyle name="40% - Accent6 6 2 4 2 2" xfId="19587"/>
    <cellStyle name="40% - Accent6 6 2 4 3" xfId="14294"/>
    <cellStyle name="40% - Accent6 6 2 5" xfId="7014"/>
    <cellStyle name="40% - Accent6 6 2 5 2" xfId="17839"/>
    <cellStyle name="40% - Accent6 6 2 6" xfId="12546"/>
    <cellStyle name="40% - Accent6 6 3" xfId="1788"/>
    <cellStyle name="40% - Accent6 6 3 2" xfId="5394"/>
    <cellStyle name="40% - Accent6 6 3 2 2" xfId="10859"/>
    <cellStyle name="40% - Accent6 6 3 2 2 2" xfId="21684"/>
    <cellStyle name="40% - Accent6 6 3 2 3" xfId="16391"/>
    <cellStyle name="40% - Accent6 6 3 3" xfId="3640"/>
    <cellStyle name="40% - Accent6 6 3 3 2" xfId="9109"/>
    <cellStyle name="40% - Accent6 6 3 3 2 2" xfId="19934"/>
    <cellStyle name="40% - Accent6 6 3 3 3" xfId="14641"/>
    <cellStyle name="40% - Accent6 6 3 4" xfId="7361"/>
    <cellStyle name="40% - Accent6 6 3 4 2" xfId="18186"/>
    <cellStyle name="40% - Accent6 6 3 5" xfId="12893"/>
    <cellStyle name="40% - Accent6 6 4" xfId="2518"/>
    <cellStyle name="40% - Accent6 6 4 2" xfId="6092"/>
    <cellStyle name="40% - Accent6 6 4 2 2" xfId="11557"/>
    <cellStyle name="40% - Accent6 6 4 2 2 2" xfId="22382"/>
    <cellStyle name="40% - Accent6 6 4 2 3" xfId="17089"/>
    <cellStyle name="40% - Accent6 6 4 3" xfId="4338"/>
    <cellStyle name="40% - Accent6 6 4 3 2" xfId="9807"/>
    <cellStyle name="40% - Accent6 6 4 3 2 2" xfId="20632"/>
    <cellStyle name="40% - Accent6 6 4 3 3" xfId="15339"/>
    <cellStyle name="40% - Accent6 6 4 4" xfId="8059"/>
    <cellStyle name="40% - Accent6 6 4 4 2" xfId="18884"/>
    <cellStyle name="40% - Accent6 6 4 5" xfId="13591"/>
    <cellStyle name="40% - Accent6 6 5" xfId="4697"/>
    <cellStyle name="40% - Accent6 6 5 2" xfId="10162"/>
    <cellStyle name="40% - Accent6 6 5 2 2" xfId="20987"/>
    <cellStyle name="40% - Accent6 6 5 3" xfId="15694"/>
    <cellStyle name="40% - Accent6 6 6" xfId="2944"/>
    <cellStyle name="40% - Accent6 6 6 2" xfId="8413"/>
    <cellStyle name="40% - Accent6 6 6 2 2" xfId="19238"/>
    <cellStyle name="40% - Accent6 6 6 3" xfId="13945"/>
    <cellStyle name="40% - Accent6 6 7" xfId="6665"/>
    <cellStyle name="40% - Accent6 6 7 2" xfId="17490"/>
    <cellStyle name="40% - Accent6 6 8" xfId="12196"/>
    <cellStyle name="40% - Accent6 7" xfId="680"/>
    <cellStyle name="40% - Accent6 7 2" xfId="1453"/>
    <cellStyle name="40% - Accent6 7 2 2" xfId="2151"/>
    <cellStyle name="40% - Accent6 7 2 2 2" xfId="5757"/>
    <cellStyle name="40% - Accent6 7 2 2 2 2" xfId="11222"/>
    <cellStyle name="40% - Accent6 7 2 2 2 2 2" xfId="22047"/>
    <cellStyle name="40% - Accent6 7 2 2 2 3" xfId="16754"/>
    <cellStyle name="40% - Accent6 7 2 2 3" xfId="4003"/>
    <cellStyle name="40% - Accent6 7 2 2 3 2" xfId="9472"/>
    <cellStyle name="40% - Accent6 7 2 2 3 2 2" xfId="20297"/>
    <cellStyle name="40% - Accent6 7 2 2 3 3" xfId="15004"/>
    <cellStyle name="40% - Accent6 7 2 2 4" xfId="7724"/>
    <cellStyle name="40% - Accent6 7 2 2 4 2" xfId="18549"/>
    <cellStyle name="40% - Accent6 7 2 2 5" xfId="13256"/>
    <cellStyle name="40% - Accent6 7 2 3" xfId="5061"/>
    <cellStyle name="40% - Accent6 7 2 3 2" xfId="10526"/>
    <cellStyle name="40% - Accent6 7 2 3 2 2" xfId="21351"/>
    <cellStyle name="40% - Accent6 7 2 3 3" xfId="16058"/>
    <cellStyle name="40% - Accent6 7 2 4" xfId="3307"/>
    <cellStyle name="40% - Accent6 7 2 4 2" xfId="8776"/>
    <cellStyle name="40% - Accent6 7 2 4 2 2" xfId="19601"/>
    <cellStyle name="40% - Accent6 7 2 4 3" xfId="14308"/>
    <cellStyle name="40% - Accent6 7 2 5" xfId="7028"/>
    <cellStyle name="40% - Accent6 7 2 5 2" xfId="17853"/>
    <cellStyle name="40% - Accent6 7 2 6" xfId="12560"/>
    <cellStyle name="40% - Accent6 7 3" xfId="1802"/>
    <cellStyle name="40% - Accent6 7 3 2" xfId="5408"/>
    <cellStyle name="40% - Accent6 7 3 2 2" xfId="10873"/>
    <cellStyle name="40% - Accent6 7 3 2 2 2" xfId="21698"/>
    <cellStyle name="40% - Accent6 7 3 2 3" xfId="16405"/>
    <cellStyle name="40% - Accent6 7 3 3" xfId="3654"/>
    <cellStyle name="40% - Accent6 7 3 3 2" xfId="9123"/>
    <cellStyle name="40% - Accent6 7 3 3 2 2" xfId="19948"/>
    <cellStyle name="40% - Accent6 7 3 3 3" xfId="14655"/>
    <cellStyle name="40% - Accent6 7 3 4" xfId="7375"/>
    <cellStyle name="40% - Accent6 7 3 4 2" xfId="18200"/>
    <cellStyle name="40% - Accent6 7 3 5" xfId="12907"/>
    <cellStyle name="40% - Accent6 7 4" xfId="2532"/>
    <cellStyle name="40% - Accent6 7 4 2" xfId="6106"/>
    <cellStyle name="40% - Accent6 7 4 2 2" xfId="11571"/>
    <cellStyle name="40% - Accent6 7 4 2 2 2" xfId="22396"/>
    <cellStyle name="40% - Accent6 7 4 2 3" xfId="17103"/>
    <cellStyle name="40% - Accent6 7 4 3" xfId="4352"/>
    <cellStyle name="40% - Accent6 7 4 3 2" xfId="9821"/>
    <cellStyle name="40% - Accent6 7 4 3 2 2" xfId="20646"/>
    <cellStyle name="40% - Accent6 7 4 3 3" xfId="15353"/>
    <cellStyle name="40% - Accent6 7 4 4" xfId="8073"/>
    <cellStyle name="40% - Accent6 7 4 4 2" xfId="18898"/>
    <cellStyle name="40% - Accent6 7 4 5" xfId="13605"/>
    <cellStyle name="40% - Accent6 7 5" xfId="4712"/>
    <cellStyle name="40% - Accent6 7 5 2" xfId="10177"/>
    <cellStyle name="40% - Accent6 7 5 2 2" xfId="21002"/>
    <cellStyle name="40% - Accent6 7 5 3" xfId="15709"/>
    <cellStyle name="40% - Accent6 7 6" xfId="2958"/>
    <cellStyle name="40% - Accent6 7 6 2" xfId="8427"/>
    <cellStyle name="40% - Accent6 7 6 2 2" xfId="19252"/>
    <cellStyle name="40% - Accent6 7 6 3" xfId="13959"/>
    <cellStyle name="40% - Accent6 7 7" xfId="6679"/>
    <cellStyle name="40% - Accent6 7 7 2" xfId="17504"/>
    <cellStyle name="40% - Accent6 7 8" xfId="12210"/>
    <cellStyle name="40% - Accent6 8" xfId="721"/>
    <cellStyle name="40% - Accent6 8 2" xfId="1466"/>
    <cellStyle name="40% - Accent6 8 2 2" xfId="2164"/>
    <cellStyle name="40% - Accent6 8 2 2 2" xfId="5770"/>
    <cellStyle name="40% - Accent6 8 2 2 2 2" xfId="11235"/>
    <cellStyle name="40% - Accent6 8 2 2 2 2 2" xfId="22060"/>
    <cellStyle name="40% - Accent6 8 2 2 2 3" xfId="16767"/>
    <cellStyle name="40% - Accent6 8 2 2 3" xfId="4016"/>
    <cellStyle name="40% - Accent6 8 2 2 3 2" xfId="9485"/>
    <cellStyle name="40% - Accent6 8 2 2 3 2 2" xfId="20310"/>
    <cellStyle name="40% - Accent6 8 2 2 3 3" xfId="15017"/>
    <cellStyle name="40% - Accent6 8 2 2 4" xfId="7737"/>
    <cellStyle name="40% - Accent6 8 2 2 4 2" xfId="18562"/>
    <cellStyle name="40% - Accent6 8 2 2 5" xfId="13269"/>
    <cellStyle name="40% - Accent6 8 2 3" xfId="5074"/>
    <cellStyle name="40% - Accent6 8 2 3 2" xfId="10539"/>
    <cellStyle name="40% - Accent6 8 2 3 2 2" xfId="21364"/>
    <cellStyle name="40% - Accent6 8 2 3 3" xfId="16071"/>
    <cellStyle name="40% - Accent6 8 2 4" xfId="3320"/>
    <cellStyle name="40% - Accent6 8 2 4 2" xfId="8789"/>
    <cellStyle name="40% - Accent6 8 2 4 2 2" xfId="19614"/>
    <cellStyle name="40% - Accent6 8 2 4 3" xfId="14321"/>
    <cellStyle name="40% - Accent6 8 2 5" xfId="7041"/>
    <cellStyle name="40% - Accent6 8 2 5 2" xfId="17866"/>
    <cellStyle name="40% - Accent6 8 2 6" xfId="12573"/>
    <cellStyle name="40% - Accent6 8 3" xfId="1815"/>
    <cellStyle name="40% - Accent6 8 3 2" xfId="5421"/>
    <cellStyle name="40% - Accent6 8 3 2 2" xfId="10886"/>
    <cellStyle name="40% - Accent6 8 3 2 2 2" xfId="21711"/>
    <cellStyle name="40% - Accent6 8 3 2 3" xfId="16418"/>
    <cellStyle name="40% - Accent6 8 3 3" xfId="3667"/>
    <cellStyle name="40% - Accent6 8 3 3 2" xfId="9136"/>
    <cellStyle name="40% - Accent6 8 3 3 2 2" xfId="19961"/>
    <cellStyle name="40% - Accent6 8 3 3 3" xfId="14668"/>
    <cellStyle name="40% - Accent6 8 3 4" xfId="7388"/>
    <cellStyle name="40% - Accent6 8 3 4 2" xfId="18213"/>
    <cellStyle name="40% - Accent6 8 3 5" xfId="12920"/>
    <cellStyle name="40% - Accent6 8 4" xfId="2545"/>
    <cellStyle name="40% - Accent6 8 4 2" xfId="6119"/>
    <cellStyle name="40% - Accent6 8 4 2 2" xfId="11584"/>
    <cellStyle name="40% - Accent6 8 4 2 2 2" xfId="22409"/>
    <cellStyle name="40% - Accent6 8 4 2 3" xfId="17116"/>
    <cellStyle name="40% - Accent6 8 4 3" xfId="4365"/>
    <cellStyle name="40% - Accent6 8 4 3 2" xfId="9834"/>
    <cellStyle name="40% - Accent6 8 4 3 2 2" xfId="20659"/>
    <cellStyle name="40% - Accent6 8 4 3 3" xfId="15366"/>
    <cellStyle name="40% - Accent6 8 4 4" xfId="8086"/>
    <cellStyle name="40% - Accent6 8 4 4 2" xfId="18911"/>
    <cellStyle name="40% - Accent6 8 4 5" xfId="13618"/>
    <cellStyle name="40% - Accent6 8 5" xfId="4725"/>
    <cellStyle name="40% - Accent6 8 5 2" xfId="10190"/>
    <cellStyle name="40% - Accent6 8 5 2 2" xfId="21015"/>
    <cellStyle name="40% - Accent6 8 5 3" xfId="15722"/>
    <cellStyle name="40% - Accent6 8 6" xfId="2971"/>
    <cellStyle name="40% - Accent6 8 6 2" xfId="8440"/>
    <cellStyle name="40% - Accent6 8 6 2 2" xfId="19265"/>
    <cellStyle name="40% - Accent6 8 6 3" xfId="13972"/>
    <cellStyle name="40% - Accent6 8 7" xfId="6692"/>
    <cellStyle name="40% - Accent6 8 7 2" xfId="17517"/>
    <cellStyle name="40% - Accent6 8 8" xfId="12223"/>
    <cellStyle name="40% - Accent6 9" xfId="762"/>
    <cellStyle name="40% - Accent6 9 2" xfId="1479"/>
    <cellStyle name="40% - Accent6 9 2 2" xfId="2177"/>
    <cellStyle name="40% - Accent6 9 2 2 2" xfId="5783"/>
    <cellStyle name="40% - Accent6 9 2 2 2 2" xfId="11248"/>
    <cellStyle name="40% - Accent6 9 2 2 2 2 2" xfId="22073"/>
    <cellStyle name="40% - Accent6 9 2 2 2 3" xfId="16780"/>
    <cellStyle name="40% - Accent6 9 2 2 3" xfId="4029"/>
    <cellStyle name="40% - Accent6 9 2 2 3 2" xfId="9498"/>
    <cellStyle name="40% - Accent6 9 2 2 3 2 2" xfId="20323"/>
    <cellStyle name="40% - Accent6 9 2 2 3 3" xfId="15030"/>
    <cellStyle name="40% - Accent6 9 2 2 4" xfId="7750"/>
    <cellStyle name="40% - Accent6 9 2 2 4 2" xfId="18575"/>
    <cellStyle name="40% - Accent6 9 2 2 5" xfId="13282"/>
    <cellStyle name="40% - Accent6 9 2 3" xfId="5087"/>
    <cellStyle name="40% - Accent6 9 2 3 2" xfId="10552"/>
    <cellStyle name="40% - Accent6 9 2 3 2 2" xfId="21377"/>
    <cellStyle name="40% - Accent6 9 2 3 3" xfId="16084"/>
    <cellStyle name="40% - Accent6 9 2 4" xfId="3333"/>
    <cellStyle name="40% - Accent6 9 2 4 2" xfId="8802"/>
    <cellStyle name="40% - Accent6 9 2 4 2 2" xfId="19627"/>
    <cellStyle name="40% - Accent6 9 2 4 3" xfId="14334"/>
    <cellStyle name="40% - Accent6 9 2 5" xfId="7054"/>
    <cellStyle name="40% - Accent6 9 2 5 2" xfId="17879"/>
    <cellStyle name="40% - Accent6 9 2 6" xfId="12586"/>
    <cellStyle name="40% - Accent6 9 3" xfId="1828"/>
    <cellStyle name="40% - Accent6 9 3 2" xfId="5434"/>
    <cellStyle name="40% - Accent6 9 3 2 2" xfId="10899"/>
    <cellStyle name="40% - Accent6 9 3 2 2 2" xfId="21724"/>
    <cellStyle name="40% - Accent6 9 3 2 3" xfId="16431"/>
    <cellStyle name="40% - Accent6 9 3 3" xfId="3680"/>
    <cellStyle name="40% - Accent6 9 3 3 2" xfId="9149"/>
    <cellStyle name="40% - Accent6 9 3 3 2 2" xfId="19974"/>
    <cellStyle name="40% - Accent6 9 3 3 3" xfId="14681"/>
    <cellStyle name="40% - Accent6 9 3 4" xfId="7401"/>
    <cellStyle name="40% - Accent6 9 3 4 2" xfId="18226"/>
    <cellStyle name="40% - Accent6 9 3 5" xfId="12933"/>
    <cellStyle name="40% - Accent6 9 4" xfId="2558"/>
    <cellStyle name="40% - Accent6 9 4 2" xfId="6132"/>
    <cellStyle name="40% - Accent6 9 4 2 2" xfId="11597"/>
    <cellStyle name="40% - Accent6 9 4 2 2 2" xfId="22422"/>
    <cellStyle name="40% - Accent6 9 4 2 3" xfId="17129"/>
    <cellStyle name="40% - Accent6 9 4 3" xfId="4378"/>
    <cellStyle name="40% - Accent6 9 4 3 2" xfId="9847"/>
    <cellStyle name="40% - Accent6 9 4 3 2 2" xfId="20672"/>
    <cellStyle name="40% - Accent6 9 4 3 3" xfId="15379"/>
    <cellStyle name="40% - Accent6 9 4 4" xfId="8099"/>
    <cellStyle name="40% - Accent6 9 4 4 2" xfId="18924"/>
    <cellStyle name="40% - Accent6 9 4 5" xfId="13631"/>
    <cellStyle name="40% - Accent6 9 5" xfId="4738"/>
    <cellStyle name="40% - Accent6 9 5 2" xfId="10203"/>
    <cellStyle name="40% - Accent6 9 5 2 2" xfId="21028"/>
    <cellStyle name="40% - Accent6 9 5 3" xfId="15735"/>
    <cellStyle name="40% - Accent6 9 6" xfId="2984"/>
    <cellStyle name="40% - Accent6 9 6 2" xfId="8453"/>
    <cellStyle name="40% - Accent6 9 6 2 2" xfId="19278"/>
    <cellStyle name="40% - Accent6 9 6 3" xfId="13985"/>
    <cellStyle name="40% - Accent6 9 7" xfId="6705"/>
    <cellStyle name="40% - Accent6 9 7 2" xfId="17530"/>
    <cellStyle name="40% - Accent6 9 8" xfId="12236"/>
    <cellStyle name="60% - Accent1" xfId="65" builtinId="32" customBuiltin="1"/>
    <cellStyle name="60% - Accent1 10" xfId="348"/>
    <cellStyle name="60% - Accent1 11" xfId="2772"/>
    <cellStyle name="60% - Accent1 2" xfId="451"/>
    <cellStyle name="60% - Accent1 2 2" xfId="2374"/>
    <cellStyle name="60% - Accent1 3" xfId="493"/>
    <cellStyle name="60% - Accent1 4" xfId="535"/>
    <cellStyle name="60% - Accent1 5" xfId="577"/>
    <cellStyle name="60% - Accent1 6" xfId="619"/>
    <cellStyle name="60% - Accent1 7" xfId="661"/>
    <cellStyle name="60% - Accent1 8" xfId="702"/>
    <cellStyle name="60% - Accent1 9" xfId="743"/>
    <cellStyle name="60% - Accent2" xfId="66" builtinId="36" customBuiltin="1"/>
    <cellStyle name="60% - Accent2 10" xfId="358"/>
    <cellStyle name="60% - Accent2 11" xfId="2773"/>
    <cellStyle name="60% - Accent2 2" xfId="455"/>
    <cellStyle name="60% - Accent2 2 2" xfId="2375"/>
    <cellStyle name="60% - Accent2 3" xfId="497"/>
    <cellStyle name="60% - Accent2 4" xfId="539"/>
    <cellStyle name="60% - Accent2 5" xfId="581"/>
    <cellStyle name="60% - Accent2 6" xfId="623"/>
    <cellStyle name="60% - Accent2 7" xfId="665"/>
    <cellStyle name="60% - Accent2 8" xfId="706"/>
    <cellStyle name="60% - Accent2 9" xfId="747"/>
    <cellStyle name="60% - Accent3" xfId="67" builtinId="40" customBuiltin="1"/>
    <cellStyle name="60% - Accent3 10" xfId="355"/>
    <cellStyle name="60% - Accent3 11" xfId="2774"/>
    <cellStyle name="60% - Accent3 2" xfId="459"/>
    <cellStyle name="60% - Accent3 2 2" xfId="2376"/>
    <cellStyle name="60% - Accent3 3" xfId="501"/>
    <cellStyle name="60% - Accent3 4" xfId="543"/>
    <cellStyle name="60% - Accent3 5" xfId="585"/>
    <cellStyle name="60% - Accent3 6" xfId="627"/>
    <cellStyle name="60% - Accent3 7" xfId="669"/>
    <cellStyle name="60% - Accent3 8" xfId="710"/>
    <cellStyle name="60% - Accent3 9" xfId="751"/>
    <cellStyle name="60% - Accent4" xfId="68" builtinId="44" customBuiltin="1"/>
    <cellStyle name="60% - Accent4 10" xfId="353"/>
    <cellStyle name="60% - Accent4 11" xfId="2775"/>
    <cellStyle name="60% - Accent4 2" xfId="463"/>
    <cellStyle name="60% - Accent4 2 2" xfId="2377"/>
    <cellStyle name="60% - Accent4 3" xfId="505"/>
    <cellStyle name="60% - Accent4 4" xfId="547"/>
    <cellStyle name="60% - Accent4 5" xfId="589"/>
    <cellStyle name="60% - Accent4 6" xfId="631"/>
    <cellStyle name="60% - Accent4 7" xfId="673"/>
    <cellStyle name="60% - Accent4 8" xfId="714"/>
    <cellStyle name="60% - Accent4 9" xfId="755"/>
    <cellStyle name="60% - Accent5" xfId="69" builtinId="48" customBuiltin="1"/>
    <cellStyle name="60% - Accent5 10" xfId="349"/>
    <cellStyle name="60% - Accent5 11" xfId="2776"/>
    <cellStyle name="60% - Accent5 2" xfId="467"/>
    <cellStyle name="60% - Accent5 2 2" xfId="2378"/>
    <cellStyle name="60% - Accent5 3" xfId="509"/>
    <cellStyle name="60% - Accent5 4" xfId="551"/>
    <cellStyle name="60% - Accent5 5" xfId="593"/>
    <cellStyle name="60% - Accent5 6" xfId="635"/>
    <cellStyle name="60% - Accent5 7" xfId="677"/>
    <cellStyle name="60% - Accent5 8" xfId="718"/>
    <cellStyle name="60% - Accent5 9" xfId="759"/>
    <cellStyle name="60% - Accent6" xfId="70" builtinId="52" customBuiltin="1"/>
    <cellStyle name="60% - Accent6 10" xfId="366"/>
    <cellStyle name="60% - Accent6 11" xfId="2777"/>
    <cellStyle name="60% - Accent6 2" xfId="471"/>
    <cellStyle name="60% - Accent6 2 2" xfId="2379"/>
    <cellStyle name="60% - Accent6 3" xfId="513"/>
    <cellStyle name="60% - Accent6 4" xfId="555"/>
    <cellStyle name="60% - Accent6 5" xfId="597"/>
    <cellStyle name="60% - Accent6 6" xfId="639"/>
    <cellStyle name="60% - Accent6 7" xfId="681"/>
    <cellStyle name="60% - Accent6 8" xfId="722"/>
    <cellStyle name="60% - Accent6 9" xfId="763"/>
    <cellStyle name="Accent1" xfId="71" builtinId="29" customBuiltin="1"/>
    <cellStyle name="Accent1 - 20%" xfId="278"/>
    <cellStyle name="Accent1 - 40%" xfId="279"/>
    <cellStyle name="Accent1 - 60%" xfId="280"/>
    <cellStyle name="Accent1 10" xfId="772"/>
    <cellStyle name="Accent1 11" xfId="782"/>
    <cellStyle name="Accent1 12" xfId="799"/>
    <cellStyle name="Accent1 13" xfId="804"/>
    <cellStyle name="Accent1 14" xfId="817"/>
    <cellStyle name="Accent1 15" xfId="823"/>
    <cellStyle name="Accent1 16" xfId="842"/>
    <cellStyle name="Accent1 17" xfId="856"/>
    <cellStyle name="Accent1 18" xfId="862"/>
    <cellStyle name="Accent1 19" xfId="879"/>
    <cellStyle name="Accent1 2" xfId="448"/>
    <cellStyle name="Accent1 2 2" xfId="2380"/>
    <cellStyle name="Accent1 20" xfId="986"/>
    <cellStyle name="Accent1 21" xfId="993"/>
    <cellStyle name="Accent1 22" xfId="1014"/>
    <cellStyle name="Accent1 23" xfId="1027"/>
    <cellStyle name="Accent1 24" xfId="1034"/>
    <cellStyle name="Accent1 25" xfId="1059"/>
    <cellStyle name="Accent1 26" xfId="1030"/>
    <cellStyle name="Accent1 27" xfId="1055"/>
    <cellStyle name="Accent1 28" xfId="1116"/>
    <cellStyle name="Accent1 29" xfId="1143"/>
    <cellStyle name="Accent1 3" xfId="490"/>
    <cellStyle name="Accent1 30" xfId="1152"/>
    <cellStyle name="Accent1 31" xfId="1167"/>
    <cellStyle name="Accent1 32" xfId="1176"/>
    <cellStyle name="Accent1 33" xfId="1197"/>
    <cellStyle name="Accent1 34" xfId="1228"/>
    <cellStyle name="Accent1 35" xfId="1239"/>
    <cellStyle name="Accent1 36" xfId="1260"/>
    <cellStyle name="Accent1 37" xfId="1268"/>
    <cellStyle name="Accent1 38" xfId="1272"/>
    <cellStyle name="Accent1 39" xfId="1265"/>
    <cellStyle name="Accent1 4" xfId="532"/>
    <cellStyle name="Accent1 40" xfId="1256"/>
    <cellStyle name="Accent1 41" xfId="1289"/>
    <cellStyle name="Accent1 42" xfId="1298"/>
    <cellStyle name="Accent1 43" xfId="364"/>
    <cellStyle name="Accent1 44" xfId="2778"/>
    <cellStyle name="Accent1 45" xfId="2811"/>
    <cellStyle name="Accent1 46" xfId="2818"/>
    <cellStyle name="Accent1 47" xfId="2805"/>
    <cellStyle name="Accent1 5" xfId="574"/>
    <cellStyle name="Accent1 6" xfId="616"/>
    <cellStyle name="Accent1 7" xfId="658"/>
    <cellStyle name="Accent1 8" xfId="699"/>
    <cellStyle name="Accent1 9" xfId="740"/>
    <cellStyle name="Accent2" xfId="72" builtinId="33" customBuiltin="1"/>
    <cellStyle name="Accent2 - 20%" xfId="281"/>
    <cellStyle name="Accent2 - 40%" xfId="282"/>
    <cellStyle name="Accent2 - 60%" xfId="283"/>
    <cellStyle name="Accent2 10" xfId="776"/>
    <cellStyle name="Accent2 11" xfId="794"/>
    <cellStyle name="Accent2 12" xfId="802"/>
    <cellStyle name="Accent2 13" xfId="807"/>
    <cellStyle name="Accent2 14" xfId="820"/>
    <cellStyle name="Accent2 15" xfId="837"/>
    <cellStyle name="Accent2 16" xfId="845"/>
    <cellStyle name="Accent2 17" xfId="859"/>
    <cellStyle name="Accent2 18" xfId="876"/>
    <cellStyle name="Accent2 19" xfId="882"/>
    <cellStyle name="Accent2 2" xfId="452"/>
    <cellStyle name="Accent2 2 2" xfId="2381"/>
    <cellStyle name="Accent2 20" xfId="990"/>
    <cellStyle name="Accent2 21" xfId="1008"/>
    <cellStyle name="Accent2 22" xfId="1007"/>
    <cellStyle name="Accent2 23" xfId="1031"/>
    <cellStyle name="Accent2 24" xfId="1050"/>
    <cellStyle name="Accent2 25" xfId="1062"/>
    <cellStyle name="Accent2 26" xfId="1065"/>
    <cellStyle name="Accent2 27" xfId="1068"/>
    <cellStyle name="Accent2 28" xfId="1119"/>
    <cellStyle name="Accent2 29" xfId="1146"/>
    <cellStyle name="Accent2 3" xfId="494"/>
    <cellStyle name="Accent2 30" xfId="1162"/>
    <cellStyle name="Accent2 31" xfId="1170"/>
    <cellStyle name="Accent2 32" xfId="1179"/>
    <cellStyle name="Accent2 33" xfId="1200"/>
    <cellStyle name="Accent2 34" xfId="1232"/>
    <cellStyle name="Accent2 35" xfId="1250"/>
    <cellStyle name="Accent2 36" xfId="1263"/>
    <cellStyle name="Accent2 37" xfId="1259"/>
    <cellStyle name="Accent2 38" xfId="1275"/>
    <cellStyle name="Accent2 39" xfId="1278"/>
    <cellStyle name="Accent2 4" xfId="536"/>
    <cellStyle name="Accent2 40" xfId="1281"/>
    <cellStyle name="Accent2 41" xfId="1292"/>
    <cellStyle name="Accent2 42" xfId="1308"/>
    <cellStyle name="Accent2 43" xfId="360"/>
    <cellStyle name="Accent2 44" xfId="2779"/>
    <cellStyle name="Accent2 45" xfId="2812"/>
    <cellStyle name="Accent2 46" xfId="2817"/>
    <cellStyle name="Accent2 47" xfId="2806"/>
    <cellStyle name="Accent2 5" xfId="578"/>
    <cellStyle name="Accent2 6" xfId="620"/>
    <cellStyle name="Accent2 7" xfId="662"/>
    <cellStyle name="Accent2 8" xfId="703"/>
    <cellStyle name="Accent2 9" xfId="744"/>
    <cellStyle name="Accent3" xfId="73" builtinId="37" customBuiltin="1"/>
    <cellStyle name="Accent3 - 20%" xfId="284"/>
    <cellStyle name="Accent3 - 40%" xfId="285"/>
    <cellStyle name="Accent3 - 60%" xfId="286"/>
    <cellStyle name="Accent3 10" xfId="779"/>
    <cellStyle name="Accent3 11" xfId="796"/>
    <cellStyle name="Accent3 12" xfId="775"/>
    <cellStyle name="Accent3 13" xfId="798"/>
    <cellStyle name="Accent3 14" xfId="824"/>
    <cellStyle name="Accent3 15" xfId="839"/>
    <cellStyle name="Accent3 16" xfId="838"/>
    <cellStyle name="Accent3 17" xfId="863"/>
    <cellStyle name="Accent3 18" xfId="877"/>
    <cellStyle name="Accent3 19" xfId="875"/>
    <cellStyle name="Accent3 2" xfId="456"/>
    <cellStyle name="Accent3 2 2" xfId="2382"/>
    <cellStyle name="Accent3 20" xfId="994"/>
    <cellStyle name="Accent3 21" xfId="1009"/>
    <cellStyle name="Accent3 22" xfId="1010"/>
    <cellStyle name="Accent3 23" xfId="1035"/>
    <cellStyle name="Accent3 24" xfId="1053"/>
    <cellStyle name="Accent3 25" xfId="1052"/>
    <cellStyle name="Accent3 26" xfId="1058"/>
    <cellStyle name="Accent3 27" xfId="1051"/>
    <cellStyle name="Accent3 28" xfId="1122"/>
    <cellStyle name="Accent3 29" xfId="1149"/>
    <cellStyle name="Accent3 3" xfId="498"/>
    <cellStyle name="Accent3 30" xfId="1164"/>
    <cellStyle name="Accent3 31" xfId="1163"/>
    <cellStyle name="Accent3 32" xfId="1182"/>
    <cellStyle name="Accent3 33" xfId="1203"/>
    <cellStyle name="Accent3 34" xfId="1236"/>
    <cellStyle name="Accent3 35" xfId="1254"/>
    <cellStyle name="Accent3 36" xfId="1252"/>
    <cellStyle name="Accent3 37" xfId="1255"/>
    <cellStyle name="Accent3 38" xfId="1267"/>
    <cellStyle name="Accent3 39" xfId="1271"/>
    <cellStyle name="Accent3 4" xfId="540"/>
    <cellStyle name="Accent3 40" xfId="1253"/>
    <cellStyle name="Accent3 41" xfId="1295"/>
    <cellStyle name="Accent3 42" xfId="1309"/>
    <cellStyle name="Accent3 43" xfId="363"/>
    <cellStyle name="Accent3 44" xfId="2780"/>
    <cellStyle name="Accent3 45" xfId="2813"/>
    <cellStyle name="Accent3 46" xfId="2810"/>
    <cellStyle name="Accent3 47" xfId="2819"/>
    <cellStyle name="Accent3 5" xfId="582"/>
    <cellStyle name="Accent3 6" xfId="624"/>
    <cellStyle name="Accent3 7" xfId="666"/>
    <cellStyle name="Accent3 8" xfId="707"/>
    <cellStyle name="Accent3 9" xfId="748"/>
    <cellStyle name="Accent4" xfId="74" builtinId="41" customBuiltin="1"/>
    <cellStyle name="Accent4 - 20%" xfId="287"/>
    <cellStyle name="Accent4 - 40%" xfId="288"/>
    <cellStyle name="Accent4 - 60%" xfId="289"/>
    <cellStyle name="Accent4 10" xfId="783"/>
    <cellStyle name="Accent4 11" xfId="800"/>
    <cellStyle name="Accent4 12" xfId="797"/>
    <cellStyle name="Accent4 13" xfId="795"/>
    <cellStyle name="Accent4 14" xfId="827"/>
    <cellStyle name="Accent4 15" xfId="840"/>
    <cellStyle name="Accent4 16" xfId="841"/>
    <cellStyle name="Accent4 17" xfId="866"/>
    <cellStyle name="Accent4 18" xfId="880"/>
    <cellStyle name="Accent4 19" xfId="878"/>
    <cellStyle name="Accent4 2" xfId="460"/>
    <cellStyle name="Accent4 2 2" xfId="2383"/>
    <cellStyle name="Accent4 20" xfId="997"/>
    <cellStyle name="Accent4 21" xfId="1011"/>
    <cellStyle name="Accent4 22" xfId="1013"/>
    <cellStyle name="Accent4 23" xfId="1038"/>
    <cellStyle name="Accent4 24" xfId="1056"/>
    <cellStyle name="Accent4 25" xfId="1057"/>
    <cellStyle name="Accent4 26" xfId="1054"/>
    <cellStyle name="Accent4 27" xfId="1049"/>
    <cellStyle name="Accent4 28" xfId="1125"/>
    <cellStyle name="Accent4 29" xfId="1153"/>
    <cellStyle name="Accent4 3" xfId="502"/>
    <cellStyle name="Accent4 30" xfId="1165"/>
    <cellStyle name="Accent4 31" xfId="1166"/>
    <cellStyle name="Accent4 32" xfId="1185"/>
    <cellStyle name="Accent4 33" xfId="1206"/>
    <cellStyle name="Accent4 34" xfId="1240"/>
    <cellStyle name="Accent4 35" xfId="1257"/>
    <cellStyle name="Accent4 36" xfId="1258"/>
    <cellStyle name="Accent4 37" xfId="1269"/>
    <cellStyle name="Accent4 38" xfId="1270"/>
    <cellStyle name="Accent4 39" xfId="1231"/>
    <cellStyle name="Accent4 4" xfId="544"/>
    <cellStyle name="Accent4 40" xfId="1251"/>
    <cellStyle name="Accent4 41" xfId="1299"/>
    <cellStyle name="Accent4 42" xfId="1310"/>
    <cellStyle name="Accent4 43" xfId="365"/>
    <cellStyle name="Accent4 44" xfId="2781"/>
    <cellStyle name="Accent4 45" xfId="2814"/>
    <cellStyle name="Accent4 46" xfId="2809"/>
    <cellStyle name="Accent4 47" xfId="2820"/>
    <cellStyle name="Accent4 5" xfId="586"/>
    <cellStyle name="Accent4 6" xfId="628"/>
    <cellStyle name="Accent4 7" xfId="670"/>
    <cellStyle name="Accent4 8" xfId="711"/>
    <cellStyle name="Accent4 9" xfId="752"/>
    <cellStyle name="Accent5" xfId="75" builtinId="45" customBuiltin="1"/>
    <cellStyle name="Accent5 - 20%" xfId="290"/>
    <cellStyle name="Accent5 - 40%" xfId="291"/>
    <cellStyle name="Accent5 - 60%" xfId="292"/>
    <cellStyle name="Accent5 10" xfId="787"/>
    <cellStyle name="Accent5 11" xfId="801"/>
    <cellStyle name="Accent5 12" xfId="805"/>
    <cellStyle name="Accent5 13" xfId="808"/>
    <cellStyle name="Accent5 14" xfId="830"/>
    <cellStyle name="Accent5 15" xfId="843"/>
    <cellStyle name="Accent5 16" xfId="846"/>
    <cellStyle name="Accent5 17" xfId="869"/>
    <cellStyle name="Accent5 18" xfId="881"/>
    <cellStyle name="Accent5 19" xfId="884"/>
    <cellStyle name="Accent5 2" xfId="464"/>
    <cellStyle name="Accent5 2 2" xfId="2384"/>
    <cellStyle name="Accent5 20" xfId="1000"/>
    <cellStyle name="Accent5 21" xfId="1012"/>
    <cellStyle name="Accent5 22" xfId="989"/>
    <cellStyle name="Accent5 23" xfId="1042"/>
    <cellStyle name="Accent5 24" xfId="1060"/>
    <cellStyle name="Accent5 25" xfId="1063"/>
    <cellStyle name="Accent5 26" xfId="1066"/>
    <cellStyle name="Accent5 27" xfId="1069"/>
    <cellStyle name="Accent5 28" xfId="1128"/>
    <cellStyle name="Accent5 29" xfId="1156"/>
    <cellStyle name="Accent5 3" xfId="506"/>
    <cellStyle name="Accent5 30" xfId="1168"/>
    <cellStyle name="Accent5 31" xfId="1171"/>
    <cellStyle name="Accent5 32" xfId="1188"/>
    <cellStyle name="Accent5 33" xfId="1209"/>
    <cellStyle name="Accent5 34" xfId="1243"/>
    <cellStyle name="Accent5 35" xfId="1261"/>
    <cellStyle name="Accent5 36" xfId="1264"/>
    <cellStyle name="Accent5 37" xfId="1273"/>
    <cellStyle name="Accent5 38" xfId="1276"/>
    <cellStyle name="Accent5 39" xfId="1279"/>
    <cellStyle name="Accent5 4" xfId="548"/>
    <cellStyle name="Accent5 40" xfId="1282"/>
    <cellStyle name="Accent5 41" xfId="1302"/>
    <cellStyle name="Accent5 42" xfId="1311"/>
    <cellStyle name="Accent5 43" xfId="361"/>
    <cellStyle name="Accent5 44" xfId="2782"/>
    <cellStyle name="Accent5 45" xfId="2815"/>
    <cellStyle name="Accent5 46" xfId="2808"/>
    <cellStyle name="Accent5 47" xfId="2821"/>
    <cellStyle name="Accent5 5" xfId="590"/>
    <cellStyle name="Accent5 6" xfId="632"/>
    <cellStyle name="Accent5 7" xfId="674"/>
    <cellStyle name="Accent5 8" xfId="715"/>
    <cellStyle name="Accent5 9" xfId="756"/>
    <cellStyle name="Accent6" xfId="76" builtinId="49" customBuiltin="1"/>
    <cellStyle name="Accent6 - 20%" xfId="293"/>
    <cellStyle name="Accent6 - 40%" xfId="294"/>
    <cellStyle name="Accent6 - 60%" xfId="295"/>
    <cellStyle name="Accent6 10" xfId="790"/>
    <cellStyle name="Accent6 11" xfId="803"/>
    <cellStyle name="Accent6 12" xfId="806"/>
    <cellStyle name="Accent6 13" xfId="809"/>
    <cellStyle name="Accent6 14" xfId="833"/>
    <cellStyle name="Accent6 15" xfId="844"/>
    <cellStyle name="Accent6 16" xfId="847"/>
    <cellStyle name="Accent6 17" xfId="872"/>
    <cellStyle name="Accent6 18" xfId="883"/>
    <cellStyle name="Accent6 19" xfId="885"/>
    <cellStyle name="Accent6 2" xfId="468"/>
    <cellStyle name="Accent6 2 2" xfId="2385"/>
    <cellStyle name="Accent6 20" xfId="1003"/>
    <cellStyle name="Accent6 21" xfId="1015"/>
    <cellStyle name="Accent6 22" xfId="1016"/>
    <cellStyle name="Accent6 23" xfId="1045"/>
    <cellStyle name="Accent6 24" xfId="1061"/>
    <cellStyle name="Accent6 25" xfId="1064"/>
    <cellStyle name="Accent6 26" xfId="1067"/>
    <cellStyle name="Accent6 27" xfId="1070"/>
    <cellStyle name="Accent6 28" xfId="1131"/>
    <cellStyle name="Accent6 29" xfId="1159"/>
    <cellStyle name="Accent6 3" xfId="510"/>
    <cellStyle name="Accent6 30" xfId="1169"/>
    <cellStyle name="Accent6 31" xfId="1172"/>
    <cellStyle name="Accent6 32" xfId="1191"/>
    <cellStyle name="Accent6 33" xfId="1212"/>
    <cellStyle name="Accent6 34" xfId="1247"/>
    <cellStyle name="Accent6 35" xfId="1262"/>
    <cellStyle name="Accent6 36" xfId="1266"/>
    <cellStyle name="Accent6 37" xfId="1274"/>
    <cellStyle name="Accent6 38" xfId="1277"/>
    <cellStyle name="Accent6 39" xfId="1280"/>
    <cellStyle name="Accent6 4" xfId="552"/>
    <cellStyle name="Accent6 40" xfId="1283"/>
    <cellStyle name="Accent6 41" xfId="1305"/>
    <cellStyle name="Accent6 42" xfId="1312"/>
    <cellStyle name="Accent6 43" xfId="362"/>
    <cellStyle name="Accent6 44" xfId="2783"/>
    <cellStyle name="Accent6 45" xfId="2816"/>
    <cellStyle name="Accent6 46" xfId="2807"/>
    <cellStyle name="Accent6 47" xfId="2822"/>
    <cellStyle name="Accent6 5" xfId="594"/>
    <cellStyle name="Accent6 6" xfId="636"/>
    <cellStyle name="Accent6 7" xfId="678"/>
    <cellStyle name="Accent6 8" xfId="719"/>
    <cellStyle name="Accent6 9" xfId="760"/>
    <cellStyle name="Bad" xfId="77" builtinId="27" customBuiltin="1"/>
    <cellStyle name="Bad 10" xfId="367"/>
    <cellStyle name="Bad 11" xfId="2784"/>
    <cellStyle name="Bad 2" xfId="437"/>
    <cellStyle name="Bad 2 2" xfId="2386"/>
    <cellStyle name="Bad 3" xfId="479"/>
    <cellStyle name="Bad 4" xfId="521"/>
    <cellStyle name="Bad 5" xfId="563"/>
    <cellStyle name="Bad 6" xfId="605"/>
    <cellStyle name="Bad 7" xfId="647"/>
    <cellStyle name="Bad 8" xfId="688"/>
    <cellStyle name="Bad 9" xfId="729"/>
    <cellStyle name="blank" xfId="78"/>
    <cellStyle name="Calc Currency (0)" xfId="79"/>
    <cellStyle name="Calculation" xfId="80" builtinId="22" customBuiltin="1"/>
    <cellStyle name="Calculation 10" xfId="368"/>
    <cellStyle name="Calculation 11" xfId="2785"/>
    <cellStyle name="Calculation 2" xfId="441"/>
    <cellStyle name="Calculation 2 2" xfId="2387"/>
    <cellStyle name="Calculation 3" xfId="483"/>
    <cellStyle name="Calculation 4" xfId="525"/>
    <cellStyle name="Calculation 5" xfId="567"/>
    <cellStyle name="Calculation 6" xfId="609"/>
    <cellStyle name="Calculation 7" xfId="651"/>
    <cellStyle name="Calculation 8" xfId="692"/>
    <cellStyle name="Calculation 9" xfId="733"/>
    <cellStyle name="Check Cell" xfId="81" builtinId="23" customBuiltin="1"/>
    <cellStyle name="Check Cell 10" xfId="369"/>
    <cellStyle name="Check Cell 2" xfId="443"/>
    <cellStyle name="Check Cell 2 2" xfId="2388"/>
    <cellStyle name="Check Cell 3" xfId="485"/>
    <cellStyle name="Check Cell 4" xfId="527"/>
    <cellStyle name="Check Cell 5" xfId="569"/>
    <cellStyle name="Check Cell 6" xfId="611"/>
    <cellStyle name="Check Cell 7" xfId="653"/>
    <cellStyle name="Check Cell 8" xfId="694"/>
    <cellStyle name="Check Cell 9" xfId="735"/>
    <cellStyle name="CheckCell" xfId="82"/>
    <cellStyle name="Comma" xfId="83" builtinId="3"/>
    <cellStyle name="Comma [0] 2" xfId="6476"/>
    <cellStyle name="Comma [0] 2 2" xfId="6477"/>
    <cellStyle name="Comma [0] 2 2 2" xfId="11824"/>
    <cellStyle name="Comma [0] 2 2 2 2" xfId="22648"/>
    <cellStyle name="Comma [0] 2 2 3" xfId="17355"/>
    <cellStyle name="Comma [0] 2 3" xfId="11823"/>
    <cellStyle name="Comma [0] 2 3 2" xfId="22647"/>
    <cellStyle name="Comma [0] 2 4" xfId="17354"/>
    <cellStyle name="Comma [0] 3" xfId="6478"/>
    <cellStyle name="Comma 10" xfId="84"/>
    <cellStyle name="Comma 11" xfId="296"/>
    <cellStyle name="Comma 12" xfId="887"/>
    <cellStyle name="Comma 13" xfId="980"/>
    <cellStyle name="Comma 13 2" xfId="1535"/>
    <cellStyle name="Comma 13 2 2" xfId="2233"/>
    <cellStyle name="Comma 13 2 2 2" xfId="5839"/>
    <cellStyle name="Comma 13 2 2 2 2" xfId="11304"/>
    <cellStyle name="Comma 13 2 2 2 2 2" xfId="22129"/>
    <cellStyle name="Comma 13 2 2 2 3" xfId="16836"/>
    <cellStyle name="Comma 13 2 2 3" xfId="4085"/>
    <cellStyle name="Comma 13 2 2 3 2" xfId="9554"/>
    <cellStyle name="Comma 13 2 2 3 2 2" xfId="20379"/>
    <cellStyle name="Comma 13 2 2 3 3" xfId="15086"/>
    <cellStyle name="Comma 13 2 2 4" xfId="7806"/>
    <cellStyle name="Comma 13 2 2 4 2" xfId="18631"/>
    <cellStyle name="Comma 13 2 2 5" xfId="13338"/>
    <cellStyle name="Comma 13 2 3" xfId="5143"/>
    <cellStyle name="Comma 13 2 3 2" xfId="10608"/>
    <cellStyle name="Comma 13 2 3 2 2" xfId="21433"/>
    <cellStyle name="Comma 13 2 3 3" xfId="16140"/>
    <cellStyle name="Comma 13 2 4" xfId="3389"/>
    <cellStyle name="Comma 13 2 4 2" xfId="8858"/>
    <cellStyle name="Comma 13 2 4 2 2" xfId="19683"/>
    <cellStyle name="Comma 13 2 4 3" xfId="14390"/>
    <cellStyle name="Comma 13 2 5" xfId="7110"/>
    <cellStyle name="Comma 13 2 5 2" xfId="17935"/>
    <cellStyle name="Comma 13 2 6" xfId="12642"/>
    <cellStyle name="Comma 13 3" xfId="1884"/>
    <cellStyle name="Comma 13 3 2" xfId="5490"/>
    <cellStyle name="Comma 13 3 2 2" xfId="10955"/>
    <cellStyle name="Comma 13 3 2 2 2" xfId="21780"/>
    <cellStyle name="Comma 13 3 2 3" xfId="16487"/>
    <cellStyle name="Comma 13 3 3" xfId="3736"/>
    <cellStyle name="Comma 13 3 3 2" xfId="9205"/>
    <cellStyle name="Comma 13 3 3 2 2" xfId="20030"/>
    <cellStyle name="Comma 13 3 3 3" xfId="14737"/>
    <cellStyle name="Comma 13 3 4" xfId="7457"/>
    <cellStyle name="Comma 13 3 4 2" xfId="18282"/>
    <cellStyle name="Comma 13 3 5" xfId="12989"/>
    <cellStyle name="Comma 13 4" xfId="2614"/>
    <cellStyle name="Comma 13 4 2" xfId="6188"/>
    <cellStyle name="Comma 13 4 2 2" xfId="11653"/>
    <cellStyle name="Comma 13 4 2 2 2" xfId="22478"/>
    <cellStyle name="Comma 13 4 2 3" xfId="17185"/>
    <cellStyle name="Comma 13 4 3" xfId="4434"/>
    <cellStyle name="Comma 13 4 3 2" xfId="9903"/>
    <cellStyle name="Comma 13 4 3 2 2" xfId="20728"/>
    <cellStyle name="Comma 13 4 3 3" xfId="15435"/>
    <cellStyle name="Comma 13 4 4" xfId="8155"/>
    <cellStyle name="Comma 13 4 4 2" xfId="18980"/>
    <cellStyle name="Comma 13 4 5" xfId="13687"/>
    <cellStyle name="Comma 13 5" xfId="4794"/>
    <cellStyle name="Comma 13 5 2" xfId="10259"/>
    <cellStyle name="Comma 13 5 2 2" xfId="21084"/>
    <cellStyle name="Comma 13 5 3" xfId="15791"/>
    <cellStyle name="Comma 13 6" xfId="3040"/>
    <cellStyle name="Comma 13 6 2" xfId="8509"/>
    <cellStyle name="Comma 13 6 2 2" xfId="19334"/>
    <cellStyle name="Comma 13 6 3" xfId="14041"/>
    <cellStyle name="Comma 13 7" xfId="6761"/>
    <cellStyle name="Comma 13 7 2" xfId="17586"/>
    <cellStyle name="Comma 13 8" xfId="12293"/>
    <cellStyle name="Comma 14" xfId="1018"/>
    <cellStyle name="Comma 14 2" xfId="1552"/>
    <cellStyle name="Comma 14 2 2" xfId="2250"/>
    <cellStyle name="Comma 14 2 2 2" xfId="5856"/>
    <cellStyle name="Comma 14 2 2 2 2" xfId="11321"/>
    <cellStyle name="Comma 14 2 2 2 2 2" xfId="22146"/>
    <cellStyle name="Comma 14 2 2 2 3" xfId="16853"/>
    <cellStyle name="Comma 14 2 2 3" xfId="4102"/>
    <cellStyle name="Comma 14 2 2 3 2" xfId="9571"/>
    <cellStyle name="Comma 14 2 2 3 2 2" xfId="20396"/>
    <cellStyle name="Comma 14 2 2 3 3" xfId="15103"/>
    <cellStyle name="Comma 14 2 2 4" xfId="7823"/>
    <cellStyle name="Comma 14 2 2 4 2" xfId="18648"/>
    <cellStyle name="Comma 14 2 2 5" xfId="13355"/>
    <cellStyle name="Comma 14 2 3" xfId="5160"/>
    <cellStyle name="Comma 14 2 3 2" xfId="10625"/>
    <cellStyle name="Comma 14 2 3 2 2" xfId="21450"/>
    <cellStyle name="Comma 14 2 3 3" xfId="16157"/>
    <cellStyle name="Comma 14 2 4" xfId="3406"/>
    <cellStyle name="Comma 14 2 4 2" xfId="8875"/>
    <cellStyle name="Comma 14 2 4 2 2" xfId="19700"/>
    <cellStyle name="Comma 14 2 4 3" xfId="14407"/>
    <cellStyle name="Comma 14 2 5" xfId="7127"/>
    <cellStyle name="Comma 14 2 5 2" xfId="17952"/>
    <cellStyle name="Comma 14 2 6" xfId="12659"/>
    <cellStyle name="Comma 14 3" xfId="1901"/>
    <cellStyle name="Comma 14 3 2" xfId="5507"/>
    <cellStyle name="Comma 14 3 2 2" xfId="10972"/>
    <cellStyle name="Comma 14 3 2 2 2" xfId="21797"/>
    <cellStyle name="Comma 14 3 2 3" xfId="16504"/>
    <cellStyle name="Comma 14 3 3" xfId="3753"/>
    <cellStyle name="Comma 14 3 3 2" xfId="9222"/>
    <cellStyle name="Comma 14 3 3 2 2" xfId="20047"/>
    <cellStyle name="Comma 14 3 3 3" xfId="14754"/>
    <cellStyle name="Comma 14 3 4" xfId="7474"/>
    <cellStyle name="Comma 14 3 4 2" xfId="18299"/>
    <cellStyle name="Comma 14 3 5" xfId="13006"/>
    <cellStyle name="Comma 14 4" xfId="2631"/>
    <cellStyle name="Comma 14 4 2" xfId="6205"/>
    <cellStyle name="Comma 14 4 2 2" xfId="11670"/>
    <cellStyle name="Comma 14 4 2 2 2" xfId="22495"/>
    <cellStyle name="Comma 14 4 2 3" xfId="17202"/>
    <cellStyle name="Comma 14 4 3" xfId="4451"/>
    <cellStyle name="Comma 14 4 3 2" xfId="9920"/>
    <cellStyle name="Comma 14 4 3 2 2" xfId="20745"/>
    <cellStyle name="Comma 14 4 3 3" xfId="15452"/>
    <cellStyle name="Comma 14 4 4" xfId="8172"/>
    <cellStyle name="Comma 14 4 4 2" xfId="18997"/>
    <cellStyle name="Comma 14 4 5" xfId="13704"/>
    <cellStyle name="Comma 14 5" xfId="4811"/>
    <cellStyle name="Comma 14 5 2" xfId="10276"/>
    <cellStyle name="Comma 14 5 2 2" xfId="21101"/>
    <cellStyle name="Comma 14 5 3" xfId="15808"/>
    <cellStyle name="Comma 14 6" xfId="3057"/>
    <cellStyle name="Comma 14 6 2" xfId="8526"/>
    <cellStyle name="Comma 14 6 2 2" xfId="19351"/>
    <cellStyle name="Comma 14 6 3" xfId="14058"/>
    <cellStyle name="Comma 14 7" xfId="6778"/>
    <cellStyle name="Comma 14 7 2" xfId="17603"/>
    <cellStyle name="Comma 14 8" xfId="12310"/>
    <cellStyle name="Comma 15" xfId="370"/>
    <cellStyle name="Comma 16" xfId="1332"/>
    <cellStyle name="Comma 17" xfId="6479"/>
    <cellStyle name="Comma 18" xfId="6480"/>
    <cellStyle name="Comma 19" xfId="6481"/>
    <cellStyle name="Comma 19 2" xfId="11825"/>
    <cellStyle name="Comma 19 2 2" xfId="22649"/>
    <cellStyle name="Comma 19 3" xfId="17356"/>
    <cellStyle name="Comma 2" xfId="85"/>
    <cellStyle name="Comma 2 2" xfId="86"/>
    <cellStyle name="Comma 2 2 2" xfId="6482"/>
    <cellStyle name="Comma 2 3" xfId="913"/>
    <cellStyle name="Comma 2 4" xfId="1103"/>
    <cellStyle name="Comma 2 5" xfId="598"/>
    <cellStyle name="Comma 2 5 2" xfId="1426"/>
    <cellStyle name="Comma 2 5 2 2" xfId="2124"/>
    <cellStyle name="Comma 2 5 2 2 2" xfId="5730"/>
    <cellStyle name="Comma 2 5 2 2 2 2" xfId="11195"/>
    <cellStyle name="Comma 2 5 2 2 2 2 2" xfId="22020"/>
    <cellStyle name="Comma 2 5 2 2 2 3" xfId="16727"/>
    <cellStyle name="Comma 2 5 2 2 3" xfId="3976"/>
    <cellStyle name="Comma 2 5 2 2 3 2" xfId="9445"/>
    <cellStyle name="Comma 2 5 2 2 3 2 2" xfId="20270"/>
    <cellStyle name="Comma 2 5 2 2 3 3" xfId="14977"/>
    <cellStyle name="Comma 2 5 2 2 4" xfId="7697"/>
    <cellStyle name="Comma 2 5 2 2 4 2" xfId="18522"/>
    <cellStyle name="Comma 2 5 2 2 5" xfId="13229"/>
    <cellStyle name="Comma 2 5 2 3" xfId="5034"/>
    <cellStyle name="Comma 2 5 2 3 2" xfId="10499"/>
    <cellStyle name="Comma 2 5 2 3 2 2" xfId="21324"/>
    <cellStyle name="Comma 2 5 2 3 3" xfId="16031"/>
    <cellStyle name="Comma 2 5 2 4" xfId="3280"/>
    <cellStyle name="Comma 2 5 2 4 2" xfId="8749"/>
    <cellStyle name="Comma 2 5 2 4 2 2" xfId="19574"/>
    <cellStyle name="Comma 2 5 2 4 3" xfId="14281"/>
    <cellStyle name="Comma 2 5 2 5" xfId="7001"/>
    <cellStyle name="Comma 2 5 2 5 2" xfId="17826"/>
    <cellStyle name="Comma 2 5 2 6" xfId="12533"/>
    <cellStyle name="Comma 2 5 3" xfId="1775"/>
    <cellStyle name="Comma 2 5 3 2" xfId="5381"/>
    <cellStyle name="Comma 2 5 3 2 2" xfId="10846"/>
    <cellStyle name="Comma 2 5 3 2 2 2" xfId="21671"/>
    <cellStyle name="Comma 2 5 3 2 3" xfId="16378"/>
    <cellStyle name="Comma 2 5 3 3" xfId="3627"/>
    <cellStyle name="Comma 2 5 3 3 2" xfId="9096"/>
    <cellStyle name="Comma 2 5 3 3 2 2" xfId="19921"/>
    <cellStyle name="Comma 2 5 3 3 3" xfId="14628"/>
    <cellStyle name="Comma 2 5 3 4" xfId="7348"/>
    <cellStyle name="Comma 2 5 3 4 2" xfId="18173"/>
    <cellStyle name="Comma 2 5 3 5" xfId="12880"/>
    <cellStyle name="Comma 2 5 4" xfId="2505"/>
    <cellStyle name="Comma 2 5 4 2" xfId="6079"/>
    <cellStyle name="Comma 2 5 4 2 2" xfId="11544"/>
    <cellStyle name="Comma 2 5 4 2 2 2" xfId="22369"/>
    <cellStyle name="Comma 2 5 4 2 3" xfId="17076"/>
    <cellStyle name="Comma 2 5 4 3" xfId="4325"/>
    <cellStyle name="Comma 2 5 4 3 2" xfId="9794"/>
    <cellStyle name="Comma 2 5 4 3 2 2" xfId="20619"/>
    <cellStyle name="Comma 2 5 4 3 3" xfId="15326"/>
    <cellStyle name="Comma 2 5 4 4" xfId="8046"/>
    <cellStyle name="Comma 2 5 4 4 2" xfId="18871"/>
    <cellStyle name="Comma 2 5 4 5" xfId="13578"/>
    <cellStyle name="Comma 2 5 5" xfId="4683"/>
    <cellStyle name="Comma 2 5 5 2" xfId="10148"/>
    <cellStyle name="Comma 2 5 5 2 2" xfId="20973"/>
    <cellStyle name="Comma 2 5 5 3" xfId="15680"/>
    <cellStyle name="Comma 2 5 6" xfId="2931"/>
    <cellStyle name="Comma 2 5 6 2" xfId="8400"/>
    <cellStyle name="Comma 2 5 6 2 2" xfId="19225"/>
    <cellStyle name="Comma 2 5 6 3" xfId="13932"/>
    <cellStyle name="Comma 2 5 7" xfId="6652"/>
    <cellStyle name="Comma 2 5 7 2" xfId="17477"/>
    <cellStyle name="Comma 2 5 8" xfId="12183"/>
    <cellStyle name="Comma 2 6" xfId="12048"/>
    <cellStyle name="Comma 20" xfId="6483"/>
    <cellStyle name="Comma 20 2" xfId="11826"/>
    <cellStyle name="Comma 20 2 2" xfId="22650"/>
    <cellStyle name="Comma 20 3" xfId="17357"/>
    <cellStyle name="Comma 21" xfId="6484"/>
    <cellStyle name="Comma 21 2" xfId="11827"/>
    <cellStyle name="Comma 21 2 2" xfId="22651"/>
    <cellStyle name="Comma 21 3" xfId="17358"/>
    <cellStyle name="Comma 22" xfId="6357"/>
    <cellStyle name="Comma 22 2" xfId="11816"/>
    <cellStyle name="Comma 22 2 2" xfId="22640"/>
    <cellStyle name="Comma 22 3" xfId="17347"/>
    <cellStyle name="Comma 23" xfId="11889"/>
    <cellStyle name="Comma 23 2" xfId="22686"/>
    <cellStyle name="Comma 24" xfId="11901"/>
    <cellStyle name="Comma 24 2" xfId="22698"/>
    <cellStyle name="Comma 25" xfId="11910"/>
    <cellStyle name="Comma 25 2" xfId="22707"/>
    <cellStyle name="Comma 26" xfId="11971"/>
    <cellStyle name="Comma 26 2" xfId="22734"/>
    <cellStyle name="Comma 27" xfId="11906"/>
    <cellStyle name="Comma 27 2" xfId="22703"/>
    <cellStyle name="Comma 28" xfId="11970"/>
    <cellStyle name="Comma 28 2" xfId="12063"/>
    <cellStyle name="Comma 28 2 2" xfId="22789"/>
    <cellStyle name="Comma 28 3" xfId="22733"/>
    <cellStyle name="Comma 29" xfId="11916"/>
    <cellStyle name="Comma 29 2" xfId="22713"/>
    <cellStyle name="Comma 3" xfId="87"/>
    <cellStyle name="Comma 3 2" xfId="88"/>
    <cellStyle name="Comma 3 3" xfId="308"/>
    <cellStyle name="Comma 3 3 2" xfId="914"/>
    <cellStyle name="Comma 3 4" xfId="640"/>
    <cellStyle name="Comma 3 4 2" xfId="1440"/>
    <cellStyle name="Comma 3 4 2 2" xfId="2138"/>
    <cellStyle name="Comma 3 4 2 2 2" xfId="5744"/>
    <cellStyle name="Comma 3 4 2 2 2 2" xfId="11209"/>
    <cellStyle name="Comma 3 4 2 2 2 2 2" xfId="22034"/>
    <cellStyle name="Comma 3 4 2 2 2 3" xfId="16741"/>
    <cellStyle name="Comma 3 4 2 2 3" xfId="3990"/>
    <cellStyle name="Comma 3 4 2 2 3 2" xfId="9459"/>
    <cellStyle name="Comma 3 4 2 2 3 2 2" xfId="20284"/>
    <cellStyle name="Comma 3 4 2 2 3 3" xfId="14991"/>
    <cellStyle name="Comma 3 4 2 2 4" xfId="7711"/>
    <cellStyle name="Comma 3 4 2 2 4 2" xfId="18536"/>
    <cellStyle name="Comma 3 4 2 2 5" xfId="13243"/>
    <cellStyle name="Comma 3 4 2 3" xfId="5048"/>
    <cellStyle name="Comma 3 4 2 3 2" xfId="10513"/>
    <cellStyle name="Comma 3 4 2 3 2 2" xfId="21338"/>
    <cellStyle name="Comma 3 4 2 3 3" xfId="16045"/>
    <cellStyle name="Comma 3 4 2 4" xfId="3294"/>
    <cellStyle name="Comma 3 4 2 4 2" xfId="8763"/>
    <cellStyle name="Comma 3 4 2 4 2 2" xfId="19588"/>
    <cellStyle name="Comma 3 4 2 4 3" xfId="14295"/>
    <cellStyle name="Comma 3 4 2 5" xfId="7015"/>
    <cellStyle name="Comma 3 4 2 5 2" xfId="17840"/>
    <cellStyle name="Comma 3 4 2 6" xfId="12547"/>
    <cellStyle name="Comma 3 4 3" xfId="1789"/>
    <cellStyle name="Comma 3 4 3 2" xfId="5395"/>
    <cellStyle name="Comma 3 4 3 2 2" xfId="10860"/>
    <cellStyle name="Comma 3 4 3 2 2 2" xfId="21685"/>
    <cellStyle name="Comma 3 4 3 2 3" xfId="16392"/>
    <cellStyle name="Comma 3 4 3 3" xfId="3641"/>
    <cellStyle name="Comma 3 4 3 3 2" xfId="9110"/>
    <cellStyle name="Comma 3 4 3 3 2 2" xfId="19935"/>
    <cellStyle name="Comma 3 4 3 3 3" xfId="14642"/>
    <cellStyle name="Comma 3 4 3 4" xfId="7362"/>
    <cellStyle name="Comma 3 4 3 4 2" xfId="18187"/>
    <cellStyle name="Comma 3 4 3 5" xfId="12894"/>
    <cellStyle name="Comma 3 4 4" xfId="2519"/>
    <cellStyle name="Comma 3 4 4 2" xfId="6093"/>
    <cellStyle name="Comma 3 4 4 2 2" xfId="11558"/>
    <cellStyle name="Comma 3 4 4 2 2 2" xfId="22383"/>
    <cellStyle name="Comma 3 4 4 2 3" xfId="17090"/>
    <cellStyle name="Comma 3 4 4 3" xfId="4339"/>
    <cellStyle name="Comma 3 4 4 3 2" xfId="9808"/>
    <cellStyle name="Comma 3 4 4 3 2 2" xfId="20633"/>
    <cellStyle name="Comma 3 4 4 3 3" xfId="15340"/>
    <cellStyle name="Comma 3 4 4 4" xfId="8060"/>
    <cellStyle name="Comma 3 4 4 4 2" xfId="18885"/>
    <cellStyle name="Comma 3 4 4 5" xfId="13592"/>
    <cellStyle name="Comma 3 4 5" xfId="4698"/>
    <cellStyle name="Comma 3 4 5 2" xfId="10163"/>
    <cellStyle name="Comma 3 4 5 2 2" xfId="20988"/>
    <cellStyle name="Comma 3 4 5 3" xfId="15695"/>
    <cellStyle name="Comma 3 4 6" xfId="2945"/>
    <cellStyle name="Comma 3 4 6 2" xfId="8414"/>
    <cellStyle name="Comma 3 4 6 2 2" xfId="19239"/>
    <cellStyle name="Comma 3 4 6 3" xfId="13946"/>
    <cellStyle name="Comma 3 4 7" xfId="6666"/>
    <cellStyle name="Comma 3 4 7 2" xfId="17491"/>
    <cellStyle name="Comma 3 4 8" xfId="12197"/>
    <cellStyle name="Comma 30" xfId="11982"/>
    <cellStyle name="Comma 30 2" xfId="22745"/>
    <cellStyle name="Comma 31" xfId="11985"/>
    <cellStyle name="Comma 31 2" xfId="22748"/>
    <cellStyle name="Comma 32" xfId="11987"/>
    <cellStyle name="Comma 32 2" xfId="22750"/>
    <cellStyle name="Comma 33" xfId="11989"/>
    <cellStyle name="Comma 33 2" xfId="22752"/>
    <cellStyle name="Comma 34" xfId="11991"/>
    <cellStyle name="Comma 34 2" xfId="22754"/>
    <cellStyle name="Comma 35" xfId="11909"/>
    <cellStyle name="Comma 35 2" xfId="22706"/>
    <cellStyle name="Comma 36" xfId="11969"/>
    <cellStyle name="Comma 36 2" xfId="22732"/>
    <cellStyle name="Comma 37" xfId="11961"/>
    <cellStyle name="Comma 37 2" xfId="22724"/>
    <cellStyle name="Comma 38" xfId="11979"/>
    <cellStyle name="Comma 38 2" xfId="22742"/>
    <cellStyle name="Comma 39" xfId="11895"/>
    <cellStyle name="Comma 39 2" xfId="22692"/>
    <cellStyle name="Comma 4" xfId="89"/>
    <cellStyle name="Comma 4 2" xfId="915"/>
    <cellStyle name="Comma 4 3" xfId="786"/>
    <cellStyle name="Comma 4 3 2" xfId="1493"/>
    <cellStyle name="Comma 4 3 2 2" xfId="2191"/>
    <cellStyle name="Comma 4 3 2 2 2" xfId="5797"/>
    <cellStyle name="Comma 4 3 2 2 2 2" xfId="11262"/>
    <cellStyle name="Comma 4 3 2 2 2 2 2" xfId="22087"/>
    <cellStyle name="Comma 4 3 2 2 2 3" xfId="16794"/>
    <cellStyle name="Comma 4 3 2 2 3" xfId="4043"/>
    <cellStyle name="Comma 4 3 2 2 3 2" xfId="9512"/>
    <cellStyle name="Comma 4 3 2 2 3 2 2" xfId="20337"/>
    <cellStyle name="Comma 4 3 2 2 3 3" xfId="15044"/>
    <cellStyle name="Comma 4 3 2 2 4" xfId="7764"/>
    <cellStyle name="Comma 4 3 2 2 4 2" xfId="18589"/>
    <cellStyle name="Comma 4 3 2 2 5" xfId="13296"/>
    <cellStyle name="Comma 4 3 2 3" xfId="5101"/>
    <cellStyle name="Comma 4 3 2 3 2" xfId="10566"/>
    <cellStyle name="Comma 4 3 2 3 2 2" xfId="21391"/>
    <cellStyle name="Comma 4 3 2 3 3" xfId="16098"/>
    <cellStyle name="Comma 4 3 2 4" xfId="3347"/>
    <cellStyle name="Comma 4 3 2 4 2" xfId="8816"/>
    <cellStyle name="Comma 4 3 2 4 2 2" xfId="19641"/>
    <cellStyle name="Comma 4 3 2 4 3" xfId="14348"/>
    <cellStyle name="Comma 4 3 2 5" xfId="7068"/>
    <cellStyle name="Comma 4 3 2 5 2" xfId="17893"/>
    <cellStyle name="Comma 4 3 2 6" xfId="12600"/>
    <cellStyle name="Comma 4 3 3" xfId="1842"/>
    <cellStyle name="Comma 4 3 3 2" xfId="5448"/>
    <cellStyle name="Comma 4 3 3 2 2" xfId="10913"/>
    <cellStyle name="Comma 4 3 3 2 2 2" xfId="21738"/>
    <cellStyle name="Comma 4 3 3 2 3" xfId="16445"/>
    <cellStyle name="Comma 4 3 3 3" xfId="3694"/>
    <cellStyle name="Comma 4 3 3 3 2" xfId="9163"/>
    <cellStyle name="Comma 4 3 3 3 2 2" xfId="19988"/>
    <cellStyle name="Comma 4 3 3 3 3" xfId="14695"/>
    <cellStyle name="Comma 4 3 3 4" xfId="7415"/>
    <cellStyle name="Comma 4 3 3 4 2" xfId="18240"/>
    <cellStyle name="Comma 4 3 3 5" xfId="12947"/>
    <cellStyle name="Comma 4 3 4" xfId="2572"/>
    <cellStyle name="Comma 4 3 4 2" xfId="6146"/>
    <cellStyle name="Comma 4 3 4 2 2" xfId="11611"/>
    <cellStyle name="Comma 4 3 4 2 2 2" xfId="22436"/>
    <cellStyle name="Comma 4 3 4 2 3" xfId="17143"/>
    <cellStyle name="Comma 4 3 4 3" xfId="4392"/>
    <cellStyle name="Comma 4 3 4 3 2" xfId="9861"/>
    <cellStyle name="Comma 4 3 4 3 2 2" xfId="20686"/>
    <cellStyle name="Comma 4 3 4 3 3" xfId="15393"/>
    <cellStyle name="Comma 4 3 4 4" xfId="8113"/>
    <cellStyle name="Comma 4 3 4 4 2" xfId="18938"/>
    <cellStyle name="Comma 4 3 4 5" xfId="13645"/>
    <cellStyle name="Comma 4 3 5" xfId="4752"/>
    <cellStyle name="Comma 4 3 5 2" xfId="10217"/>
    <cellStyle name="Comma 4 3 5 2 2" xfId="21042"/>
    <cellStyle name="Comma 4 3 5 3" xfId="15749"/>
    <cellStyle name="Comma 4 3 6" xfId="2998"/>
    <cellStyle name="Comma 4 3 6 2" xfId="8467"/>
    <cellStyle name="Comma 4 3 6 2 2" xfId="19292"/>
    <cellStyle name="Comma 4 3 6 3" xfId="13999"/>
    <cellStyle name="Comma 4 3 7" xfId="6719"/>
    <cellStyle name="Comma 4 3 7 2" xfId="17544"/>
    <cellStyle name="Comma 4 3 8" xfId="12250"/>
    <cellStyle name="Comma 40" xfId="11995"/>
    <cellStyle name="Comma 40 2" xfId="22758"/>
    <cellStyle name="Comma 41" xfId="11996"/>
    <cellStyle name="Comma 41 2" xfId="22759"/>
    <cellStyle name="Comma 42" xfId="11998"/>
    <cellStyle name="Comma 42 2" xfId="22761"/>
    <cellStyle name="Comma 43" xfId="12000"/>
    <cellStyle name="Comma 43 2" xfId="22763"/>
    <cellStyle name="Comma 44" xfId="12002"/>
    <cellStyle name="Comma 44 2" xfId="22765"/>
    <cellStyle name="Comma 45" xfId="12004"/>
    <cellStyle name="Comma 45 2" xfId="22767"/>
    <cellStyle name="Comma 46" xfId="12006"/>
    <cellStyle name="Comma 46 2" xfId="22769"/>
    <cellStyle name="Comma 47" xfId="12036"/>
    <cellStyle name="Comma 47 2" xfId="22774"/>
    <cellStyle name="Comma 5" xfId="90"/>
    <cellStyle name="Comma 5 2" xfId="916"/>
    <cellStyle name="Comma 5 3" xfId="816"/>
    <cellStyle name="Comma 5 3 2" xfId="1501"/>
    <cellStyle name="Comma 5 3 2 2" xfId="2199"/>
    <cellStyle name="Comma 5 3 2 2 2" xfId="5805"/>
    <cellStyle name="Comma 5 3 2 2 2 2" xfId="11270"/>
    <cellStyle name="Comma 5 3 2 2 2 2 2" xfId="22095"/>
    <cellStyle name="Comma 5 3 2 2 2 3" xfId="16802"/>
    <cellStyle name="Comma 5 3 2 2 3" xfId="4051"/>
    <cellStyle name="Comma 5 3 2 2 3 2" xfId="9520"/>
    <cellStyle name="Comma 5 3 2 2 3 2 2" xfId="20345"/>
    <cellStyle name="Comma 5 3 2 2 3 3" xfId="15052"/>
    <cellStyle name="Comma 5 3 2 2 4" xfId="7772"/>
    <cellStyle name="Comma 5 3 2 2 4 2" xfId="18597"/>
    <cellStyle name="Comma 5 3 2 2 5" xfId="13304"/>
    <cellStyle name="Comma 5 3 2 3" xfId="5109"/>
    <cellStyle name="Comma 5 3 2 3 2" xfId="10574"/>
    <cellStyle name="Comma 5 3 2 3 2 2" xfId="21399"/>
    <cellStyle name="Comma 5 3 2 3 3" xfId="16106"/>
    <cellStyle name="Comma 5 3 2 4" xfId="3355"/>
    <cellStyle name="Comma 5 3 2 4 2" xfId="8824"/>
    <cellStyle name="Comma 5 3 2 4 2 2" xfId="19649"/>
    <cellStyle name="Comma 5 3 2 4 3" xfId="14356"/>
    <cellStyle name="Comma 5 3 2 5" xfId="7076"/>
    <cellStyle name="Comma 5 3 2 5 2" xfId="17901"/>
    <cellStyle name="Comma 5 3 2 6" xfId="12608"/>
    <cellStyle name="Comma 5 3 3" xfId="1850"/>
    <cellStyle name="Comma 5 3 3 2" xfId="5456"/>
    <cellStyle name="Comma 5 3 3 2 2" xfId="10921"/>
    <cellStyle name="Comma 5 3 3 2 2 2" xfId="21746"/>
    <cellStyle name="Comma 5 3 3 2 3" xfId="16453"/>
    <cellStyle name="Comma 5 3 3 3" xfId="3702"/>
    <cellStyle name="Comma 5 3 3 3 2" xfId="9171"/>
    <cellStyle name="Comma 5 3 3 3 2 2" xfId="19996"/>
    <cellStyle name="Comma 5 3 3 3 3" xfId="14703"/>
    <cellStyle name="Comma 5 3 3 4" xfId="7423"/>
    <cellStyle name="Comma 5 3 3 4 2" xfId="18248"/>
    <cellStyle name="Comma 5 3 3 5" xfId="12955"/>
    <cellStyle name="Comma 5 3 4" xfId="2580"/>
    <cellStyle name="Comma 5 3 4 2" xfId="6154"/>
    <cellStyle name="Comma 5 3 4 2 2" xfId="11619"/>
    <cellStyle name="Comma 5 3 4 2 2 2" xfId="22444"/>
    <cellStyle name="Comma 5 3 4 2 3" xfId="17151"/>
    <cellStyle name="Comma 5 3 4 3" xfId="4400"/>
    <cellStyle name="Comma 5 3 4 3 2" xfId="9869"/>
    <cellStyle name="Comma 5 3 4 3 2 2" xfId="20694"/>
    <cellStyle name="Comma 5 3 4 3 3" xfId="15401"/>
    <cellStyle name="Comma 5 3 4 4" xfId="8121"/>
    <cellStyle name="Comma 5 3 4 4 2" xfId="18946"/>
    <cellStyle name="Comma 5 3 4 5" xfId="13653"/>
    <cellStyle name="Comma 5 3 5" xfId="4760"/>
    <cellStyle name="Comma 5 3 5 2" xfId="10225"/>
    <cellStyle name="Comma 5 3 5 2 2" xfId="21050"/>
    <cellStyle name="Comma 5 3 5 3" xfId="15757"/>
    <cellStyle name="Comma 5 3 6" xfId="3006"/>
    <cellStyle name="Comma 5 3 6 2" xfId="8475"/>
    <cellStyle name="Comma 5 3 6 2 2" xfId="19300"/>
    <cellStyle name="Comma 5 3 6 3" xfId="14007"/>
    <cellStyle name="Comma 5 3 7" xfId="6727"/>
    <cellStyle name="Comma 5 3 7 2" xfId="17552"/>
    <cellStyle name="Comma 5 3 8" xfId="12258"/>
    <cellStyle name="Comma 6" xfId="91"/>
    <cellStyle name="Comma 6 2" xfId="917"/>
    <cellStyle name="Comma 6 3" xfId="849"/>
    <cellStyle name="Comma 6 3 2" xfId="1516"/>
    <cellStyle name="Comma 6 3 2 2" xfId="2214"/>
    <cellStyle name="Comma 6 3 2 2 2" xfId="5820"/>
    <cellStyle name="Comma 6 3 2 2 2 2" xfId="11285"/>
    <cellStyle name="Comma 6 3 2 2 2 2 2" xfId="22110"/>
    <cellStyle name="Comma 6 3 2 2 2 3" xfId="16817"/>
    <cellStyle name="Comma 6 3 2 2 3" xfId="4066"/>
    <cellStyle name="Comma 6 3 2 2 3 2" xfId="9535"/>
    <cellStyle name="Comma 6 3 2 2 3 2 2" xfId="20360"/>
    <cellStyle name="Comma 6 3 2 2 3 3" xfId="15067"/>
    <cellStyle name="Comma 6 3 2 2 4" xfId="7787"/>
    <cellStyle name="Comma 6 3 2 2 4 2" xfId="18612"/>
    <cellStyle name="Comma 6 3 2 2 5" xfId="13319"/>
    <cellStyle name="Comma 6 3 2 3" xfId="5124"/>
    <cellStyle name="Comma 6 3 2 3 2" xfId="10589"/>
    <cellStyle name="Comma 6 3 2 3 2 2" xfId="21414"/>
    <cellStyle name="Comma 6 3 2 3 3" xfId="16121"/>
    <cellStyle name="Comma 6 3 2 4" xfId="3370"/>
    <cellStyle name="Comma 6 3 2 4 2" xfId="8839"/>
    <cellStyle name="Comma 6 3 2 4 2 2" xfId="19664"/>
    <cellStyle name="Comma 6 3 2 4 3" xfId="14371"/>
    <cellStyle name="Comma 6 3 2 5" xfId="7091"/>
    <cellStyle name="Comma 6 3 2 5 2" xfId="17916"/>
    <cellStyle name="Comma 6 3 2 6" xfId="12623"/>
    <cellStyle name="Comma 6 3 3" xfId="1865"/>
    <cellStyle name="Comma 6 3 3 2" xfId="5471"/>
    <cellStyle name="Comma 6 3 3 2 2" xfId="10936"/>
    <cellStyle name="Comma 6 3 3 2 2 2" xfId="21761"/>
    <cellStyle name="Comma 6 3 3 2 3" xfId="16468"/>
    <cellStyle name="Comma 6 3 3 3" xfId="3717"/>
    <cellStyle name="Comma 6 3 3 3 2" xfId="9186"/>
    <cellStyle name="Comma 6 3 3 3 2 2" xfId="20011"/>
    <cellStyle name="Comma 6 3 3 3 3" xfId="14718"/>
    <cellStyle name="Comma 6 3 3 4" xfId="7438"/>
    <cellStyle name="Comma 6 3 3 4 2" xfId="18263"/>
    <cellStyle name="Comma 6 3 3 5" xfId="12970"/>
    <cellStyle name="Comma 6 3 4" xfId="2595"/>
    <cellStyle name="Comma 6 3 4 2" xfId="6169"/>
    <cellStyle name="Comma 6 3 4 2 2" xfId="11634"/>
    <cellStyle name="Comma 6 3 4 2 2 2" xfId="22459"/>
    <cellStyle name="Comma 6 3 4 2 3" xfId="17166"/>
    <cellStyle name="Comma 6 3 4 3" xfId="4415"/>
    <cellStyle name="Comma 6 3 4 3 2" xfId="9884"/>
    <cellStyle name="Comma 6 3 4 3 2 2" xfId="20709"/>
    <cellStyle name="Comma 6 3 4 3 3" xfId="15416"/>
    <cellStyle name="Comma 6 3 4 4" xfId="8136"/>
    <cellStyle name="Comma 6 3 4 4 2" xfId="18961"/>
    <cellStyle name="Comma 6 3 4 5" xfId="13668"/>
    <cellStyle name="Comma 6 3 5" xfId="4775"/>
    <cellStyle name="Comma 6 3 5 2" xfId="10240"/>
    <cellStyle name="Comma 6 3 5 2 2" xfId="21065"/>
    <cellStyle name="Comma 6 3 5 3" xfId="15772"/>
    <cellStyle name="Comma 6 3 6" xfId="3021"/>
    <cellStyle name="Comma 6 3 6 2" xfId="8490"/>
    <cellStyle name="Comma 6 3 6 2 2" xfId="19315"/>
    <cellStyle name="Comma 6 3 6 3" xfId="14022"/>
    <cellStyle name="Comma 6 3 7" xfId="6742"/>
    <cellStyle name="Comma 6 3 7 2" xfId="17567"/>
    <cellStyle name="Comma 6 3 8" xfId="12273"/>
    <cellStyle name="Comma 7" xfId="92"/>
    <cellStyle name="Comma 7 2" xfId="6485"/>
    <cellStyle name="Comma 7 2 2" xfId="11828"/>
    <cellStyle name="Comma 7 2 2 2" xfId="22652"/>
    <cellStyle name="Comma 7 2 3" xfId="17359"/>
    <cellStyle name="Comma 8" xfId="93"/>
    <cellStyle name="Comma 8 2" xfId="6486"/>
    <cellStyle name="Comma 9" xfId="94"/>
    <cellStyle name="Comma 9 2" xfId="6487"/>
    <cellStyle name="Comma_Common Allocators GRC TY 0903" xfId="95"/>
    <cellStyle name="Comma0" xfId="96"/>
    <cellStyle name="Comma0 - Style2" xfId="97"/>
    <cellStyle name="Comma0 - Style4" xfId="98"/>
    <cellStyle name="Comma0 - Style5" xfId="99"/>
    <cellStyle name="Comma0 2" xfId="6488"/>
    <cellStyle name="Comma0 3" xfId="6489"/>
    <cellStyle name="Comma0 4" xfId="6490"/>
    <cellStyle name="Comma0_00COS Ind Allocators" xfId="100"/>
    <cellStyle name="Comma1 - Style1" xfId="101"/>
    <cellStyle name="Copied" xfId="102"/>
    <cellStyle name="COST1" xfId="103"/>
    <cellStyle name="Curren - Style1" xfId="104"/>
    <cellStyle name="Curren - Style2" xfId="105"/>
    <cellStyle name="Curren - Style5" xfId="106"/>
    <cellStyle name="Curren - Style6" xfId="107"/>
    <cellStyle name="Currency" xfId="108" builtinId="4"/>
    <cellStyle name="Currency 10" xfId="297"/>
    <cellStyle name="Currency 11" xfId="1135"/>
    <cellStyle name="Currency 11 2" xfId="1590"/>
    <cellStyle name="Currency 11 2 2" xfId="2288"/>
    <cellStyle name="Currency 11 2 2 2" xfId="5894"/>
    <cellStyle name="Currency 11 2 2 2 2" xfId="11359"/>
    <cellStyle name="Currency 11 2 2 2 2 2" xfId="22184"/>
    <cellStyle name="Currency 11 2 2 2 3" xfId="16891"/>
    <cellStyle name="Currency 11 2 2 3" xfId="4140"/>
    <cellStyle name="Currency 11 2 2 3 2" xfId="9609"/>
    <cellStyle name="Currency 11 2 2 3 2 2" xfId="20434"/>
    <cellStyle name="Currency 11 2 2 3 3" xfId="15141"/>
    <cellStyle name="Currency 11 2 2 4" xfId="7861"/>
    <cellStyle name="Currency 11 2 2 4 2" xfId="18686"/>
    <cellStyle name="Currency 11 2 2 5" xfId="13393"/>
    <cellStyle name="Currency 11 2 3" xfId="5198"/>
    <cellStyle name="Currency 11 2 3 2" xfId="10663"/>
    <cellStyle name="Currency 11 2 3 2 2" xfId="21488"/>
    <cellStyle name="Currency 11 2 3 3" xfId="16195"/>
    <cellStyle name="Currency 11 2 4" xfId="3444"/>
    <cellStyle name="Currency 11 2 4 2" xfId="8913"/>
    <cellStyle name="Currency 11 2 4 2 2" xfId="19738"/>
    <cellStyle name="Currency 11 2 4 3" xfId="14445"/>
    <cellStyle name="Currency 11 2 5" xfId="7165"/>
    <cellStyle name="Currency 11 2 5 2" xfId="17990"/>
    <cellStyle name="Currency 11 2 6" xfId="12697"/>
    <cellStyle name="Currency 11 3" xfId="1939"/>
    <cellStyle name="Currency 11 3 2" xfId="5545"/>
    <cellStyle name="Currency 11 3 2 2" xfId="11010"/>
    <cellStyle name="Currency 11 3 2 2 2" xfId="21835"/>
    <cellStyle name="Currency 11 3 2 3" xfId="16542"/>
    <cellStyle name="Currency 11 3 3" xfId="3791"/>
    <cellStyle name="Currency 11 3 3 2" xfId="9260"/>
    <cellStyle name="Currency 11 3 3 2 2" xfId="20085"/>
    <cellStyle name="Currency 11 3 3 3" xfId="14792"/>
    <cellStyle name="Currency 11 3 4" xfId="7512"/>
    <cellStyle name="Currency 11 3 4 2" xfId="18337"/>
    <cellStyle name="Currency 11 3 5" xfId="13044"/>
    <cellStyle name="Currency 11 4" xfId="2669"/>
    <cellStyle name="Currency 11 4 2" xfId="6243"/>
    <cellStyle name="Currency 11 4 2 2" xfId="11708"/>
    <cellStyle name="Currency 11 4 2 2 2" xfId="22533"/>
    <cellStyle name="Currency 11 4 2 3" xfId="17240"/>
    <cellStyle name="Currency 11 4 3" xfId="4489"/>
    <cellStyle name="Currency 11 4 3 2" xfId="9958"/>
    <cellStyle name="Currency 11 4 3 2 2" xfId="20783"/>
    <cellStyle name="Currency 11 4 3 3" xfId="15490"/>
    <cellStyle name="Currency 11 4 4" xfId="8210"/>
    <cellStyle name="Currency 11 4 4 2" xfId="19035"/>
    <cellStyle name="Currency 11 4 5" xfId="13742"/>
    <cellStyle name="Currency 11 5" xfId="4849"/>
    <cellStyle name="Currency 11 5 2" xfId="10314"/>
    <cellStyle name="Currency 11 5 2 2" xfId="21139"/>
    <cellStyle name="Currency 11 5 3" xfId="15846"/>
    <cellStyle name="Currency 11 6" xfId="3095"/>
    <cellStyle name="Currency 11 6 2" xfId="8564"/>
    <cellStyle name="Currency 11 6 2 2" xfId="19389"/>
    <cellStyle name="Currency 11 6 3" xfId="14096"/>
    <cellStyle name="Currency 11 7" xfId="6816"/>
    <cellStyle name="Currency 11 7 2" xfId="17641"/>
    <cellStyle name="Currency 11 8" xfId="12348"/>
    <cellStyle name="Currency 12" xfId="371"/>
    <cellStyle name="Currency 13" xfId="1333"/>
    <cellStyle name="Currency 14" xfId="6491"/>
    <cellStyle name="Currency 15" xfId="6492"/>
    <cellStyle name="Currency 16" xfId="6493"/>
    <cellStyle name="Currency 17" xfId="6494"/>
    <cellStyle name="Currency 17 2" xfId="11829"/>
    <cellStyle name="Currency 17 2 2" xfId="22653"/>
    <cellStyle name="Currency 17 3" xfId="17360"/>
    <cellStyle name="Currency 18" xfId="6495"/>
    <cellStyle name="Currency 18 2" xfId="11830"/>
    <cellStyle name="Currency 18 2 2" xfId="22654"/>
    <cellStyle name="Currency 18 3" xfId="17361"/>
    <cellStyle name="Currency 2" xfId="109"/>
    <cellStyle name="Currency 2 2" xfId="1104"/>
    <cellStyle name="Currency 2 3" xfId="1105"/>
    <cellStyle name="Currency 2 4" xfId="12080"/>
    <cellStyle name="Currency 2 4 2" xfId="22805"/>
    <cellStyle name="Currency 3" xfId="110"/>
    <cellStyle name="Currency 3 2" xfId="6496"/>
    <cellStyle name="Currency 4" xfId="111"/>
    <cellStyle name="Currency 4 2" xfId="6497"/>
    <cellStyle name="Currency 5" xfId="112"/>
    <cellStyle name="Currency 5 2" xfId="6498"/>
    <cellStyle name="Currency 6" xfId="113"/>
    <cellStyle name="Currency 6 2" xfId="6499"/>
    <cellStyle name="Currency 7" xfId="114"/>
    <cellStyle name="Currency 7 2" xfId="6500"/>
    <cellStyle name="Currency 8" xfId="115"/>
    <cellStyle name="Currency 8 2" xfId="6501"/>
    <cellStyle name="Currency 9" xfId="116"/>
    <cellStyle name="Currency 9 2" xfId="6502"/>
    <cellStyle name="Currency_Common Allocators GRC TY 0903" xfId="117"/>
    <cellStyle name="Currency0" xfId="118"/>
    <cellStyle name="Date" xfId="119"/>
    <cellStyle name="Date 2" xfId="6503"/>
    <cellStyle name="Date 3" xfId="6504"/>
    <cellStyle name="Date 4" xfId="6505"/>
    <cellStyle name="Emphasis 1" xfId="298"/>
    <cellStyle name="Emphasis 2" xfId="299"/>
    <cellStyle name="Emphasis 3" xfId="300"/>
    <cellStyle name="Entered" xfId="120"/>
    <cellStyle name="Euro" xfId="6350"/>
    <cellStyle name="Explanatory Text" xfId="121" builtinId="53" customBuiltin="1"/>
    <cellStyle name="Explanatory Text 10" xfId="372"/>
    <cellStyle name="Explanatory Text 2" xfId="446"/>
    <cellStyle name="Explanatory Text 2 2" xfId="2389"/>
    <cellStyle name="Explanatory Text 3" xfId="488"/>
    <cellStyle name="Explanatory Text 4" xfId="530"/>
    <cellStyle name="Explanatory Text 5" xfId="572"/>
    <cellStyle name="Explanatory Text 6" xfId="614"/>
    <cellStyle name="Explanatory Text 7" xfId="656"/>
    <cellStyle name="Explanatory Text 8" xfId="697"/>
    <cellStyle name="Explanatory Text 9" xfId="738"/>
    <cellStyle name="Fixed" xfId="122"/>
    <cellStyle name="Fixed3 - Style3" xfId="123"/>
    <cellStyle name="Good" xfId="124" builtinId="26" customBuiltin="1"/>
    <cellStyle name="Good 10" xfId="373"/>
    <cellStyle name="Good 11" xfId="2786"/>
    <cellStyle name="Good 2" xfId="436"/>
    <cellStyle name="Good 2 2" xfId="2390"/>
    <cellStyle name="Good 3" xfId="478"/>
    <cellStyle name="Good 4" xfId="520"/>
    <cellStyle name="Good 5" xfId="562"/>
    <cellStyle name="Good 6" xfId="604"/>
    <cellStyle name="Good 7" xfId="646"/>
    <cellStyle name="Good 8" xfId="687"/>
    <cellStyle name="Good 9" xfId="728"/>
    <cellStyle name="Grey" xfId="125"/>
    <cellStyle name="Grey 2" xfId="374"/>
    <cellStyle name="Grey 3" xfId="6506"/>
    <cellStyle name="Grey 4" xfId="6507"/>
    <cellStyle name="Header" xfId="126"/>
    <cellStyle name="Header1" xfId="127"/>
    <cellStyle name="Header2" xfId="128"/>
    <cellStyle name="Heading" xfId="129"/>
    <cellStyle name="Heading 1" xfId="130" builtinId="16" customBuiltin="1"/>
    <cellStyle name="Heading 1 10" xfId="375"/>
    <cellStyle name="Heading 1 11" xfId="2787"/>
    <cellStyle name="Heading 1 2" xfId="432"/>
    <cellStyle name="Heading 1 2 2" xfId="2391"/>
    <cellStyle name="Heading 1 3" xfId="474"/>
    <cellStyle name="Heading 1 4" xfId="516"/>
    <cellStyle name="Heading 1 5" xfId="558"/>
    <cellStyle name="Heading 1 6" xfId="600"/>
    <cellStyle name="Heading 1 7" xfId="642"/>
    <cellStyle name="Heading 1 8" xfId="683"/>
    <cellStyle name="Heading 1 9" xfId="724"/>
    <cellStyle name="Heading 2" xfId="131" builtinId="17" customBuiltin="1"/>
    <cellStyle name="Heading 2 10" xfId="376"/>
    <cellStyle name="Heading 2 11" xfId="2788"/>
    <cellStyle name="Heading 2 2" xfId="433"/>
    <cellStyle name="Heading 2 2 2" xfId="2392"/>
    <cellStyle name="Heading 2 3" xfId="475"/>
    <cellStyle name="Heading 2 4" xfId="517"/>
    <cellStyle name="Heading 2 5" xfId="559"/>
    <cellStyle name="Heading 2 6" xfId="601"/>
    <cellStyle name="Heading 2 7" xfId="643"/>
    <cellStyle name="Heading 2 8" xfId="684"/>
    <cellStyle name="Heading 2 9" xfId="725"/>
    <cellStyle name="Heading 3" xfId="132" builtinId="18" customBuiltin="1"/>
    <cellStyle name="Heading 3 10" xfId="377"/>
    <cellStyle name="Heading 3 11" xfId="2789"/>
    <cellStyle name="Heading 3 2" xfId="434"/>
    <cellStyle name="Heading 3 2 2" xfId="2393"/>
    <cellStyle name="Heading 3 3" xfId="476"/>
    <cellStyle name="Heading 3 4" xfId="518"/>
    <cellStyle name="Heading 3 5" xfId="560"/>
    <cellStyle name="Heading 3 6" xfId="602"/>
    <cellStyle name="Heading 3 7" xfId="644"/>
    <cellStyle name="Heading 3 8" xfId="685"/>
    <cellStyle name="Heading 3 9" xfId="726"/>
    <cellStyle name="Heading 4" xfId="133" builtinId="19" customBuiltin="1"/>
    <cellStyle name="Heading 4 10" xfId="378"/>
    <cellStyle name="Heading 4 2" xfId="435"/>
    <cellStyle name="Heading 4 2 2" xfId="2394"/>
    <cellStyle name="Heading 4 3" xfId="477"/>
    <cellStyle name="Heading 4 4" xfId="519"/>
    <cellStyle name="Heading 4 5" xfId="561"/>
    <cellStyle name="Heading 4 6" xfId="603"/>
    <cellStyle name="Heading 4 7" xfId="645"/>
    <cellStyle name="Heading 4 8" xfId="686"/>
    <cellStyle name="Heading 4 9" xfId="727"/>
    <cellStyle name="Heading 5" xfId="6561"/>
    <cellStyle name="Heading1" xfId="134"/>
    <cellStyle name="Heading2" xfId="135"/>
    <cellStyle name="Input" xfId="136" builtinId="20" customBuiltin="1"/>
    <cellStyle name="Input [yellow]" xfId="137"/>
    <cellStyle name="Input [yellow] 2" xfId="380"/>
    <cellStyle name="Input [yellow] 3" xfId="6508"/>
    <cellStyle name="Input [yellow] 4" xfId="6509"/>
    <cellStyle name="Input 10" xfId="769"/>
    <cellStyle name="Input 11" xfId="766"/>
    <cellStyle name="Input 12" xfId="765"/>
    <cellStyle name="Input 13" xfId="793"/>
    <cellStyle name="Input 14" xfId="813"/>
    <cellStyle name="Input 15" xfId="811"/>
    <cellStyle name="Input 16" xfId="812"/>
    <cellStyle name="Input 17" xfId="853"/>
    <cellStyle name="Input 18" xfId="852"/>
    <cellStyle name="Input 19" xfId="851"/>
    <cellStyle name="Input 2" xfId="439"/>
    <cellStyle name="Input 2 2" xfId="2395"/>
    <cellStyle name="Input 20" xfId="983"/>
    <cellStyle name="Input 21" xfId="981"/>
    <cellStyle name="Input 22" xfId="982"/>
    <cellStyle name="Input 23" xfId="1021"/>
    <cellStyle name="Input 24" xfId="1020"/>
    <cellStyle name="Input 25" xfId="1022"/>
    <cellStyle name="Input 26" xfId="1026"/>
    <cellStyle name="Input 27" xfId="1019"/>
    <cellStyle name="Input 28" xfId="1114"/>
    <cellStyle name="Input 29" xfId="1139"/>
    <cellStyle name="Input 3" xfId="481"/>
    <cellStyle name="Input 30" xfId="1137"/>
    <cellStyle name="Input 31" xfId="1140"/>
    <cellStyle name="Input 32" xfId="1174"/>
    <cellStyle name="Input 33" xfId="1195"/>
    <cellStyle name="Input 34" xfId="1221"/>
    <cellStyle name="Input 35" xfId="1216"/>
    <cellStyle name="Input 36" xfId="1222"/>
    <cellStyle name="Input 37" xfId="1223"/>
    <cellStyle name="Input 38" xfId="1217"/>
    <cellStyle name="Input 39" xfId="1219"/>
    <cellStyle name="Input 4" xfId="523"/>
    <cellStyle name="Input 40" xfId="1246"/>
    <cellStyle name="Input 41" xfId="1286"/>
    <cellStyle name="Input 42" xfId="1285"/>
    <cellStyle name="Input 43" xfId="379"/>
    <cellStyle name="Input 44" xfId="2790"/>
    <cellStyle name="Input 45" xfId="2823"/>
    <cellStyle name="Input 46" xfId="2804"/>
    <cellStyle name="Input 47" xfId="2825"/>
    <cellStyle name="Input 48" xfId="11845"/>
    <cellStyle name="Input 49" xfId="11846"/>
    <cellStyle name="Input 5" xfId="565"/>
    <cellStyle name="Input 50" xfId="11847"/>
    <cellStyle name="Input 51" xfId="11848"/>
    <cellStyle name="Input 52" xfId="11849"/>
    <cellStyle name="Input 53" xfId="11850"/>
    <cellStyle name="Input 54" xfId="11851"/>
    <cellStyle name="Input 55" xfId="11852"/>
    <cellStyle name="Input 56" xfId="11853"/>
    <cellStyle name="Input 57" xfId="11854"/>
    <cellStyle name="Input 58" xfId="11855"/>
    <cellStyle name="Input 59" xfId="11856"/>
    <cellStyle name="Input 6" xfId="607"/>
    <cellStyle name="Input 60" xfId="11857"/>
    <cellStyle name="Input 61" xfId="11858"/>
    <cellStyle name="Input 62" xfId="11859"/>
    <cellStyle name="Input 63" xfId="11860"/>
    <cellStyle name="Input 64" xfId="11861"/>
    <cellStyle name="Input 65" xfId="11862"/>
    <cellStyle name="Input 66" xfId="11863"/>
    <cellStyle name="Input 67" xfId="11864"/>
    <cellStyle name="Input 68" xfId="11865"/>
    <cellStyle name="Input 69" xfId="11866"/>
    <cellStyle name="Input 7" xfId="649"/>
    <cellStyle name="Input 70" xfId="11867"/>
    <cellStyle name="Input 71" xfId="12011"/>
    <cellStyle name="Input 72" xfId="12012"/>
    <cellStyle name="Input 73" xfId="12013"/>
    <cellStyle name="Input 74" xfId="12014"/>
    <cellStyle name="Input 75" xfId="12015"/>
    <cellStyle name="Input 76" xfId="12016"/>
    <cellStyle name="Input 77" xfId="12017"/>
    <cellStyle name="Input 78" xfId="12018"/>
    <cellStyle name="Input 79" xfId="12019"/>
    <cellStyle name="Input 8" xfId="690"/>
    <cellStyle name="Input 80" xfId="12020"/>
    <cellStyle name="Input 81" xfId="12021"/>
    <cellStyle name="Input 82" xfId="12022"/>
    <cellStyle name="Input 83" xfId="12023"/>
    <cellStyle name="Input 84" xfId="12024"/>
    <cellStyle name="Input 85" xfId="12025"/>
    <cellStyle name="Input 86" xfId="12026"/>
    <cellStyle name="Input 87" xfId="12027"/>
    <cellStyle name="Input 9" xfId="731"/>
    <cellStyle name="Input Cells" xfId="138"/>
    <cellStyle name="Input Cells Percent" xfId="139"/>
    <cellStyle name="Input Cells_Book9" xfId="6510"/>
    <cellStyle name="Lines" xfId="140"/>
    <cellStyle name="LINKED" xfId="141"/>
    <cellStyle name="Linked Cell" xfId="142" builtinId="24" customBuiltin="1"/>
    <cellStyle name="Linked Cell 10" xfId="381"/>
    <cellStyle name="Linked Cell 11" xfId="2791"/>
    <cellStyle name="Linked Cell 2" xfId="442"/>
    <cellStyle name="Linked Cell 2 2" xfId="2396"/>
    <cellStyle name="Linked Cell 3" xfId="484"/>
    <cellStyle name="Linked Cell 4" xfId="526"/>
    <cellStyle name="Linked Cell 5" xfId="568"/>
    <cellStyle name="Linked Cell 6" xfId="610"/>
    <cellStyle name="Linked Cell 7" xfId="652"/>
    <cellStyle name="Linked Cell 8" xfId="693"/>
    <cellStyle name="Linked Cell 9" xfId="734"/>
    <cellStyle name="modified border" xfId="143"/>
    <cellStyle name="modified border 2" xfId="382"/>
    <cellStyle name="modified border 3" xfId="6511"/>
    <cellStyle name="modified border 4" xfId="6512"/>
    <cellStyle name="modified border1" xfId="144"/>
    <cellStyle name="modified border1 2" xfId="383"/>
    <cellStyle name="modified border1 3" xfId="6513"/>
    <cellStyle name="modified border1 4" xfId="6514"/>
    <cellStyle name="Neutral" xfId="145" builtinId="28" customBuiltin="1"/>
    <cellStyle name="Neutral 10" xfId="384"/>
    <cellStyle name="Neutral 11" xfId="2792"/>
    <cellStyle name="Neutral 2" xfId="438"/>
    <cellStyle name="Neutral 2 2" xfId="2397"/>
    <cellStyle name="Neutral 3" xfId="480"/>
    <cellStyle name="Neutral 4" xfId="522"/>
    <cellStyle name="Neutral 5" xfId="564"/>
    <cellStyle name="Neutral 6" xfId="606"/>
    <cellStyle name="Neutral 7" xfId="648"/>
    <cellStyle name="Neutral 8" xfId="689"/>
    <cellStyle name="Neutral 9" xfId="730"/>
    <cellStyle name="no dec" xfId="146"/>
    <cellStyle name="Normal" xfId="0" builtinId="0"/>
    <cellStyle name="Normal - Style1" xfId="147"/>
    <cellStyle name="Normal - Style1 2" xfId="918"/>
    <cellStyle name="Normal - Style1 3" xfId="385"/>
    <cellStyle name="Normal - Style1 4" xfId="6515"/>
    <cellStyle name="Normal 10" xfId="148"/>
    <cellStyle name="Normal 10 2" xfId="919"/>
    <cellStyle name="Normal 10 3" xfId="810"/>
    <cellStyle name="Normal 10 3 2" xfId="1498"/>
    <cellStyle name="Normal 10 3 2 2" xfId="2196"/>
    <cellStyle name="Normal 10 3 2 2 2" xfId="5802"/>
    <cellStyle name="Normal 10 3 2 2 2 2" xfId="11267"/>
    <cellStyle name="Normal 10 3 2 2 2 2 2" xfId="22092"/>
    <cellStyle name="Normal 10 3 2 2 2 3" xfId="16799"/>
    <cellStyle name="Normal 10 3 2 2 3" xfId="4048"/>
    <cellStyle name="Normal 10 3 2 2 3 2" xfId="9517"/>
    <cellStyle name="Normal 10 3 2 2 3 2 2" xfId="20342"/>
    <cellStyle name="Normal 10 3 2 2 3 3" xfId="15049"/>
    <cellStyle name="Normal 10 3 2 2 4" xfId="7769"/>
    <cellStyle name="Normal 10 3 2 2 4 2" xfId="18594"/>
    <cellStyle name="Normal 10 3 2 2 5" xfId="13301"/>
    <cellStyle name="Normal 10 3 2 3" xfId="5106"/>
    <cellStyle name="Normal 10 3 2 3 2" xfId="10571"/>
    <cellStyle name="Normal 10 3 2 3 2 2" xfId="21396"/>
    <cellStyle name="Normal 10 3 2 3 3" xfId="16103"/>
    <cellStyle name="Normal 10 3 2 4" xfId="3352"/>
    <cellStyle name="Normal 10 3 2 4 2" xfId="8821"/>
    <cellStyle name="Normal 10 3 2 4 2 2" xfId="19646"/>
    <cellStyle name="Normal 10 3 2 4 3" xfId="14353"/>
    <cellStyle name="Normal 10 3 2 5" xfId="7073"/>
    <cellStyle name="Normal 10 3 2 5 2" xfId="17898"/>
    <cellStyle name="Normal 10 3 2 6" xfId="12605"/>
    <cellStyle name="Normal 10 3 3" xfId="1847"/>
    <cellStyle name="Normal 10 3 3 2" xfId="5453"/>
    <cellStyle name="Normal 10 3 3 2 2" xfId="10918"/>
    <cellStyle name="Normal 10 3 3 2 2 2" xfId="21743"/>
    <cellStyle name="Normal 10 3 3 2 3" xfId="16450"/>
    <cellStyle name="Normal 10 3 3 3" xfId="3699"/>
    <cellStyle name="Normal 10 3 3 3 2" xfId="9168"/>
    <cellStyle name="Normal 10 3 3 3 2 2" xfId="19993"/>
    <cellStyle name="Normal 10 3 3 3 3" xfId="14700"/>
    <cellStyle name="Normal 10 3 3 4" xfId="7420"/>
    <cellStyle name="Normal 10 3 3 4 2" xfId="18245"/>
    <cellStyle name="Normal 10 3 3 5" xfId="12952"/>
    <cellStyle name="Normal 10 3 4" xfId="2577"/>
    <cellStyle name="Normal 10 3 4 2" xfId="6151"/>
    <cellStyle name="Normal 10 3 4 2 2" xfId="11616"/>
    <cellStyle name="Normal 10 3 4 2 2 2" xfId="22441"/>
    <cellStyle name="Normal 10 3 4 2 3" xfId="17148"/>
    <cellStyle name="Normal 10 3 4 3" xfId="4397"/>
    <cellStyle name="Normal 10 3 4 3 2" xfId="9866"/>
    <cellStyle name="Normal 10 3 4 3 2 2" xfId="20691"/>
    <cellStyle name="Normal 10 3 4 3 3" xfId="15398"/>
    <cellStyle name="Normal 10 3 4 4" xfId="8118"/>
    <cellStyle name="Normal 10 3 4 4 2" xfId="18943"/>
    <cellStyle name="Normal 10 3 4 5" xfId="13650"/>
    <cellStyle name="Normal 10 3 5" xfId="4757"/>
    <cellStyle name="Normal 10 3 5 2" xfId="10222"/>
    <cellStyle name="Normal 10 3 5 2 2" xfId="21047"/>
    <cellStyle name="Normal 10 3 5 3" xfId="15754"/>
    <cellStyle name="Normal 10 3 6" xfId="3003"/>
    <cellStyle name="Normal 10 3 6 2" xfId="8472"/>
    <cellStyle name="Normal 10 3 6 2 2" xfId="19297"/>
    <cellStyle name="Normal 10 3 6 3" xfId="14004"/>
    <cellStyle name="Normal 10 3 7" xfId="6724"/>
    <cellStyle name="Normal 10 3 7 2" xfId="17549"/>
    <cellStyle name="Normal 10 3 8" xfId="12255"/>
    <cellStyle name="Normal 10 4" xfId="6516"/>
    <cellStyle name="Normal 10 4 2" xfId="11831"/>
    <cellStyle name="Normal 10 4 2 2" xfId="22655"/>
    <cellStyle name="Normal 10 4 3" xfId="17362"/>
    <cellStyle name="Normal 100" xfId="11892"/>
    <cellStyle name="Normal 100 2" xfId="12030"/>
    <cellStyle name="Normal 100 3" xfId="22689"/>
    <cellStyle name="Normal 101" xfId="11972"/>
    <cellStyle name="Normal 101 2" xfId="22735"/>
    <cellStyle name="Normal 102" xfId="11984"/>
    <cellStyle name="Normal 102 2" xfId="22747"/>
    <cellStyle name="Normal 103" xfId="11917"/>
    <cellStyle name="Normal 103 2" xfId="12032"/>
    <cellStyle name="Normal 103 3" xfId="22714"/>
    <cellStyle name="Normal 104" xfId="11994"/>
    <cellStyle name="Normal 104 2" xfId="12033"/>
    <cellStyle name="Normal 104 2 2" xfId="22771"/>
    <cellStyle name="Normal 104 3" xfId="22757"/>
    <cellStyle name="Normal 105" xfId="11981"/>
    <cellStyle name="Normal 105 2" xfId="22744"/>
    <cellStyle name="Normal 106" xfId="11976"/>
    <cellStyle name="Normal 106 2" xfId="22739"/>
    <cellStyle name="Normal 107" xfId="11977"/>
    <cellStyle name="Normal 107 2" xfId="22740"/>
    <cellStyle name="Normal 108" xfId="11959"/>
    <cellStyle name="Normal 108 2" xfId="22722"/>
    <cellStyle name="Normal 109" xfId="11978"/>
    <cellStyle name="Normal 109 2" xfId="22741"/>
    <cellStyle name="Normal 11" xfId="149"/>
    <cellStyle name="Normal 11 2" xfId="920"/>
    <cellStyle name="Normal 11 3" xfId="814"/>
    <cellStyle name="Normal 11 3 2" xfId="1499"/>
    <cellStyle name="Normal 11 3 2 2" xfId="2197"/>
    <cellStyle name="Normal 11 3 2 2 2" xfId="5803"/>
    <cellStyle name="Normal 11 3 2 2 2 2" xfId="11268"/>
    <cellStyle name="Normal 11 3 2 2 2 2 2" xfId="22093"/>
    <cellStyle name="Normal 11 3 2 2 2 3" xfId="16800"/>
    <cellStyle name="Normal 11 3 2 2 3" xfId="4049"/>
    <cellStyle name="Normal 11 3 2 2 3 2" xfId="9518"/>
    <cellStyle name="Normal 11 3 2 2 3 2 2" xfId="20343"/>
    <cellStyle name="Normal 11 3 2 2 3 3" xfId="15050"/>
    <cellStyle name="Normal 11 3 2 2 4" xfId="7770"/>
    <cellStyle name="Normal 11 3 2 2 4 2" xfId="18595"/>
    <cellStyle name="Normal 11 3 2 2 5" xfId="13302"/>
    <cellStyle name="Normal 11 3 2 3" xfId="5107"/>
    <cellStyle name="Normal 11 3 2 3 2" xfId="10572"/>
    <cellStyle name="Normal 11 3 2 3 2 2" xfId="21397"/>
    <cellStyle name="Normal 11 3 2 3 3" xfId="16104"/>
    <cellStyle name="Normal 11 3 2 4" xfId="3353"/>
    <cellStyle name="Normal 11 3 2 4 2" xfId="8822"/>
    <cellStyle name="Normal 11 3 2 4 2 2" xfId="19647"/>
    <cellStyle name="Normal 11 3 2 4 3" xfId="14354"/>
    <cellStyle name="Normal 11 3 2 5" xfId="7074"/>
    <cellStyle name="Normal 11 3 2 5 2" xfId="17899"/>
    <cellStyle name="Normal 11 3 2 6" xfId="12606"/>
    <cellStyle name="Normal 11 3 3" xfId="1848"/>
    <cellStyle name="Normal 11 3 3 2" xfId="5454"/>
    <cellStyle name="Normal 11 3 3 2 2" xfId="10919"/>
    <cellStyle name="Normal 11 3 3 2 2 2" xfId="21744"/>
    <cellStyle name="Normal 11 3 3 2 3" xfId="16451"/>
    <cellStyle name="Normal 11 3 3 3" xfId="3700"/>
    <cellStyle name="Normal 11 3 3 3 2" xfId="9169"/>
    <cellStyle name="Normal 11 3 3 3 2 2" xfId="19994"/>
    <cellStyle name="Normal 11 3 3 3 3" xfId="14701"/>
    <cellStyle name="Normal 11 3 3 4" xfId="7421"/>
    <cellStyle name="Normal 11 3 3 4 2" xfId="18246"/>
    <cellStyle name="Normal 11 3 3 5" xfId="12953"/>
    <cellStyle name="Normal 11 3 4" xfId="2578"/>
    <cellStyle name="Normal 11 3 4 2" xfId="6152"/>
    <cellStyle name="Normal 11 3 4 2 2" xfId="11617"/>
    <cellStyle name="Normal 11 3 4 2 2 2" xfId="22442"/>
    <cellStyle name="Normal 11 3 4 2 3" xfId="17149"/>
    <cellStyle name="Normal 11 3 4 3" xfId="4398"/>
    <cellStyle name="Normal 11 3 4 3 2" xfId="9867"/>
    <cellStyle name="Normal 11 3 4 3 2 2" xfId="20692"/>
    <cellStyle name="Normal 11 3 4 3 3" xfId="15399"/>
    <cellStyle name="Normal 11 3 4 4" xfId="8119"/>
    <cellStyle name="Normal 11 3 4 4 2" xfId="18944"/>
    <cellStyle name="Normal 11 3 4 5" xfId="13651"/>
    <cellStyle name="Normal 11 3 5" xfId="4758"/>
    <cellStyle name="Normal 11 3 5 2" xfId="10223"/>
    <cellStyle name="Normal 11 3 5 2 2" xfId="21048"/>
    <cellStyle name="Normal 11 3 5 3" xfId="15755"/>
    <cellStyle name="Normal 11 3 6" xfId="3004"/>
    <cellStyle name="Normal 11 3 6 2" xfId="8473"/>
    <cellStyle name="Normal 11 3 6 2 2" xfId="19298"/>
    <cellStyle name="Normal 11 3 6 3" xfId="14005"/>
    <cellStyle name="Normal 11 3 7" xfId="6725"/>
    <cellStyle name="Normal 11 3 7 2" xfId="17550"/>
    <cellStyle name="Normal 11 3 8" xfId="12256"/>
    <cellStyle name="Normal 110" xfId="12007"/>
    <cellStyle name="Normal 110 2" xfId="22770"/>
    <cellStyle name="Normal 111" xfId="12008"/>
    <cellStyle name="Normal 112" xfId="12009"/>
    <cellStyle name="Normal 113" xfId="12010"/>
    <cellStyle name="Normal 114" xfId="12034"/>
    <cellStyle name="Normal 114 2" xfId="22772"/>
    <cellStyle name="Normal 115" xfId="12050"/>
    <cellStyle name="Normal 115 2" xfId="22776"/>
    <cellStyle name="Normal 12" xfId="150"/>
    <cellStyle name="Normal 12 2" xfId="921"/>
    <cellStyle name="Normal 12 3" xfId="836"/>
    <cellStyle name="Normal 12 3 2" xfId="1514"/>
    <cellStyle name="Normal 12 3 2 2" xfId="2212"/>
    <cellStyle name="Normal 12 3 2 2 2" xfId="5818"/>
    <cellStyle name="Normal 12 3 2 2 2 2" xfId="11283"/>
    <cellStyle name="Normal 12 3 2 2 2 2 2" xfId="22108"/>
    <cellStyle name="Normal 12 3 2 2 2 3" xfId="16815"/>
    <cellStyle name="Normal 12 3 2 2 3" xfId="4064"/>
    <cellStyle name="Normal 12 3 2 2 3 2" xfId="9533"/>
    <cellStyle name="Normal 12 3 2 2 3 2 2" xfId="20358"/>
    <cellStyle name="Normal 12 3 2 2 3 3" xfId="15065"/>
    <cellStyle name="Normal 12 3 2 2 4" xfId="7785"/>
    <cellStyle name="Normal 12 3 2 2 4 2" xfId="18610"/>
    <cellStyle name="Normal 12 3 2 2 5" xfId="13317"/>
    <cellStyle name="Normal 12 3 2 3" xfId="5122"/>
    <cellStyle name="Normal 12 3 2 3 2" xfId="10587"/>
    <cellStyle name="Normal 12 3 2 3 2 2" xfId="21412"/>
    <cellStyle name="Normal 12 3 2 3 3" xfId="16119"/>
    <cellStyle name="Normal 12 3 2 4" xfId="3368"/>
    <cellStyle name="Normal 12 3 2 4 2" xfId="8837"/>
    <cellStyle name="Normal 12 3 2 4 2 2" xfId="19662"/>
    <cellStyle name="Normal 12 3 2 4 3" xfId="14369"/>
    <cellStyle name="Normal 12 3 2 5" xfId="7089"/>
    <cellStyle name="Normal 12 3 2 5 2" xfId="17914"/>
    <cellStyle name="Normal 12 3 2 6" xfId="12621"/>
    <cellStyle name="Normal 12 3 3" xfId="1863"/>
    <cellStyle name="Normal 12 3 3 2" xfId="5469"/>
    <cellStyle name="Normal 12 3 3 2 2" xfId="10934"/>
    <cellStyle name="Normal 12 3 3 2 2 2" xfId="21759"/>
    <cellStyle name="Normal 12 3 3 2 3" xfId="16466"/>
    <cellStyle name="Normal 12 3 3 3" xfId="3715"/>
    <cellStyle name="Normal 12 3 3 3 2" xfId="9184"/>
    <cellStyle name="Normal 12 3 3 3 2 2" xfId="20009"/>
    <cellStyle name="Normal 12 3 3 3 3" xfId="14716"/>
    <cellStyle name="Normal 12 3 3 4" xfId="7436"/>
    <cellStyle name="Normal 12 3 3 4 2" xfId="18261"/>
    <cellStyle name="Normal 12 3 3 5" xfId="12968"/>
    <cellStyle name="Normal 12 3 4" xfId="2593"/>
    <cellStyle name="Normal 12 3 4 2" xfId="6167"/>
    <cellStyle name="Normal 12 3 4 2 2" xfId="11632"/>
    <cellStyle name="Normal 12 3 4 2 2 2" xfId="22457"/>
    <cellStyle name="Normal 12 3 4 2 3" xfId="17164"/>
    <cellStyle name="Normal 12 3 4 3" xfId="4413"/>
    <cellStyle name="Normal 12 3 4 3 2" xfId="9882"/>
    <cellStyle name="Normal 12 3 4 3 2 2" xfId="20707"/>
    <cellStyle name="Normal 12 3 4 3 3" xfId="15414"/>
    <cellStyle name="Normal 12 3 4 4" xfId="8134"/>
    <cellStyle name="Normal 12 3 4 4 2" xfId="18959"/>
    <cellStyle name="Normal 12 3 4 5" xfId="13666"/>
    <cellStyle name="Normal 12 3 5" xfId="4773"/>
    <cellStyle name="Normal 12 3 5 2" xfId="10238"/>
    <cellStyle name="Normal 12 3 5 2 2" xfId="21063"/>
    <cellStyle name="Normal 12 3 5 3" xfId="15770"/>
    <cellStyle name="Normal 12 3 6" xfId="3019"/>
    <cellStyle name="Normal 12 3 6 2" xfId="8488"/>
    <cellStyle name="Normal 12 3 6 2 2" xfId="19313"/>
    <cellStyle name="Normal 12 3 6 3" xfId="14020"/>
    <cellStyle name="Normal 12 3 7" xfId="6740"/>
    <cellStyle name="Normal 12 3 7 2" xfId="17565"/>
    <cellStyle name="Normal 12 3 8" xfId="12271"/>
    <cellStyle name="Normal 13" xfId="301"/>
    <cellStyle name="Normal 13 2" xfId="922"/>
    <cellStyle name="Normal 13 3" xfId="848"/>
    <cellStyle name="Normal 13 3 2" xfId="1515"/>
    <cellStyle name="Normal 13 3 2 2" xfId="2213"/>
    <cellStyle name="Normal 13 3 2 2 2" xfId="5819"/>
    <cellStyle name="Normal 13 3 2 2 2 2" xfId="11284"/>
    <cellStyle name="Normal 13 3 2 2 2 2 2" xfId="22109"/>
    <cellStyle name="Normal 13 3 2 2 2 3" xfId="16816"/>
    <cellStyle name="Normal 13 3 2 2 3" xfId="4065"/>
    <cellStyle name="Normal 13 3 2 2 3 2" xfId="9534"/>
    <cellStyle name="Normal 13 3 2 2 3 2 2" xfId="20359"/>
    <cellStyle name="Normal 13 3 2 2 3 3" xfId="15066"/>
    <cellStyle name="Normal 13 3 2 2 4" xfId="7786"/>
    <cellStyle name="Normal 13 3 2 2 4 2" xfId="18611"/>
    <cellStyle name="Normal 13 3 2 2 5" xfId="13318"/>
    <cellStyle name="Normal 13 3 2 3" xfId="5123"/>
    <cellStyle name="Normal 13 3 2 3 2" xfId="10588"/>
    <cellStyle name="Normal 13 3 2 3 2 2" xfId="21413"/>
    <cellStyle name="Normal 13 3 2 3 3" xfId="16120"/>
    <cellStyle name="Normal 13 3 2 4" xfId="3369"/>
    <cellStyle name="Normal 13 3 2 4 2" xfId="8838"/>
    <cellStyle name="Normal 13 3 2 4 2 2" xfId="19663"/>
    <cellStyle name="Normal 13 3 2 4 3" xfId="14370"/>
    <cellStyle name="Normal 13 3 2 5" xfId="7090"/>
    <cellStyle name="Normal 13 3 2 5 2" xfId="17915"/>
    <cellStyle name="Normal 13 3 2 6" xfId="12622"/>
    <cellStyle name="Normal 13 3 3" xfId="1864"/>
    <cellStyle name="Normal 13 3 3 2" xfId="5470"/>
    <cellStyle name="Normal 13 3 3 2 2" xfId="10935"/>
    <cellStyle name="Normal 13 3 3 2 2 2" xfId="21760"/>
    <cellStyle name="Normal 13 3 3 2 3" xfId="16467"/>
    <cellStyle name="Normal 13 3 3 3" xfId="3716"/>
    <cellStyle name="Normal 13 3 3 3 2" xfId="9185"/>
    <cellStyle name="Normal 13 3 3 3 2 2" xfId="20010"/>
    <cellStyle name="Normal 13 3 3 3 3" xfId="14717"/>
    <cellStyle name="Normal 13 3 3 4" xfId="7437"/>
    <cellStyle name="Normal 13 3 3 4 2" xfId="18262"/>
    <cellStyle name="Normal 13 3 3 5" xfId="12969"/>
    <cellStyle name="Normal 13 3 4" xfId="2594"/>
    <cellStyle name="Normal 13 3 4 2" xfId="6168"/>
    <cellStyle name="Normal 13 3 4 2 2" xfId="11633"/>
    <cellStyle name="Normal 13 3 4 2 2 2" xfId="22458"/>
    <cellStyle name="Normal 13 3 4 2 3" xfId="17165"/>
    <cellStyle name="Normal 13 3 4 3" xfId="4414"/>
    <cellStyle name="Normal 13 3 4 3 2" xfId="9883"/>
    <cellStyle name="Normal 13 3 4 3 2 2" xfId="20708"/>
    <cellStyle name="Normal 13 3 4 3 3" xfId="15415"/>
    <cellStyle name="Normal 13 3 4 4" xfId="8135"/>
    <cellStyle name="Normal 13 3 4 4 2" xfId="18960"/>
    <cellStyle name="Normal 13 3 4 5" xfId="13667"/>
    <cellStyle name="Normal 13 3 5" xfId="4774"/>
    <cellStyle name="Normal 13 3 5 2" xfId="10239"/>
    <cellStyle name="Normal 13 3 5 2 2" xfId="21064"/>
    <cellStyle name="Normal 13 3 5 3" xfId="15771"/>
    <cellStyle name="Normal 13 3 6" xfId="3020"/>
    <cellStyle name="Normal 13 3 6 2" xfId="8489"/>
    <cellStyle name="Normal 13 3 6 2 2" xfId="19314"/>
    <cellStyle name="Normal 13 3 6 3" xfId="14021"/>
    <cellStyle name="Normal 13 3 7" xfId="6741"/>
    <cellStyle name="Normal 13 3 7 2" xfId="17566"/>
    <cellStyle name="Normal 13 3 8" xfId="12272"/>
    <cellStyle name="Normal 14" xfId="306"/>
    <cellStyle name="Normal 14 2" xfId="854"/>
    <cellStyle name="Normal 14 2 2" xfId="1518"/>
    <cellStyle name="Normal 14 2 2 2" xfId="2216"/>
    <cellStyle name="Normal 14 2 2 2 2" xfId="5822"/>
    <cellStyle name="Normal 14 2 2 2 2 2" xfId="11287"/>
    <cellStyle name="Normal 14 2 2 2 2 2 2" xfId="22112"/>
    <cellStyle name="Normal 14 2 2 2 2 3" xfId="16819"/>
    <cellStyle name="Normal 14 2 2 2 3" xfId="4068"/>
    <cellStyle name="Normal 14 2 2 2 3 2" xfId="9537"/>
    <cellStyle name="Normal 14 2 2 2 3 2 2" xfId="20362"/>
    <cellStyle name="Normal 14 2 2 2 3 3" xfId="15069"/>
    <cellStyle name="Normal 14 2 2 2 4" xfId="7789"/>
    <cellStyle name="Normal 14 2 2 2 4 2" xfId="18614"/>
    <cellStyle name="Normal 14 2 2 2 5" xfId="13321"/>
    <cellStyle name="Normal 14 2 2 3" xfId="5126"/>
    <cellStyle name="Normal 14 2 2 3 2" xfId="10591"/>
    <cellStyle name="Normal 14 2 2 3 2 2" xfId="21416"/>
    <cellStyle name="Normal 14 2 2 3 3" xfId="16123"/>
    <cellStyle name="Normal 14 2 2 4" xfId="3372"/>
    <cellStyle name="Normal 14 2 2 4 2" xfId="8841"/>
    <cellStyle name="Normal 14 2 2 4 2 2" xfId="19666"/>
    <cellStyle name="Normal 14 2 2 4 3" xfId="14373"/>
    <cellStyle name="Normal 14 2 2 5" xfId="7093"/>
    <cellStyle name="Normal 14 2 2 5 2" xfId="17918"/>
    <cellStyle name="Normal 14 2 2 6" xfId="12625"/>
    <cellStyle name="Normal 14 2 3" xfId="1867"/>
    <cellStyle name="Normal 14 2 3 2" xfId="5473"/>
    <cellStyle name="Normal 14 2 3 2 2" xfId="10938"/>
    <cellStyle name="Normal 14 2 3 2 2 2" xfId="21763"/>
    <cellStyle name="Normal 14 2 3 2 3" xfId="16470"/>
    <cellStyle name="Normal 14 2 3 3" xfId="3719"/>
    <cellStyle name="Normal 14 2 3 3 2" xfId="9188"/>
    <cellStyle name="Normal 14 2 3 3 2 2" xfId="20013"/>
    <cellStyle name="Normal 14 2 3 3 3" xfId="14720"/>
    <cellStyle name="Normal 14 2 3 4" xfId="7440"/>
    <cellStyle name="Normal 14 2 3 4 2" xfId="18265"/>
    <cellStyle name="Normal 14 2 3 5" xfId="12972"/>
    <cellStyle name="Normal 14 2 4" xfId="2597"/>
    <cellStyle name="Normal 14 2 4 2" xfId="6171"/>
    <cellStyle name="Normal 14 2 4 2 2" xfId="11636"/>
    <cellStyle name="Normal 14 2 4 2 2 2" xfId="22461"/>
    <cellStyle name="Normal 14 2 4 2 3" xfId="17168"/>
    <cellStyle name="Normal 14 2 4 3" xfId="4417"/>
    <cellStyle name="Normal 14 2 4 3 2" xfId="9886"/>
    <cellStyle name="Normal 14 2 4 3 2 2" xfId="20711"/>
    <cellStyle name="Normal 14 2 4 3 3" xfId="15418"/>
    <cellStyle name="Normal 14 2 4 4" xfId="8138"/>
    <cellStyle name="Normal 14 2 4 4 2" xfId="18963"/>
    <cellStyle name="Normal 14 2 4 5" xfId="13670"/>
    <cellStyle name="Normal 14 2 5" xfId="4777"/>
    <cellStyle name="Normal 14 2 5 2" xfId="10242"/>
    <cellStyle name="Normal 14 2 5 2 2" xfId="21067"/>
    <cellStyle name="Normal 14 2 5 3" xfId="15774"/>
    <cellStyle name="Normal 14 2 6" xfId="3023"/>
    <cellStyle name="Normal 14 2 6 2" xfId="8492"/>
    <cellStyle name="Normal 14 2 6 2 2" xfId="19317"/>
    <cellStyle name="Normal 14 2 6 3" xfId="14024"/>
    <cellStyle name="Normal 14 2 7" xfId="6744"/>
    <cellStyle name="Normal 14 2 7 2" xfId="17569"/>
    <cellStyle name="Normal 14 2 8" xfId="12275"/>
    <cellStyle name="Normal 14 3" xfId="1337"/>
    <cellStyle name="Normal 14 4" xfId="11868"/>
    <cellStyle name="Normal 14 5" xfId="11869"/>
    <cellStyle name="Normal 14 6" xfId="12028"/>
    <cellStyle name="Normal 15" xfId="307"/>
    <cellStyle name="Normal 15 2" xfId="850"/>
    <cellStyle name="Normal 15 2 2" xfId="1517"/>
    <cellStyle name="Normal 15 2 2 2" xfId="2215"/>
    <cellStyle name="Normal 15 2 2 2 2" xfId="5821"/>
    <cellStyle name="Normal 15 2 2 2 2 2" xfId="11286"/>
    <cellStyle name="Normal 15 2 2 2 2 2 2" xfId="22111"/>
    <cellStyle name="Normal 15 2 2 2 2 3" xfId="16818"/>
    <cellStyle name="Normal 15 2 2 2 3" xfId="4067"/>
    <cellStyle name="Normal 15 2 2 2 3 2" xfId="9536"/>
    <cellStyle name="Normal 15 2 2 2 3 2 2" xfId="20361"/>
    <cellStyle name="Normal 15 2 2 2 3 3" xfId="15068"/>
    <cellStyle name="Normal 15 2 2 2 4" xfId="7788"/>
    <cellStyle name="Normal 15 2 2 2 4 2" xfId="18613"/>
    <cellStyle name="Normal 15 2 2 2 5" xfId="13320"/>
    <cellStyle name="Normal 15 2 2 3" xfId="5125"/>
    <cellStyle name="Normal 15 2 2 3 2" xfId="10590"/>
    <cellStyle name="Normal 15 2 2 3 2 2" xfId="21415"/>
    <cellStyle name="Normal 15 2 2 3 3" xfId="16122"/>
    <cellStyle name="Normal 15 2 2 4" xfId="3371"/>
    <cellStyle name="Normal 15 2 2 4 2" xfId="8840"/>
    <cellStyle name="Normal 15 2 2 4 2 2" xfId="19665"/>
    <cellStyle name="Normal 15 2 2 4 3" xfId="14372"/>
    <cellStyle name="Normal 15 2 2 5" xfId="7092"/>
    <cellStyle name="Normal 15 2 2 5 2" xfId="17917"/>
    <cellStyle name="Normal 15 2 2 6" xfId="12624"/>
    <cellStyle name="Normal 15 2 3" xfId="1866"/>
    <cellStyle name="Normal 15 2 3 2" xfId="5472"/>
    <cellStyle name="Normal 15 2 3 2 2" xfId="10937"/>
    <cellStyle name="Normal 15 2 3 2 2 2" xfId="21762"/>
    <cellStyle name="Normal 15 2 3 2 3" xfId="16469"/>
    <cellStyle name="Normal 15 2 3 3" xfId="3718"/>
    <cellStyle name="Normal 15 2 3 3 2" xfId="9187"/>
    <cellStyle name="Normal 15 2 3 3 2 2" xfId="20012"/>
    <cellStyle name="Normal 15 2 3 3 3" xfId="14719"/>
    <cellStyle name="Normal 15 2 3 4" xfId="7439"/>
    <cellStyle name="Normal 15 2 3 4 2" xfId="18264"/>
    <cellStyle name="Normal 15 2 3 5" xfId="12971"/>
    <cellStyle name="Normal 15 2 4" xfId="2596"/>
    <cellStyle name="Normal 15 2 4 2" xfId="6170"/>
    <cellStyle name="Normal 15 2 4 2 2" xfId="11635"/>
    <cellStyle name="Normal 15 2 4 2 2 2" xfId="22460"/>
    <cellStyle name="Normal 15 2 4 2 3" xfId="17167"/>
    <cellStyle name="Normal 15 2 4 3" xfId="4416"/>
    <cellStyle name="Normal 15 2 4 3 2" xfId="9885"/>
    <cellStyle name="Normal 15 2 4 3 2 2" xfId="20710"/>
    <cellStyle name="Normal 15 2 4 3 3" xfId="15417"/>
    <cellStyle name="Normal 15 2 4 4" xfId="8137"/>
    <cellStyle name="Normal 15 2 4 4 2" xfId="18962"/>
    <cellStyle name="Normal 15 2 4 5" xfId="13669"/>
    <cellStyle name="Normal 15 2 5" xfId="4776"/>
    <cellStyle name="Normal 15 2 5 2" xfId="10241"/>
    <cellStyle name="Normal 15 2 5 2 2" xfId="21066"/>
    <cellStyle name="Normal 15 2 5 3" xfId="15773"/>
    <cellStyle name="Normal 15 2 6" xfId="3022"/>
    <cellStyle name="Normal 15 2 6 2" xfId="8491"/>
    <cellStyle name="Normal 15 2 6 2 2" xfId="19316"/>
    <cellStyle name="Normal 15 2 6 3" xfId="14023"/>
    <cellStyle name="Normal 15 2 7" xfId="6743"/>
    <cellStyle name="Normal 15 2 7 2" xfId="17568"/>
    <cellStyle name="Normal 15 2 8" xfId="12274"/>
    <cellStyle name="Normal 15 3" xfId="6351"/>
    <cellStyle name="Normal 15 4" xfId="11870"/>
    <cellStyle name="Normal 15 5" xfId="11871"/>
    <cellStyle name="Normal 15 6" xfId="12029"/>
    <cellStyle name="Normal 16" xfId="311"/>
    <cellStyle name="Normal 16 2" xfId="886"/>
    <cellStyle name="Normal 16 3" xfId="1339"/>
    <cellStyle name="Normal 17" xfId="312"/>
    <cellStyle name="Normal 17 2" xfId="979"/>
    <cellStyle name="Normal 17 2 2" xfId="1534"/>
    <cellStyle name="Normal 17 2 2 2" xfId="2232"/>
    <cellStyle name="Normal 17 2 2 2 2" xfId="5838"/>
    <cellStyle name="Normal 17 2 2 2 2 2" xfId="11303"/>
    <cellStyle name="Normal 17 2 2 2 2 2 2" xfId="22128"/>
    <cellStyle name="Normal 17 2 2 2 2 3" xfId="16835"/>
    <cellStyle name="Normal 17 2 2 2 3" xfId="4084"/>
    <cellStyle name="Normal 17 2 2 2 3 2" xfId="9553"/>
    <cellStyle name="Normal 17 2 2 2 3 2 2" xfId="20378"/>
    <cellStyle name="Normal 17 2 2 2 3 3" xfId="15085"/>
    <cellStyle name="Normal 17 2 2 2 4" xfId="7805"/>
    <cellStyle name="Normal 17 2 2 2 4 2" xfId="18630"/>
    <cellStyle name="Normal 17 2 2 2 5" xfId="13337"/>
    <cellStyle name="Normal 17 2 2 3" xfId="5142"/>
    <cellStyle name="Normal 17 2 2 3 2" xfId="10607"/>
    <cellStyle name="Normal 17 2 2 3 2 2" xfId="21432"/>
    <cellStyle name="Normal 17 2 2 3 3" xfId="16139"/>
    <cellStyle name="Normal 17 2 2 4" xfId="3388"/>
    <cellStyle name="Normal 17 2 2 4 2" xfId="8857"/>
    <cellStyle name="Normal 17 2 2 4 2 2" xfId="19682"/>
    <cellStyle name="Normal 17 2 2 4 3" xfId="14389"/>
    <cellStyle name="Normal 17 2 2 5" xfId="7109"/>
    <cellStyle name="Normal 17 2 2 5 2" xfId="17934"/>
    <cellStyle name="Normal 17 2 2 6" xfId="12641"/>
    <cellStyle name="Normal 17 2 3" xfId="1883"/>
    <cellStyle name="Normal 17 2 3 2" xfId="5489"/>
    <cellStyle name="Normal 17 2 3 2 2" xfId="10954"/>
    <cellStyle name="Normal 17 2 3 2 2 2" xfId="21779"/>
    <cellStyle name="Normal 17 2 3 2 3" xfId="16486"/>
    <cellStyle name="Normal 17 2 3 3" xfId="3735"/>
    <cellStyle name="Normal 17 2 3 3 2" xfId="9204"/>
    <cellStyle name="Normal 17 2 3 3 2 2" xfId="20029"/>
    <cellStyle name="Normal 17 2 3 3 3" xfId="14736"/>
    <cellStyle name="Normal 17 2 3 4" xfId="7456"/>
    <cellStyle name="Normal 17 2 3 4 2" xfId="18281"/>
    <cellStyle name="Normal 17 2 3 5" xfId="12988"/>
    <cellStyle name="Normal 17 2 4" xfId="2613"/>
    <cellStyle name="Normal 17 2 4 2" xfId="6187"/>
    <cellStyle name="Normal 17 2 4 2 2" xfId="11652"/>
    <cellStyle name="Normal 17 2 4 2 2 2" xfId="22477"/>
    <cellStyle name="Normal 17 2 4 2 3" xfId="17184"/>
    <cellStyle name="Normal 17 2 4 3" xfId="4433"/>
    <cellStyle name="Normal 17 2 4 3 2" xfId="9902"/>
    <cellStyle name="Normal 17 2 4 3 2 2" xfId="20727"/>
    <cellStyle name="Normal 17 2 4 3 3" xfId="15434"/>
    <cellStyle name="Normal 17 2 4 4" xfId="8154"/>
    <cellStyle name="Normal 17 2 4 4 2" xfId="18979"/>
    <cellStyle name="Normal 17 2 4 5" xfId="13686"/>
    <cellStyle name="Normal 17 2 5" xfId="4793"/>
    <cellStyle name="Normal 17 2 5 2" xfId="10258"/>
    <cellStyle name="Normal 17 2 5 2 2" xfId="21083"/>
    <cellStyle name="Normal 17 2 5 3" xfId="15790"/>
    <cellStyle name="Normal 17 2 6" xfId="3039"/>
    <cellStyle name="Normal 17 2 6 2" xfId="8508"/>
    <cellStyle name="Normal 17 2 6 2 2" xfId="19333"/>
    <cellStyle name="Normal 17 2 6 3" xfId="14040"/>
    <cellStyle name="Normal 17 2 7" xfId="6760"/>
    <cellStyle name="Normal 17 2 7 2" xfId="17585"/>
    <cellStyle name="Normal 17 2 8" xfId="12292"/>
    <cellStyle name="Normal 17 3" xfId="1340"/>
    <cellStyle name="Normal 17 3 2" xfId="2038"/>
    <cellStyle name="Normal 17 3 2 2" xfId="5644"/>
    <cellStyle name="Normal 17 3 2 2 2" xfId="11109"/>
    <cellStyle name="Normal 17 3 2 2 2 2" xfId="21934"/>
    <cellStyle name="Normal 17 3 2 2 3" xfId="16641"/>
    <cellStyle name="Normal 17 3 2 3" xfId="3890"/>
    <cellStyle name="Normal 17 3 2 3 2" xfId="9359"/>
    <cellStyle name="Normal 17 3 2 3 2 2" xfId="20184"/>
    <cellStyle name="Normal 17 3 2 3 3" xfId="14891"/>
    <cellStyle name="Normal 17 3 2 4" xfId="7611"/>
    <cellStyle name="Normal 17 3 2 4 2" xfId="18436"/>
    <cellStyle name="Normal 17 3 2 5" xfId="13143"/>
    <cellStyle name="Normal 17 3 3" xfId="4948"/>
    <cellStyle name="Normal 17 3 3 2" xfId="10413"/>
    <cellStyle name="Normal 17 3 3 2 2" xfId="21238"/>
    <cellStyle name="Normal 17 3 3 3" xfId="15945"/>
    <cellStyle name="Normal 17 3 4" xfId="3194"/>
    <cellStyle name="Normal 17 3 4 2" xfId="8663"/>
    <cellStyle name="Normal 17 3 4 2 2" xfId="19488"/>
    <cellStyle name="Normal 17 3 4 3" xfId="14195"/>
    <cellStyle name="Normal 17 3 5" xfId="6915"/>
    <cellStyle name="Normal 17 3 5 2" xfId="17740"/>
    <cellStyle name="Normal 17 3 6" xfId="12447"/>
    <cellStyle name="Normal 17 4" xfId="1689"/>
    <cellStyle name="Normal 17 4 2" xfId="5295"/>
    <cellStyle name="Normal 17 4 2 2" xfId="10760"/>
    <cellStyle name="Normal 17 4 2 2 2" xfId="21585"/>
    <cellStyle name="Normal 17 4 2 3" xfId="16292"/>
    <cellStyle name="Normal 17 4 3" xfId="3541"/>
    <cellStyle name="Normal 17 4 3 2" xfId="9010"/>
    <cellStyle name="Normal 17 4 3 2 2" xfId="19835"/>
    <cellStyle name="Normal 17 4 3 3" xfId="14542"/>
    <cellStyle name="Normal 17 4 4" xfId="7262"/>
    <cellStyle name="Normal 17 4 4 2" xfId="18087"/>
    <cellStyle name="Normal 17 4 5" xfId="12794"/>
    <cellStyle name="Normal 17 5" xfId="2419"/>
    <cellStyle name="Normal 17 5 2" xfId="5993"/>
    <cellStyle name="Normal 17 5 2 2" xfId="11458"/>
    <cellStyle name="Normal 17 5 2 2 2" xfId="22283"/>
    <cellStyle name="Normal 17 5 2 3" xfId="16990"/>
    <cellStyle name="Normal 17 5 3" xfId="4239"/>
    <cellStyle name="Normal 17 5 3 2" xfId="9708"/>
    <cellStyle name="Normal 17 5 3 2 2" xfId="20533"/>
    <cellStyle name="Normal 17 5 3 3" xfId="15240"/>
    <cellStyle name="Normal 17 5 4" xfId="7960"/>
    <cellStyle name="Normal 17 5 4 2" xfId="18785"/>
    <cellStyle name="Normal 17 5 5" xfId="13492"/>
    <cellStyle name="Normal 17 6" xfId="4597"/>
    <cellStyle name="Normal 17 6 2" xfId="10062"/>
    <cellStyle name="Normal 17 6 2 2" xfId="20887"/>
    <cellStyle name="Normal 17 6 3" xfId="15594"/>
    <cellStyle name="Normal 17 7" xfId="2845"/>
    <cellStyle name="Normal 17 7 2" xfId="8314"/>
    <cellStyle name="Normal 17 7 2 2" xfId="19139"/>
    <cellStyle name="Normal 17 7 3" xfId="13846"/>
    <cellStyle name="Normal 17 8" xfId="6566"/>
    <cellStyle name="Normal 17 8 2" xfId="17391"/>
    <cellStyle name="Normal 17 9" xfId="12097"/>
    <cellStyle name="Normal 18" xfId="326"/>
    <cellStyle name="Normal 18 2" xfId="984"/>
    <cellStyle name="Normal 18 2 2" xfId="1536"/>
    <cellStyle name="Normal 18 2 2 2" xfId="2234"/>
    <cellStyle name="Normal 18 2 2 2 2" xfId="5840"/>
    <cellStyle name="Normal 18 2 2 2 2 2" xfId="11305"/>
    <cellStyle name="Normal 18 2 2 2 2 2 2" xfId="22130"/>
    <cellStyle name="Normal 18 2 2 2 2 3" xfId="16837"/>
    <cellStyle name="Normal 18 2 2 2 3" xfId="4086"/>
    <cellStyle name="Normal 18 2 2 2 3 2" xfId="9555"/>
    <cellStyle name="Normal 18 2 2 2 3 2 2" xfId="20380"/>
    <cellStyle name="Normal 18 2 2 2 3 3" xfId="15087"/>
    <cellStyle name="Normal 18 2 2 2 4" xfId="7807"/>
    <cellStyle name="Normal 18 2 2 2 4 2" xfId="18632"/>
    <cellStyle name="Normal 18 2 2 2 5" xfId="13339"/>
    <cellStyle name="Normal 18 2 2 3" xfId="5144"/>
    <cellStyle name="Normal 18 2 2 3 2" xfId="10609"/>
    <cellStyle name="Normal 18 2 2 3 2 2" xfId="21434"/>
    <cellStyle name="Normal 18 2 2 3 3" xfId="16141"/>
    <cellStyle name="Normal 18 2 2 4" xfId="3390"/>
    <cellStyle name="Normal 18 2 2 4 2" xfId="8859"/>
    <cellStyle name="Normal 18 2 2 4 2 2" xfId="19684"/>
    <cellStyle name="Normal 18 2 2 4 3" xfId="14391"/>
    <cellStyle name="Normal 18 2 2 5" xfId="7111"/>
    <cellStyle name="Normal 18 2 2 5 2" xfId="17936"/>
    <cellStyle name="Normal 18 2 2 6" xfId="12643"/>
    <cellStyle name="Normal 18 2 3" xfId="1885"/>
    <cellStyle name="Normal 18 2 3 2" xfId="5491"/>
    <cellStyle name="Normal 18 2 3 2 2" xfId="10956"/>
    <cellStyle name="Normal 18 2 3 2 2 2" xfId="21781"/>
    <cellStyle name="Normal 18 2 3 2 3" xfId="16488"/>
    <cellStyle name="Normal 18 2 3 3" xfId="3737"/>
    <cellStyle name="Normal 18 2 3 3 2" xfId="9206"/>
    <cellStyle name="Normal 18 2 3 3 2 2" xfId="20031"/>
    <cellStyle name="Normal 18 2 3 3 3" xfId="14738"/>
    <cellStyle name="Normal 18 2 3 4" xfId="7458"/>
    <cellStyle name="Normal 18 2 3 4 2" xfId="18283"/>
    <cellStyle name="Normal 18 2 3 5" xfId="12990"/>
    <cellStyle name="Normal 18 2 4" xfId="2615"/>
    <cellStyle name="Normal 18 2 4 2" xfId="6189"/>
    <cellStyle name="Normal 18 2 4 2 2" xfId="11654"/>
    <cellStyle name="Normal 18 2 4 2 2 2" xfId="22479"/>
    <cellStyle name="Normal 18 2 4 2 3" xfId="17186"/>
    <cellStyle name="Normal 18 2 4 3" xfId="4435"/>
    <cellStyle name="Normal 18 2 4 3 2" xfId="9904"/>
    <cellStyle name="Normal 18 2 4 3 2 2" xfId="20729"/>
    <cellStyle name="Normal 18 2 4 3 3" xfId="15436"/>
    <cellStyle name="Normal 18 2 4 4" xfId="8156"/>
    <cellStyle name="Normal 18 2 4 4 2" xfId="18981"/>
    <cellStyle name="Normal 18 2 4 5" xfId="13688"/>
    <cellStyle name="Normal 18 2 5" xfId="4795"/>
    <cellStyle name="Normal 18 2 5 2" xfId="10260"/>
    <cellStyle name="Normal 18 2 5 2 2" xfId="21085"/>
    <cellStyle name="Normal 18 2 5 3" xfId="15792"/>
    <cellStyle name="Normal 18 2 6" xfId="3041"/>
    <cellStyle name="Normal 18 2 6 2" xfId="8510"/>
    <cellStyle name="Normal 18 2 6 2 2" xfId="19335"/>
    <cellStyle name="Normal 18 2 6 3" xfId="14042"/>
    <cellStyle name="Normal 18 2 7" xfId="6762"/>
    <cellStyle name="Normal 18 2 7 2" xfId="17587"/>
    <cellStyle name="Normal 18 2 8" xfId="12294"/>
    <cellStyle name="Normal 18 3" xfId="1354"/>
    <cellStyle name="Normal 18 3 2" xfId="2052"/>
    <cellStyle name="Normal 18 3 2 2" xfId="5658"/>
    <cellStyle name="Normal 18 3 2 2 2" xfId="11123"/>
    <cellStyle name="Normal 18 3 2 2 2 2" xfId="21948"/>
    <cellStyle name="Normal 18 3 2 2 3" xfId="16655"/>
    <cellStyle name="Normal 18 3 2 3" xfId="3904"/>
    <cellStyle name="Normal 18 3 2 3 2" xfId="9373"/>
    <cellStyle name="Normal 18 3 2 3 2 2" xfId="20198"/>
    <cellStyle name="Normal 18 3 2 3 3" xfId="14905"/>
    <cellStyle name="Normal 18 3 2 4" xfId="7625"/>
    <cellStyle name="Normal 18 3 2 4 2" xfId="18450"/>
    <cellStyle name="Normal 18 3 2 5" xfId="13157"/>
    <cellStyle name="Normal 18 3 3" xfId="4962"/>
    <cellStyle name="Normal 18 3 3 2" xfId="10427"/>
    <cellStyle name="Normal 18 3 3 2 2" xfId="21252"/>
    <cellStyle name="Normal 18 3 3 3" xfId="15959"/>
    <cellStyle name="Normal 18 3 4" xfId="3208"/>
    <cellStyle name="Normal 18 3 4 2" xfId="8677"/>
    <cellStyle name="Normal 18 3 4 2 2" xfId="19502"/>
    <cellStyle name="Normal 18 3 4 3" xfId="14209"/>
    <cellStyle name="Normal 18 3 5" xfId="6929"/>
    <cellStyle name="Normal 18 3 5 2" xfId="17754"/>
    <cellStyle name="Normal 18 3 6" xfId="12461"/>
    <cellStyle name="Normal 18 4" xfId="1703"/>
    <cellStyle name="Normal 18 4 2" xfId="5309"/>
    <cellStyle name="Normal 18 4 2 2" xfId="10774"/>
    <cellStyle name="Normal 18 4 2 2 2" xfId="21599"/>
    <cellStyle name="Normal 18 4 2 3" xfId="16306"/>
    <cellStyle name="Normal 18 4 3" xfId="3555"/>
    <cellStyle name="Normal 18 4 3 2" xfId="9024"/>
    <cellStyle name="Normal 18 4 3 2 2" xfId="19849"/>
    <cellStyle name="Normal 18 4 3 3" xfId="14556"/>
    <cellStyle name="Normal 18 4 4" xfId="7276"/>
    <cellStyle name="Normal 18 4 4 2" xfId="18101"/>
    <cellStyle name="Normal 18 4 5" xfId="12808"/>
    <cellStyle name="Normal 18 5" xfId="2433"/>
    <cellStyle name="Normal 18 5 2" xfId="6007"/>
    <cellStyle name="Normal 18 5 2 2" xfId="11472"/>
    <cellStyle name="Normal 18 5 2 2 2" xfId="22297"/>
    <cellStyle name="Normal 18 5 2 3" xfId="17004"/>
    <cellStyle name="Normal 18 5 3" xfId="4253"/>
    <cellStyle name="Normal 18 5 3 2" xfId="9722"/>
    <cellStyle name="Normal 18 5 3 2 2" xfId="20547"/>
    <cellStyle name="Normal 18 5 3 3" xfId="15254"/>
    <cellStyle name="Normal 18 5 4" xfId="7974"/>
    <cellStyle name="Normal 18 5 4 2" xfId="18799"/>
    <cellStyle name="Normal 18 5 5" xfId="13506"/>
    <cellStyle name="Normal 18 6" xfId="4611"/>
    <cellStyle name="Normal 18 6 2" xfId="10076"/>
    <cellStyle name="Normal 18 6 2 2" xfId="20901"/>
    <cellStyle name="Normal 18 6 3" xfId="15608"/>
    <cellStyle name="Normal 18 7" xfId="2859"/>
    <cellStyle name="Normal 18 7 2" xfId="8328"/>
    <cellStyle name="Normal 18 7 2 2" xfId="19153"/>
    <cellStyle name="Normal 18 7 3" xfId="13860"/>
    <cellStyle name="Normal 18 8" xfId="6580"/>
    <cellStyle name="Normal 18 8 2" xfId="17405"/>
    <cellStyle name="Normal 18 9" xfId="12111"/>
    <cellStyle name="Normal 19" xfId="1006"/>
    <cellStyle name="Normal 19 2" xfId="1550"/>
    <cellStyle name="Normal 19 2 2" xfId="2248"/>
    <cellStyle name="Normal 19 2 2 2" xfId="5854"/>
    <cellStyle name="Normal 19 2 2 2 2" xfId="11319"/>
    <cellStyle name="Normal 19 2 2 2 2 2" xfId="22144"/>
    <cellStyle name="Normal 19 2 2 2 3" xfId="16851"/>
    <cellStyle name="Normal 19 2 2 3" xfId="4100"/>
    <cellStyle name="Normal 19 2 2 3 2" xfId="9569"/>
    <cellStyle name="Normal 19 2 2 3 2 2" xfId="20394"/>
    <cellStyle name="Normal 19 2 2 3 3" xfId="15101"/>
    <cellStyle name="Normal 19 2 2 4" xfId="7821"/>
    <cellStyle name="Normal 19 2 2 4 2" xfId="18646"/>
    <cellStyle name="Normal 19 2 2 5" xfId="13353"/>
    <cellStyle name="Normal 19 2 3" xfId="5158"/>
    <cellStyle name="Normal 19 2 3 2" xfId="10623"/>
    <cellStyle name="Normal 19 2 3 2 2" xfId="21448"/>
    <cellStyle name="Normal 19 2 3 3" xfId="16155"/>
    <cellStyle name="Normal 19 2 4" xfId="3404"/>
    <cellStyle name="Normal 19 2 4 2" xfId="8873"/>
    <cellStyle name="Normal 19 2 4 2 2" xfId="19698"/>
    <cellStyle name="Normal 19 2 4 3" xfId="14405"/>
    <cellStyle name="Normal 19 2 5" xfId="7125"/>
    <cellStyle name="Normal 19 2 5 2" xfId="17950"/>
    <cellStyle name="Normal 19 2 6" xfId="12657"/>
    <cellStyle name="Normal 19 3" xfId="1899"/>
    <cellStyle name="Normal 19 3 2" xfId="5505"/>
    <cellStyle name="Normal 19 3 2 2" xfId="10970"/>
    <cellStyle name="Normal 19 3 2 2 2" xfId="21795"/>
    <cellStyle name="Normal 19 3 2 3" xfId="16502"/>
    <cellStyle name="Normal 19 3 3" xfId="3751"/>
    <cellStyle name="Normal 19 3 3 2" xfId="9220"/>
    <cellStyle name="Normal 19 3 3 2 2" xfId="20045"/>
    <cellStyle name="Normal 19 3 3 3" xfId="14752"/>
    <cellStyle name="Normal 19 3 4" xfId="7472"/>
    <cellStyle name="Normal 19 3 4 2" xfId="18297"/>
    <cellStyle name="Normal 19 3 5" xfId="13004"/>
    <cellStyle name="Normal 19 4" xfId="2629"/>
    <cellStyle name="Normal 19 4 2" xfId="6203"/>
    <cellStyle name="Normal 19 4 2 2" xfId="11668"/>
    <cellStyle name="Normal 19 4 2 2 2" xfId="22493"/>
    <cellStyle name="Normal 19 4 2 3" xfId="17200"/>
    <cellStyle name="Normal 19 4 3" xfId="4449"/>
    <cellStyle name="Normal 19 4 3 2" xfId="9918"/>
    <cellStyle name="Normal 19 4 3 2 2" xfId="20743"/>
    <cellStyle name="Normal 19 4 3 3" xfId="15450"/>
    <cellStyle name="Normal 19 4 4" xfId="8170"/>
    <cellStyle name="Normal 19 4 4 2" xfId="18995"/>
    <cellStyle name="Normal 19 4 5" xfId="13702"/>
    <cellStyle name="Normal 19 5" xfId="4809"/>
    <cellStyle name="Normal 19 5 2" xfId="10274"/>
    <cellStyle name="Normal 19 5 2 2" xfId="21099"/>
    <cellStyle name="Normal 19 5 3" xfId="15806"/>
    <cellStyle name="Normal 19 6" xfId="3055"/>
    <cellStyle name="Normal 19 6 2" xfId="8524"/>
    <cellStyle name="Normal 19 6 2 2" xfId="19349"/>
    <cellStyle name="Normal 19 6 3" xfId="14056"/>
    <cellStyle name="Normal 19 7" xfId="6776"/>
    <cellStyle name="Normal 19 7 2" xfId="17601"/>
    <cellStyle name="Normal 19 8" xfId="12308"/>
    <cellStyle name="Normal 2" xfId="151"/>
    <cellStyle name="Normal 2 10" xfId="1334"/>
    <cellStyle name="Normal 2 10 2" xfId="2035"/>
    <cellStyle name="Normal 2 10 2 2" xfId="5641"/>
    <cellStyle name="Normal 2 10 2 2 2" xfId="11106"/>
    <cellStyle name="Normal 2 10 2 2 2 2" xfId="21931"/>
    <cellStyle name="Normal 2 10 2 2 3" xfId="16638"/>
    <cellStyle name="Normal 2 10 2 3" xfId="3887"/>
    <cellStyle name="Normal 2 10 2 3 2" xfId="9356"/>
    <cellStyle name="Normal 2 10 2 3 2 2" xfId="20181"/>
    <cellStyle name="Normal 2 10 2 3 3" xfId="14888"/>
    <cellStyle name="Normal 2 10 2 4" xfId="7608"/>
    <cellStyle name="Normal 2 10 2 4 2" xfId="18433"/>
    <cellStyle name="Normal 2 10 2 5" xfId="13140"/>
    <cellStyle name="Normal 2 10 3" xfId="2752"/>
    <cellStyle name="Normal 2 10 3 2" xfId="6325"/>
    <cellStyle name="Normal 2 10 3 2 2" xfId="11790"/>
    <cellStyle name="Normal 2 10 3 2 2 2" xfId="22615"/>
    <cellStyle name="Normal 2 10 3 2 3" xfId="17322"/>
    <cellStyle name="Normal 2 10 3 3" xfId="4571"/>
    <cellStyle name="Normal 2 10 3 3 2" xfId="10040"/>
    <cellStyle name="Normal 2 10 3 3 2 2" xfId="20865"/>
    <cellStyle name="Normal 2 10 3 3 3" xfId="15572"/>
    <cellStyle name="Normal 2 10 3 4" xfId="8292"/>
    <cellStyle name="Normal 2 10 3 4 2" xfId="19117"/>
    <cellStyle name="Normal 2 10 3 5" xfId="13824"/>
    <cellStyle name="Normal 2 10 4" xfId="4945"/>
    <cellStyle name="Normal 2 10 4 2" xfId="10410"/>
    <cellStyle name="Normal 2 10 4 2 2" xfId="21235"/>
    <cellStyle name="Normal 2 10 4 3" xfId="15942"/>
    <cellStyle name="Normal 2 10 5" xfId="3191"/>
    <cellStyle name="Normal 2 10 5 2" xfId="8660"/>
    <cellStyle name="Normal 2 10 5 2 2" xfId="19485"/>
    <cellStyle name="Normal 2 10 5 3" xfId="14192"/>
    <cellStyle name="Normal 2 10 6" xfId="6912"/>
    <cellStyle name="Normal 2 10 6 2" xfId="17737"/>
    <cellStyle name="Normal 2 10 7" xfId="12444"/>
    <cellStyle name="Normal 2 11" xfId="1686"/>
    <cellStyle name="Normal 2 11 2" xfId="2758"/>
    <cellStyle name="Normal 2 11 2 2" xfId="6329"/>
    <cellStyle name="Normal 2 11 2 2 2" xfId="11794"/>
    <cellStyle name="Normal 2 11 2 2 2 2" xfId="22619"/>
    <cellStyle name="Normal 2 11 2 2 3" xfId="17326"/>
    <cellStyle name="Normal 2 11 2 3" xfId="4575"/>
    <cellStyle name="Normal 2 11 2 3 2" xfId="10044"/>
    <cellStyle name="Normal 2 11 2 3 2 2" xfId="20869"/>
    <cellStyle name="Normal 2 11 2 3 3" xfId="15576"/>
    <cellStyle name="Normal 2 11 2 4" xfId="8296"/>
    <cellStyle name="Normal 2 11 2 4 2" xfId="19121"/>
    <cellStyle name="Normal 2 11 2 5" xfId="13828"/>
    <cellStyle name="Normal 2 11 3" xfId="5292"/>
    <cellStyle name="Normal 2 11 3 2" xfId="10757"/>
    <cellStyle name="Normal 2 11 3 2 2" xfId="21582"/>
    <cellStyle name="Normal 2 11 3 3" xfId="16289"/>
    <cellStyle name="Normal 2 11 4" xfId="3538"/>
    <cellStyle name="Normal 2 11 4 2" xfId="9007"/>
    <cellStyle name="Normal 2 11 4 2 2" xfId="19832"/>
    <cellStyle name="Normal 2 11 4 3" xfId="14539"/>
    <cellStyle name="Normal 2 11 5" xfId="7259"/>
    <cellStyle name="Normal 2 11 5 2" xfId="18084"/>
    <cellStyle name="Normal 2 11 6" xfId="12791"/>
    <cellStyle name="Normal 2 12" xfId="2372"/>
    <cellStyle name="Normal 2 12 2" xfId="5976"/>
    <cellStyle name="Normal 2 12 2 2" xfId="11441"/>
    <cellStyle name="Normal 2 12 2 2 2" xfId="22266"/>
    <cellStyle name="Normal 2 12 2 3" xfId="16973"/>
    <cellStyle name="Normal 2 12 3" xfId="4222"/>
    <cellStyle name="Normal 2 12 3 2" xfId="9691"/>
    <cellStyle name="Normal 2 12 3 2 2" xfId="20516"/>
    <cellStyle name="Normal 2 12 3 3" xfId="15223"/>
    <cellStyle name="Normal 2 12 4" xfId="7943"/>
    <cellStyle name="Normal 2 12 4 2" xfId="18768"/>
    <cellStyle name="Normal 2 12 5" xfId="13475"/>
    <cellStyle name="Normal 2 13" xfId="2416"/>
    <cellStyle name="Normal 2 13 2" xfId="5990"/>
    <cellStyle name="Normal 2 13 2 2" xfId="11455"/>
    <cellStyle name="Normal 2 13 2 2 2" xfId="22280"/>
    <cellStyle name="Normal 2 13 2 3" xfId="16987"/>
    <cellStyle name="Normal 2 13 3" xfId="4236"/>
    <cellStyle name="Normal 2 13 3 2" xfId="9705"/>
    <cellStyle name="Normal 2 13 3 2 2" xfId="20530"/>
    <cellStyle name="Normal 2 13 3 3" xfId="15237"/>
    <cellStyle name="Normal 2 13 4" xfId="7957"/>
    <cellStyle name="Normal 2 13 4 2" xfId="18782"/>
    <cellStyle name="Normal 2 13 5" xfId="13489"/>
    <cellStyle name="Normal 2 14" xfId="4594"/>
    <cellStyle name="Normal 2 14 2" xfId="10059"/>
    <cellStyle name="Normal 2 14 2 2" xfId="20884"/>
    <cellStyle name="Normal 2 14 3" xfId="15591"/>
    <cellStyle name="Normal 2 15" xfId="2842"/>
    <cellStyle name="Normal 2 15 2" xfId="8311"/>
    <cellStyle name="Normal 2 15 2 2" xfId="19136"/>
    <cellStyle name="Normal 2 15 3" xfId="13843"/>
    <cellStyle name="Normal 2 16" xfId="6346"/>
    <cellStyle name="Normal 2 16 2" xfId="11809"/>
    <cellStyle name="Normal 2 16 2 2" xfId="22634"/>
    <cellStyle name="Normal 2 16 3" xfId="17341"/>
    <cellStyle name="Normal 2 17" xfId="6562"/>
    <cellStyle name="Normal 2 17 2" xfId="17388"/>
    <cellStyle name="Normal 2 18" xfId="12093"/>
    <cellStyle name="Normal 2 2" xfId="152"/>
    <cellStyle name="Normal 2 2 2" xfId="153"/>
    <cellStyle name="Normal 2 2 2 2" xfId="6517"/>
    <cellStyle name="Normal 2 2 2 2 2" xfId="11832"/>
    <cellStyle name="Normal 2 2 2 2 2 2" xfId="22656"/>
    <cellStyle name="Normal 2 2 2 2 3" xfId="17363"/>
    <cellStyle name="Normal 2 2 2_NOL Analysis(For Ann Kellog and  Pete Winne)" xfId="6518"/>
    <cellStyle name="Normal 2 2 3" xfId="154"/>
    <cellStyle name="Normal 2 2 3 2" xfId="6519"/>
    <cellStyle name="Normal 2 2 3 2 2" xfId="11833"/>
    <cellStyle name="Normal 2 2 3 2 2 2" xfId="22657"/>
    <cellStyle name="Normal 2 2 3 2 3" xfId="17364"/>
    <cellStyle name="Normal 2 2 4" xfId="2398"/>
    <cellStyle name="Normal 2 2 4 2" xfId="2754"/>
    <cellStyle name="Normal 2 2 4 2 2" xfId="6326"/>
    <cellStyle name="Normal 2 2 4 2 2 2" xfId="11791"/>
    <cellStyle name="Normal 2 2 4 2 2 2 2" xfId="22616"/>
    <cellStyle name="Normal 2 2 4 2 2 3" xfId="17323"/>
    <cellStyle name="Normal 2 2 4 2 3" xfId="4572"/>
    <cellStyle name="Normal 2 2 4 2 3 2" xfId="10041"/>
    <cellStyle name="Normal 2 2 4 2 3 2 2" xfId="20866"/>
    <cellStyle name="Normal 2 2 4 2 3 3" xfId="15573"/>
    <cellStyle name="Normal 2 2 4 2 4" xfId="8293"/>
    <cellStyle name="Normal 2 2 4 2 4 2" xfId="19118"/>
    <cellStyle name="Normal 2 2 4 2 5" xfId="13825"/>
    <cellStyle name="Normal 2 2 4 3" xfId="5977"/>
    <cellStyle name="Normal 2 2 4 3 2" xfId="11442"/>
    <cellStyle name="Normal 2 2 4 3 2 2" xfId="22267"/>
    <cellStyle name="Normal 2 2 4 3 3" xfId="16974"/>
    <cellStyle name="Normal 2 2 4 4" xfId="4223"/>
    <cellStyle name="Normal 2 2 4 4 2" xfId="9692"/>
    <cellStyle name="Normal 2 2 4 4 2 2" xfId="20517"/>
    <cellStyle name="Normal 2 2 4 4 3" xfId="15224"/>
    <cellStyle name="Normal 2 2 4 5" xfId="7944"/>
    <cellStyle name="Normal 2 2 4 5 2" xfId="18769"/>
    <cellStyle name="Normal 2 2 4 6" xfId="13476"/>
    <cellStyle name="Normal 2 2 5" xfId="2759"/>
    <cellStyle name="Normal 2 2 5 2" xfId="6330"/>
    <cellStyle name="Normal 2 2 5 2 2" xfId="11795"/>
    <cellStyle name="Normal 2 2 5 2 2 2" xfId="22620"/>
    <cellStyle name="Normal 2 2 5 2 3" xfId="17327"/>
    <cellStyle name="Normal 2 2 5 3" xfId="4576"/>
    <cellStyle name="Normal 2 2 5 3 2" xfId="10045"/>
    <cellStyle name="Normal 2 2 5 3 2 2" xfId="20870"/>
    <cellStyle name="Normal 2 2 5 3 3" xfId="15577"/>
    <cellStyle name="Normal 2 2 5 4" xfId="8297"/>
    <cellStyle name="Normal 2 2 5 4 2" xfId="19122"/>
    <cellStyle name="Normal 2 2 5 5" xfId="13829"/>
    <cellStyle name="Normal 2 3" xfId="155"/>
    <cellStyle name="Normal 2 3 2" xfId="6520"/>
    <cellStyle name="Normal 2 3 2 2" xfId="11834"/>
    <cellStyle name="Normal 2 3 2 2 2" xfId="22658"/>
    <cellStyle name="Normal 2 3 2 3" xfId="17365"/>
    <cellStyle name="Normal 2 4" xfId="156"/>
    <cellStyle name="Normal 2 4 2" xfId="6521"/>
    <cellStyle name="Normal 2 4 2 2" xfId="11835"/>
    <cellStyle name="Normal 2 4 2 2 2" xfId="22659"/>
    <cellStyle name="Normal 2 4 2 3" xfId="17366"/>
    <cellStyle name="Normal 2 5" xfId="157"/>
    <cellStyle name="Normal 2 5 2" xfId="6522"/>
    <cellStyle name="Normal 2 5 2 2" xfId="11836"/>
    <cellStyle name="Normal 2 5 2 2 2" xfId="22660"/>
    <cellStyle name="Normal 2 5 2 3" xfId="17367"/>
    <cellStyle name="Normal 2 6" xfId="158"/>
    <cellStyle name="Normal 2 7" xfId="159"/>
    <cellStyle name="Normal 2 7 2" xfId="6523"/>
    <cellStyle name="Normal 2 8" xfId="309"/>
    <cellStyle name="Normal 2 8 2" xfId="923"/>
    <cellStyle name="Normal 2 8 2 2" xfId="1532"/>
    <cellStyle name="Normal 2 8 2 2 2" xfId="2230"/>
    <cellStyle name="Normal 2 8 2 2 2 2" xfId="5836"/>
    <cellStyle name="Normal 2 8 2 2 2 2 2" xfId="11301"/>
    <cellStyle name="Normal 2 8 2 2 2 2 2 2" xfId="22126"/>
    <cellStyle name="Normal 2 8 2 2 2 2 3" xfId="16833"/>
    <cellStyle name="Normal 2 8 2 2 2 3" xfId="4082"/>
    <cellStyle name="Normal 2 8 2 2 2 3 2" xfId="9551"/>
    <cellStyle name="Normal 2 8 2 2 2 3 2 2" xfId="20376"/>
    <cellStyle name="Normal 2 8 2 2 2 3 3" xfId="15083"/>
    <cellStyle name="Normal 2 8 2 2 2 4" xfId="7803"/>
    <cellStyle name="Normal 2 8 2 2 2 4 2" xfId="18628"/>
    <cellStyle name="Normal 2 8 2 2 2 5" xfId="13335"/>
    <cellStyle name="Normal 2 8 2 2 3" xfId="5140"/>
    <cellStyle name="Normal 2 8 2 2 3 2" xfId="10605"/>
    <cellStyle name="Normal 2 8 2 2 3 2 2" xfId="21430"/>
    <cellStyle name="Normal 2 8 2 2 3 3" xfId="16137"/>
    <cellStyle name="Normal 2 8 2 2 4" xfId="3386"/>
    <cellStyle name="Normal 2 8 2 2 4 2" xfId="8855"/>
    <cellStyle name="Normal 2 8 2 2 4 2 2" xfId="19680"/>
    <cellStyle name="Normal 2 8 2 2 4 3" xfId="14387"/>
    <cellStyle name="Normal 2 8 2 2 5" xfId="7107"/>
    <cellStyle name="Normal 2 8 2 2 5 2" xfId="17932"/>
    <cellStyle name="Normal 2 8 2 2 6" xfId="12639"/>
    <cellStyle name="Normal 2 8 2 3" xfId="1881"/>
    <cellStyle name="Normal 2 8 2 3 2" xfId="5487"/>
    <cellStyle name="Normal 2 8 2 3 2 2" xfId="10952"/>
    <cellStyle name="Normal 2 8 2 3 2 2 2" xfId="21777"/>
    <cellStyle name="Normal 2 8 2 3 2 3" xfId="16484"/>
    <cellStyle name="Normal 2 8 2 3 3" xfId="3733"/>
    <cellStyle name="Normal 2 8 2 3 3 2" xfId="9202"/>
    <cellStyle name="Normal 2 8 2 3 3 2 2" xfId="20027"/>
    <cellStyle name="Normal 2 8 2 3 3 3" xfId="14734"/>
    <cellStyle name="Normal 2 8 2 3 4" xfId="7454"/>
    <cellStyle name="Normal 2 8 2 3 4 2" xfId="18279"/>
    <cellStyle name="Normal 2 8 2 3 5" xfId="12986"/>
    <cellStyle name="Normal 2 8 2 4" xfId="2611"/>
    <cellStyle name="Normal 2 8 2 4 2" xfId="6185"/>
    <cellStyle name="Normal 2 8 2 4 2 2" xfId="11650"/>
    <cellStyle name="Normal 2 8 2 4 2 2 2" xfId="22475"/>
    <cellStyle name="Normal 2 8 2 4 2 3" xfId="17182"/>
    <cellStyle name="Normal 2 8 2 4 3" xfId="4431"/>
    <cellStyle name="Normal 2 8 2 4 3 2" xfId="9900"/>
    <cellStyle name="Normal 2 8 2 4 3 2 2" xfId="20725"/>
    <cellStyle name="Normal 2 8 2 4 3 3" xfId="15432"/>
    <cellStyle name="Normal 2 8 2 4 4" xfId="8152"/>
    <cellStyle name="Normal 2 8 2 4 4 2" xfId="18977"/>
    <cellStyle name="Normal 2 8 2 4 5" xfId="13684"/>
    <cellStyle name="Normal 2 8 2 5" xfId="4791"/>
    <cellStyle name="Normal 2 8 2 5 2" xfId="10256"/>
    <cellStyle name="Normal 2 8 2 5 2 2" xfId="21081"/>
    <cellStyle name="Normal 2 8 2 5 3" xfId="15788"/>
    <cellStyle name="Normal 2 8 2 6" xfId="3037"/>
    <cellStyle name="Normal 2 8 2 6 2" xfId="8506"/>
    <cellStyle name="Normal 2 8 2 6 2 2" xfId="19331"/>
    <cellStyle name="Normal 2 8 2 6 3" xfId="14038"/>
    <cellStyle name="Normal 2 8 2 7" xfId="6758"/>
    <cellStyle name="Normal 2 8 2 7 2" xfId="17583"/>
    <cellStyle name="Normal 2 8 2 8" xfId="12289"/>
    <cellStyle name="Normal 2 8 3" xfId="1338"/>
    <cellStyle name="Normal 2 8 3 2" xfId="2037"/>
    <cellStyle name="Normal 2 8 3 2 2" xfId="5643"/>
    <cellStyle name="Normal 2 8 3 2 2 2" xfId="11108"/>
    <cellStyle name="Normal 2 8 3 2 2 2 2" xfId="21933"/>
    <cellStyle name="Normal 2 8 3 2 2 3" xfId="16640"/>
    <cellStyle name="Normal 2 8 3 2 3" xfId="3889"/>
    <cellStyle name="Normal 2 8 3 2 3 2" xfId="9358"/>
    <cellStyle name="Normal 2 8 3 2 3 2 2" xfId="20183"/>
    <cellStyle name="Normal 2 8 3 2 3 3" xfId="14890"/>
    <cellStyle name="Normal 2 8 3 2 4" xfId="7610"/>
    <cellStyle name="Normal 2 8 3 2 4 2" xfId="18435"/>
    <cellStyle name="Normal 2 8 3 2 5" xfId="13142"/>
    <cellStyle name="Normal 2 8 3 3" xfId="4947"/>
    <cellStyle name="Normal 2 8 3 3 2" xfId="10412"/>
    <cellStyle name="Normal 2 8 3 3 2 2" xfId="21237"/>
    <cellStyle name="Normal 2 8 3 3 3" xfId="15944"/>
    <cellStyle name="Normal 2 8 3 4" xfId="3193"/>
    <cellStyle name="Normal 2 8 3 4 2" xfId="8662"/>
    <cellStyle name="Normal 2 8 3 4 2 2" xfId="19487"/>
    <cellStyle name="Normal 2 8 3 4 3" xfId="14194"/>
    <cellStyle name="Normal 2 8 3 5" xfId="6914"/>
    <cellStyle name="Normal 2 8 3 5 2" xfId="17739"/>
    <cellStyle name="Normal 2 8 3 6" xfId="12446"/>
    <cellStyle name="Normal 2 8 4" xfId="1688"/>
    <cellStyle name="Normal 2 8 4 2" xfId="5294"/>
    <cellStyle name="Normal 2 8 4 2 2" xfId="10759"/>
    <cellStyle name="Normal 2 8 4 2 2 2" xfId="21584"/>
    <cellStyle name="Normal 2 8 4 2 3" xfId="16291"/>
    <cellStyle name="Normal 2 8 4 3" xfId="3540"/>
    <cellStyle name="Normal 2 8 4 3 2" xfId="9009"/>
    <cellStyle name="Normal 2 8 4 3 2 2" xfId="19834"/>
    <cellStyle name="Normal 2 8 4 3 3" xfId="14541"/>
    <cellStyle name="Normal 2 8 4 4" xfId="7261"/>
    <cellStyle name="Normal 2 8 4 4 2" xfId="18086"/>
    <cellStyle name="Normal 2 8 4 5" xfId="12793"/>
    <cellStyle name="Normal 2 8 5" xfId="2418"/>
    <cellStyle name="Normal 2 8 5 2" xfId="5992"/>
    <cellStyle name="Normal 2 8 5 2 2" xfId="11457"/>
    <cellStyle name="Normal 2 8 5 2 2 2" xfId="22282"/>
    <cellStyle name="Normal 2 8 5 2 3" xfId="16989"/>
    <cellStyle name="Normal 2 8 5 3" xfId="4238"/>
    <cellStyle name="Normal 2 8 5 3 2" xfId="9707"/>
    <cellStyle name="Normal 2 8 5 3 2 2" xfId="20532"/>
    <cellStyle name="Normal 2 8 5 3 3" xfId="15239"/>
    <cellStyle name="Normal 2 8 5 4" xfId="7959"/>
    <cellStyle name="Normal 2 8 5 4 2" xfId="18784"/>
    <cellStyle name="Normal 2 8 5 5" xfId="13491"/>
    <cellStyle name="Normal 2 8 6" xfId="4596"/>
    <cellStyle name="Normal 2 8 6 2" xfId="10061"/>
    <cellStyle name="Normal 2 8 6 2 2" xfId="20886"/>
    <cellStyle name="Normal 2 8 6 3" xfId="15593"/>
    <cellStyle name="Normal 2 8 7" xfId="2844"/>
    <cellStyle name="Normal 2 8 7 2" xfId="8313"/>
    <cellStyle name="Normal 2 8 7 2 2" xfId="19138"/>
    <cellStyle name="Normal 2 8 7 3" xfId="13845"/>
    <cellStyle name="Normal 2 8 8" xfId="6565"/>
    <cellStyle name="Normal 2 8 8 2" xfId="17390"/>
    <cellStyle name="Normal 2 8 9" xfId="12096"/>
    <cellStyle name="Normal 2 9" xfId="430"/>
    <cellStyle name="Normal 2 9 2" xfId="1370"/>
    <cellStyle name="Normal 2 9 2 2" xfId="2068"/>
    <cellStyle name="Normal 2 9 2 2 2" xfId="5674"/>
    <cellStyle name="Normal 2 9 2 2 2 2" xfId="11139"/>
    <cellStyle name="Normal 2 9 2 2 2 2 2" xfId="21964"/>
    <cellStyle name="Normal 2 9 2 2 2 3" xfId="16671"/>
    <cellStyle name="Normal 2 9 2 2 3" xfId="3920"/>
    <cellStyle name="Normal 2 9 2 2 3 2" xfId="9389"/>
    <cellStyle name="Normal 2 9 2 2 3 2 2" xfId="20214"/>
    <cellStyle name="Normal 2 9 2 2 3 3" xfId="14921"/>
    <cellStyle name="Normal 2 9 2 2 4" xfId="7641"/>
    <cellStyle name="Normal 2 9 2 2 4 2" xfId="18466"/>
    <cellStyle name="Normal 2 9 2 2 5" xfId="13173"/>
    <cellStyle name="Normal 2 9 2 3" xfId="4978"/>
    <cellStyle name="Normal 2 9 2 3 2" xfId="10443"/>
    <cellStyle name="Normal 2 9 2 3 2 2" xfId="21268"/>
    <cellStyle name="Normal 2 9 2 3 3" xfId="15975"/>
    <cellStyle name="Normal 2 9 2 4" xfId="3224"/>
    <cellStyle name="Normal 2 9 2 4 2" xfId="8693"/>
    <cellStyle name="Normal 2 9 2 4 2 2" xfId="19518"/>
    <cellStyle name="Normal 2 9 2 4 3" xfId="14225"/>
    <cellStyle name="Normal 2 9 2 5" xfId="6945"/>
    <cellStyle name="Normal 2 9 2 5 2" xfId="17770"/>
    <cellStyle name="Normal 2 9 2 6" xfId="12477"/>
    <cellStyle name="Normal 2 9 3" xfId="1719"/>
    <cellStyle name="Normal 2 9 3 2" xfId="5325"/>
    <cellStyle name="Normal 2 9 3 2 2" xfId="10790"/>
    <cellStyle name="Normal 2 9 3 2 2 2" xfId="21615"/>
    <cellStyle name="Normal 2 9 3 2 3" xfId="16322"/>
    <cellStyle name="Normal 2 9 3 3" xfId="3571"/>
    <cellStyle name="Normal 2 9 3 3 2" xfId="9040"/>
    <cellStyle name="Normal 2 9 3 3 2 2" xfId="19865"/>
    <cellStyle name="Normal 2 9 3 3 3" xfId="14572"/>
    <cellStyle name="Normal 2 9 3 4" xfId="7292"/>
    <cellStyle name="Normal 2 9 3 4 2" xfId="18117"/>
    <cellStyle name="Normal 2 9 3 5" xfId="12824"/>
    <cellStyle name="Normal 2 9 4" xfId="2449"/>
    <cellStyle name="Normal 2 9 4 2" xfId="6023"/>
    <cellStyle name="Normal 2 9 4 2 2" xfId="11488"/>
    <cellStyle name="Normal 2 9 4 2 2 2" xfId="22313"/>
    <cellStyle name="Normal 2 9 4 2 3" xfId="17020"/>
    <cellStyle name="Normal 2 9 4 3" xfId="4269"/>
    <cellStyle name="Normal 2 9 4 3 2" xfId="9738"/>
    <cellStyle name="Normal 2 9 4 3 2 2" xfId="20563"/>
    <cellStyle name="Normal 2 9 4 3 3" xfId="15270"/>
    <cellStyle name="Normal 2 9 4 4" xfId="7990"/>
    <cellStyle name="Normal 2 9 4 4 2" xfId="18815"/>
    <cellStyle name="Normal 2 9 4 5" xfId="13522"/>
    <cellStyle name="Normal 2 9 5" xfId="4627"/>
    <cellStyle name="Normal 2 9 5 2" xfId="10092"/>
    <cellStyle name="Normal 2 9 5 2 2" xfId="20917"/>
    <cellStyle name="Normal 2 9 5 3" xfId="15624"/>
    <cellStyle name="Normal 2 9 6" xfId="2875"/>
    <cellStyle name="Normal 2 9 6 2" xfId="8344"/>
    <cellStyle name="Normal 2 9 6 2 2" xfId="19169"/>
    <cellStyle name="Normal 2 9 6 3" xfId="13876"/>
    <cellStyle name="Normal 2 9 7" xfId="6596"/>
    <cellStyle name="Normal 2 9 7 2" xfId="17421"/>
    <cellStyle name="Normal 2 9 8" xfId="12127"/>
    <cellStyle name="Normal 2_3.05 Allocation Method 2010 GTR WF" xfId="6524"/>
    <cellStyle name="Normal 20" xfId="1017"/>
    <cellStyle name="Normal 20 2" xfId="1551"/>
    <cellStyle name="Normal 20 2 2" xfId="2249"/>
    <cellStyle name="Normal 20 2 2 2" xfId="5855"/>
    <cellStyle name="Normal 20 2 2 2 2" xfId="11320"/>
    <cellStyle name="Normal 20 2 2 2 2 2" xfId="22145"/>
    <cellStyle name="Normal 20 2 2 2 3" xfId="16852"/>
    <cellStyle name="Normal 20 2 2 3" xfId="4101"/>
    <cellStyle name="Normal 20 2 2 3 2" xfId="9570"/>
    <cellStyle name="Normal 20 2 2 3 2 2" xfId="20395"/>
    <cellStyle name="Normal 20 2 2 3 3" xfId="15102"/>
    <cellStyle name="Normal 20 2 2 4" xfId="7822"/>
    <cellStyle name="Normal 20 2 2 4 2" xfId="18647"/>
    <cellStyle name="Normal 20 2 2 5" xfId="13354"/>
    <cellStyle name="Normal 20 2 3" xfId="5159"/>
    <cellStyle name="Normal 20 2 3 2" xfId="10624"/>
    <cellStyle name="Normal 20 2 3 2 2" xfId="21449"/>
    <cellStyle name="Normal 20 2 3 3" xfId="16156"/>
    <cellStyle name="Normal 20 2 4" xfId="3405"/>
    <cellStyle name="Normal 20 2 4 2" xfId="8874"/>
    <cellStyle name="Normal 20 2 4 2 2" xfId="19699"/>
    <cellStyle name="Normal 20 2 4 3" xfId="14406"/>
    <cellStyle name="Normal 20 2 5" xfId="7126"/>
    <cellStyle name="Normal 20 2 5 2" xfId="17951"/>
    <cellStyle name="Normal 20 2 6" xfId="12658"/>
    <cellStyle name="Normal 20 3" xfId="1900"/>
    <cellStyle name="Normal 20 3 2" xfId="5506"/>
    <cellStyle name="Normal 20 3 2 2" xfId="10971"/>
    <cellStyle name="Normal 20 3 2 2 2" xfId="21796"/>
    <cellStyle name="Normal 20 3 2 3" xfId="16503"/>
    <cellStyle name="Normal 20 3 3" xfId="3752"/>
    <cellStyle name="Normal 20 3 3 2" xfId="9221"/>
    <cellStyle name="Normal 20 3 3 2 2" xfId="20046"/>
    <cellStyle name="Normal 20 3 3 3" xfId="14753"/>
    <cellStyle name="Normal 20 3 4" xfId="7473"/>
    <cellStyle name="Normal 20 3 4 2" xfId="18298"/>
    <cellStyle name="Normal 20 3 5" xfId="13005"/>
    <cellStyle name="Normal 20 4" xfId="2630"/>
    <cellStyle name="Normal 20 4 2" xfId="6204"/>
    <cellStyle name="Normal 20 4 2 2" xfId="11669"/>
    <cellStyle name="Normal 20 4 2 2 2" xfId="22494"/>
    <cellStyle name="Normal 20 4 2 3" xfId="17201"/>
    <cellStyle name="Normal 20 4 3" xfId="4450"/>
    <cellStyle name="Normal 20 4 3 2" xfId="9919"/>
    <cellStyle name="Normal 20 4 3 2 2" xfId="20744"/>
    <cellStyle name="Normal 20 4 3 3" xfId="15451"/>
    <cellStyle name="Normal 20 4 4" xfId="8171"/>
    <cellStyle name="Normal 20 4 4 2" xfId="18996"/>
    <cellStyle name="Normal 20 4 5" xfId="13703"/>
    <cellStyle name="Normal 20 5" xfId="4810"/>
    <cellStyle name="Normal 20 5 2" xfId="10275"/>
    <cellStyle name="Normal 20 5 2 2" xfId="21100"/>
    <cellStyle name="Normal 20 5 3" xfId="15807"/>
    <cellStyle name="Normal 20 6" xfId="3056"/>
    <cellStyle name="Normal 20 6 2" xfId="8525"/>
    <cellStyle name="Normal 20 6 2 2" xfId="19350"/>
    <cellStyle name="Normal 20 6 3" xfId="14057"/>
    <cellStyle name="Normal 20 7" xfId="6777"/>
    <cellStyle name="Normal 20 7 2" xfId="17602"/>
    <cellStyle name="Normal 20 8" xfId="12309"/>
    <cellStyle name="Normal 21" xfId="1024"/>
    <cellStyle name="Normal 21 2" xfId="1554"/>
    <cellStyle name="Normal 21 2 2" xfId="2252"/>
    <cellStyle name="Normal 21 2 2 2" xfId="5858"/>
    <cellStyle name="Normal 21 2 2 2 2" xfId="11323"/>
    <cellStyle name="Normal 21 2 2 2 2 2" xfId="22148"/>
    <cellStyle name="Normal 21 2 2 2 3" xfId="16855"/>
    <cellStyle name="Normal 21 2 2 3" xfId="4104"/>
    <cellStyle name="Normal 21 2 2 3 2" xfId="9573"/>
    <cellStyle name="Normal 21 2 2 3 2 2" xfId="20398"/>
    <cellStyle name="Normal 21 2 2 3 3" xfId="15105"/>
    <cellStyle name="Normal 21 2 2 4" xfId="7825"/>
    <cellStyle name="Normal 21 2 2 4 2" xfId="18650"/>
    <cellStyle name="Normal 21 2 2 5" xfId="13357"/>
    <cellStyle name="Normal 21 2 3" xfId="5162"/>
    <cellStyle name="Normal 21 2 3 2" xfId="10627"/>
    <cellStyle name="Normal 21 2 3 2 2" xfId="21452"/>
    <cellStyle name="Normal 21 2 3 3" xfId="16159"/>
    <cellStyle name="Normal 21 2 4" xfId="3408"/>
    <cellStyle name="Normal 21 2 4 2" xfId="8877"/>
    <cellStyle name="Normal 21 2 4 2 2" xfId="19702"/>
    <cellStyle name="Normal 21 2 4 3" xfId="14409"/>
    <cellStyle name="Normal 21 2 5" xfId="7129"/>
    <cellStyle name="Normal 21 2 5 2" xfId="17954"/>
    <cellStyle name="Normal 21 2 6" xfId="12661"/>
    <cellStyle name="Normal 21 3" xfId="1903"/>
    <cellStyle name="Normal 21 3 2" xfId="5509"/>
    <cellStyle name="Normal 21 3 2 2" xfId="10974"/>
    <cellStyle name="Normal 21 3 2 2 2" xfId="21799"/>
    <cellStyle name="Normal 21 3 2 3" xfId="16506"/>
    <cellStyle name="Normal 21 3 3" xfId="3755"/>
    <cellStyle name="Normal 21 3 3 2" xfId="9224"/>
    <cellStyle name="Normal 21 3 3 2 2" xfId="20049"/>
    <cellStyle name="Normal 21 3 3 3" xfId="14756"/>
    <cellStyle name="Normal 21 3 4" xfId="7476"/>
    <cellStyle name="Normal 21 3 4 2" xfId="18301"/>
    <cellStyle name="Normal 21 3 5" xfId="13008"/>
    <cellStyle name="Normal 21 4" xfId="2633"/>
    <cellStyle name="Normal 21 4 2" xfId="6207"/>
    <cellStyle name="Normal 21 4 2 2" xfId="11672"/>
    <cellStyle name="Normal 21 4 2 2 2" xfId="22497"/>
    <cellStyle name="Normal 21 4 2 3" xfId="17204"/>
    <cellStyle name="Normal 21 4 3" xfId="4453"/>
    <cellStyle name="Normal 21 4 3 2" xfId="9922"/>
    <cellStyle name="Normal 21 4 3 2 2" xfId="20747"/>
    <cellStyle name="Normal 21 4 3 3" xfId="15454"/>
    <cellStyle name="Normal 21 4 4" xfId="8174"/>
    <cellStyle name="Normal 21 4 4 2" xfId="18999"/>
    <cellStyle name="Normal 21 4 5" xfId="13706"/>
    <cellStyle name="Normal 21 5" xfId="4813"/>
    <cellStyle name="Normal 21 5 2" xfId="10278"/>
    <cellStyle name="Normal 21 5 2 2" xfId="21103"/>
    <cellStyle name="Normal 21 5 3" xfId="15810"/>
    <cellStyle name="Normal 21 6" xfId="3059"/>
    <cellStyle name="Normal 21 6 2" xfId="8528"/>
    <cellStyle name="Normal 21 6 2 2" xfId="19353"/>
    <cellStyle name="Normal 21 6 3" xfId="14060"/>
    <cellStyle name="Normal 21 7" xfId="6780"/>
    <cellStyle name="Normal 21 7 2" xfId="17605"/>
    <cellStyle name="Normal 21 8" xfId="12312"/>
    <cellStyle name="Normal 22" xfId="1048"/>
    <cellStyle name="Normal 22 2" xfId="1569"/>
    <cellStyle name="Normal 22 2 2" xfId="2267"/>
    <cellStyle name="Normal 22 2 2 2" xfId="5873"/>
    <cellStyle name="Normal 22 2 2 2 2" xfId="11338"/>
    <cellStyle name="Normal 22 2 2 2 2 2" xfId="22163"/>
    <cellStyle name="Normal 22 2 2 2 3" xfId="16870"/>
    <cellStyle name="Normal 22 2 2 3" xfId="4119"/>
    <cellStyle name="Normal 22 2 2 3 2" xfId="9588"/>
    <cellStyle name="Normal 22 2 2 3 2 2" xfId="20413"/>
    <cellStyle name="Normal 22 2 2 3 3" xfId="15120"/>
    <cellStyle name="Normal 22 2 2 4" xfId="7840"/>
    <cellStyle name="Normal 22 2 2 4 2" xfId="18665"/>
    <cellStyle name="Normal 22 2 2 5" xfId="13372"/>
    <cellStyle name="Normal 22 2 3" xfId="5177"/>
    <cellStyle name="Normal 22 2 3 2" xfId="10642"/>
    <cellStyle name="Normal 22 2 3 2 2" xfId="21467"/>
    <cellStyle name="Normal 22 2 3 3" xfId="16174"/>
    <cellStyle name="Normal 22 2 4" xfId="3423"/>
    <cellStyle name="Normal 22 2 4 2" xfId="8892"/>
    <cellStyle name="Normal 22 2 4 2 2" xfId="19717"/>
    <cellStyle name="Normal 22 2 4 3" xfId="14424"/>
    <cellStyle name="Normal 22 2 5" xfId="7144"/>
    <cellStyle name="Normal 22 2 5 2" xfId="17969"/>
    <cellStyle name="Normal 22 2 6" xfId="12676"/>
    <cellStyle name="Normal 22 3" xfId="1918"/>
    <cellStyle name="Normal 22 3 2" xfId="5524"/>
    <cellStyle name="Normal 22 3 2 2" xfId="10989"/>
    <cellStyle name="Normal 22 3 2 2 2" xfId="21814"/>
    <cellStyle name="Normal 22 3 2 3" xfId="16521"/>
    <cellStyle name="Normal 22 3 3" xfId="3770"/>
    <cellStyle name="Normal 22 3 3 2" xfId="9239"/>
    <cellStyle name="Normal 22 3 3 2 2" xfId="20064"/>
    <cellStyle name="Normal 22 3 3 3" xfId="14771"/>
    <cellStyle name="Normal 22 3 4" xfId="7491"/>
    <cellStyle name="Normal 22 3 4 2" xfId="18316"/>
    <cellStyle name="Normal 22 3 5" xfId="13023"/>
    <cellStyle name="Normal 22 4" xfId="2648"/>
    <cellStyle name="Normal 22 4 2" xfId="6222"/>
    <cellStyle name="Normal 22 4 2 2" xfId="11687"/>
    <cellStyle name="Normal 22 4 2 2 2" xfId="22512"/>
    <cellStyle name="Normal 22 4 2 3" xfId="17219"/>
    <cellStyle name="Normal 22 4 3" xfId="4468"/>
    <cellStyle name="Normal 22 4 3 2" xfId="9937"/>
    <cellStyle name="Normal 22 4 3 2 2" xfId="20762"/>
    <cellStyle name="Normal 22 4 3 3" xfId="15469"/>
    <cellStyle name="Normal 22 4 4" xfId="8189"/>
    <cellStyle name="Normal 22 4 4 2" xfId="19014"/>
    <cellStyle name="Normal 22 4 5" xfId="13721"/>
    <cellStyle name="Normal 22 5" xfId="4828"/>
    <cellStyle name="Normal 22 5 2" xfId="10293"/>
    <cellStyle name="Normal 22 5 2 2" xfId="21118"/>
    <cellStyle name="Normal 22 5 3" xfId="15825"/>
    <cellStyle name="Normal 22 6" xfId="3074"/>
    <cellStyle name="Normal 22 6 2" xfId="8543"/>
    <cellStyle name="Normal 22 6 2 2" xfId="19368"/>
    <cellStyle name="Normal 22 6 3" xfId="14075"/>
    <cellStyle name="Normal 22 7" xfId="6795"/>
    <cellStyle name="Normal 22 7 2" xfId="17620"/>
    <cellStyle name="Normal 22 8" xfId="12327"/>
    <cellStyle name="Normal 23" xfId="1023"/>
    <cellStyle name="Normal 23 2" xfId="1553"/>
    <cellStyle name="Normal 23 2 2" xfId="2251"/>
    <cellStyle name="Normal 23 2 2 2" xfId="5857"/>
    <cellStyle name="Normal 23 2 2 2 2" xfId="11322"/>
    <cellStyle name="Normal 23 2 2 2 2 2" xfId="22147"/>
    <cellStyle name="Normal 23 2 2 2 3" xfId="16854"/>
    <cellStyle name="Normal 23 2 2 3" xfId="4103"/>
    <cellStyle name="Normal 23 2 2 3 2" xfId="9572"/>
    <cellStyle name="Normal 23 2 2 3 2 2" xfId="20397"/>
    <cellStyle name="Normal 23 2 2 3 3" xfId="15104"/>
    <cellStyle name="Normal 23 2 2 4" xfId="7824"/>
    <cellStyle name="Normal 23 2 2 4 2" xfId="18649"/>
    <cellStyle name="Normal 23 2 2 5" xfId="13356"/>
    <cellStyle name="Normal 23 2 3" xfId="5161"/>
    <cellStyle name="Normal 23 2 3 2" xfId="10626"/>
    <cellStyle name="Normal 23 2 3 2 2" xfId="21451"/>
    <cellStyle name="Normal 23 2 3 3" xfId="16158"/>
    <cellStyle name="Normal 23 2 4" xfId="3407"/>
    <cellStyle name="Normal 23 2 4 2" xfId="8876"/>
    <cellStyle name="Normal 23 2 4 2 2" xfId="19701"/>
    <cellStyle name="Normal 23 2 4 3" xfId="14408"/>
    <cellStyle name="Normal 23 2 5" xfId="7128"/>
    <cellStyle name="Normal 23 2 5 2" xfId="17953"/>
    <cellStyle name="Normal 23 2 6" xfId="12660"/>
    <cellStyle name="Normal 23 3" xfId="1902"/>
    <cellStyle name="Normal 23 3 2" xfId="5508"/>
    <cellStyle name="Normal 23 3 2 2" xfId="10973"/>
    <cellStyle name="Normal 23 3 2 2 2" xfId="21798"/>
    <cellStyle name="Normal 23 3 2 3" xfId="16505"/>
    <cellStyle name="Normal 23 3 3" xfId="3754"/>
    <cellStyle name="Normal 23 3 3 2" xfId="9223"/>
    <cellStyle name="Normal 23 3 3 2 2" xfId="20048"/>
    <cellStyle name="Normal 23 3 3 3" xfId="14755"/>
    <cellStyle name="Normal 23 3 4" xfId="7475"/>
    <cellStyle name="Normal 23 3 4 2" xfId="18300"/>
    <cellStyle name="Normal 23 3 5" xfId="13007"/>
    <cellStyle name="Normal 23 4" xfId="2632"/>
    <cellStyle name="Normal 23 4 2" xfId="6206"/>
    <cellStyle name="Normal 23 4 2 2" xfId="11671"/>
    <cellStyle name="Normal 23 4 2 2 2" xfId="22496"/>
    <cellStyle name="Normal 23 4 2 3" xfId="17203"/>
    <cellStyle name="Normal 23 4 3" xfId="4452"/>
    <cellStyle name="Normal 23 4 3 2" xfId="9921"/>
    <cellStyle name="Normal 23 4 3 2 2" xfId="20746"/>
    <cellStyle name="Normal 23 4 3 3" xfId="15453"/>
    <cellStyle name="Normal 23 4 4" xfId="8173"/>
    <cellStyle name="Normal 23 4 4 2" xfId="18998"/>
    <cellStyle name="Normal 23 4 5" xfId="13705"/>
    <cellStyle name="Normal 23 5" xfId="4812"/>
    <cellStyle name="Normal 23 5 2" xfId="10277"/>
    <cellStyle name="Normal 23 5 2 2" xfId="21102"/>
    <cellStyle name="Normal 23 5 3" xfId="15809"/>
    <cellStyle name="Normal 23 6" xfId="3058"/>
    <cellStyle name="Normal 23 6 2" xfId="8527"/>
    <cellStyle name="Normal 23 6 2 2" xfId="19352"/>
    <cellStyle name="Normal 23 6 3" xfId="14059"/>
    <cellStyle name="Normal 23 7" xfId="6779"/>
    <cellStyle name="Normal 23 7 2" xfId="17604"/>
    <cellStyle name="Normal 23 8" xfId="12311"/>
    <cellStyle name="Normal 24" xfId="1041"/>
    <cellStyle name="Normal 24 2" xfId="1564"/>
    <cellStyle name="Normal 24 2 2" xfId="2262"/>
    <cellStyle name="Normal 24 2 2 2" xfId="5868"/>
    <cellStyle name="Normal 24 2 2 2 2" xfId="11333"/>
    <cellStyle name="Normal 24 2 2 2 2 2" xfId="22158"/>
    <cellStyle name="Normal 24 2 2 2 3" xfId="16865"/>
    <cellStyle name="Normal 24 2 2 3" xfId="4114"/>
    <cellStyle name="Normal 24 2 2 3 2" xfId="9583"/>
    <cellStyle name="Normal 24 2 2 3 2 2" xfId="20408"/>
    <cellStyle name="Normal 24 2 2 3 3" xfId="15115"/>
    <cellStyle name="Normal 24 2 2 4" xfId="7835"/>
    <cellStyle name="Normal 24 2 2 4 2" xfId="18660"/>
    <cellStyle name="Normal 24 2 2 5" xfId="13367"/>
    <cellStyle name="Normal 24 2 3" xfId="5172"/>
    <cellStyle name="Normal 24 2 3 2" xfId="10637"/>
    <cellStyle name="Normal 24 2 3 2 2" xfId="21462"/>
    <cellStyle name="Normal 24 2 3 3" xfId="16169"/>
    <cellStyle name="Normal 24 2 4" xfId="3418"/>
    <cellStyle name="Normal 24 2 4 2" xfId="8887"/>
    <cellStyle name="Normal 24 2 4 2 2" xfId="19712"/>
    <cellStyle name="Normal 24 2 4 3" xfId="14419"/>
    <cellStyle name="Normal 24 2 5" xfId="7139"/>
    <cellStyle name="Normal 24 2 5 2" xfId="17964"/>
    <cellStyle name="Normal 24 2 6" xfId="12671"/>
    <cellStyle name="Normal 24 3" xfId="1913"/>
    <cellStyle name="Normal 24 3 2" xfId="5519"/>
    <cellStyle name="Normal 24 3 2 2" xfId="10984"/>
    <cellStyle name="Normal 24 3 2 2 2" xfId="21809"/>
    <cellStyle name="Normal 24 3 2 3" xfId="16516"/>
    <cellStyle name="Normal 24 3 3" xfId="3765"/>
    <cellStyle name="Normal 24 3 3 2" xfId="9234"/>
    <cellStyle name="Normal 24 3 3 2 2" xfId="20059"/>
    <cellStyle name="Normal 24 3 3 3" xfId="14766"/>
    <cellStyle name="Normal 24 3 4" xfId="7486"/>
    <cellStyle name="Normal 24 3 4 2" xfId="18311"/>
    <cellStyle name="Normal 24 3 5" xfId="13018"/>
    <cellStyle name="Normal 24 4" xfId="2643"/>
    <cellStyle name="Normal 24 4 2" xfId="6217"/>
    <cellStyle name="Normal 24 4 2 2" xfId="11682"/>
    <cellStyle name="Normal 24 4 2 2 2" xfId="22507"/>
    <cellStyle name="Normal 24 4 2 3" xfId="17214"/>
    <cellStyle name="Normal 24 4 3" xfId="4463"/>
    <cellStyle name="Normal 24 4 3 2" xfId="9932"/>
    <cellStyle name="Normal 24 4 3 2 2" xfId="20757"/>
    <cellStyle name="Normal 24 4 3 3" xfId="15464"/>
    <cellStyle name="Normal 24 4 4" xfId="8184"/>
    <cellStyle name="Normal 24 4 4 2" xfId="19009"/>
    <cellStyle name="Normal 24 4 5" xfId="13716"/>
    <cellStyle name="Normal 24 5" xfId="4823"/>
    <cellStyle name="Normal 24 5 2" xfId="10288"/>
    <cellStyle name="Normal 24 5 2 2" xfId="21113"/>
    <cellStyle name="Normal 24 5 3" xfId="15820"/>
    <cellStyle name="Normal 24 6" xfId="3069"/>
    <cellStyle name="Normal 24 6 2" xfId="8538"/>
    <cellStyle name="Normal 24 6 2 2" xfId="19363"/>
    <cellStyle name="Normal 24 6 3" xfId="14070"/>
    <cellStyle name="Normal 24 7" xfId="6790"/>
    <cellStyle name="Normal 24 7 2" xfId="17615"/>
    <cellStyle name="Normal 24 8" xfId="12322"/>
    <cellStyle name="Normal 25" xfId="1113"/>
    <cellStyle name="Normal 25 2" xfId="1575"/>
    <cellStyle name="Normal 25 2 2" xfId="2273"/>
    <cellStyle name="Normal 25 2 2 2" xfId="5879"/>
    <cellStyle name="Normal 25 2 2 2 2" xfId="11344"/>
    <cellStyle name="Normal 25 2 2 2 2 2" xfId="22169"/>
    <cellStyle name="Normal 25 2 2 2 3" xfId="16876"/>
    <cellStyle name="Normal 25 2 2 3" xfId="4125"/>
    <cellStyle name="Normal 25 2 2 3 2" xfId="9594"/>
    <cellStyle name="Normal 25 2 2 3 2 2" xfId="20419"/>
    <cellStyle name="Normal 25 2 2 3 3" xfId="15126"/>
    <cellStyle name="Normal 25 2 2 4" xfId="7846"/>
    <cellStyle name="Normal 25 2 2 4 2" xfId="18671"/>
    <cellStyle name="Normal 25 2 2 5" xfId="13378"/>
    <cellStyle name="Normal 25 2 3" xfId="5183"/>
    <cellStyle name="Normal 25 2 3 2" xfId="10648"/>
    <cellStyle name="Normal 25 2 3 2 2" xfId="21473"/>
    <cellStyle name="Normal 25 2 3 3" xfId="16180"/>
    <cellStyle name="Normal 25 2 4" xfId="3429"/>
    <cellStyle name="Normal 25 2 4 2" xfId="8898"/>
    <cellStyle name="Normal 25 2 4 2 2" xfId="19723"/>
    <cellStyle name="Normal 25 2 4 3" xfId="14430"/>
    <cellStyle name="Normal 25 2 5" xfId="7150"/>
    <cellStyle name="Normal 25 2 5 2" xfId="17975"/>
    <cellStyle name="Normal 25 2 6" xfId="12682"/>
    <cellStyle name="Normal 25 3" xfId="1924"/>
    <cellStyle name="Normal 25 3 2" xfId="5530"/>
    <cellStyle name="Normal 25 3 2 2" xfId="10995"/>
    <cellStyle name="Normal 25 3 2 2 2" xfId="21820"/>
    <cellStyle name="Normal 25 3 2 3" xfId="16527"/>
    <cellStyle name="Normal 25 3 3" xfId="3776"/>
    <cellStyle name="Normal 25 3 3 2" xfId="9245"/>
    <cellStyle name="Normal 25 3 3 2 2" xfId="20070"/>
    <cellStyle name="Normal 25 3 3 3" xfId="14777"/>
    <cellStyle name="Normal 25 3 4" xfId="7497"/>
    <cellStyle name="Normal 25 3 4 2" xfId="18322"/>
    <cellStyle name="Normal 25 3 5" xfId="13029"/>
    <cellStyle name="Normal 25 4" xfId="2654"/>
    <cellStyle name="Normal 25 4 2" xfId="6228"/>
    <cellStyle name="Normal 25 4 2 2" xfId="11693"/>
    <cellStyle name="Normal 25 4 2 2 2" xfId="22518"/>
    <cellStyle name="Normal 25 4 2 3" xfId="17225"/>
    <cellStyle name="Normal 25 4 3" xfId="4474"/>
    <cellStyle name="Normal 25 4 3 2" xfId="9943"/>
    <cellStyle name="Normal 25 4 3 2 2" xfId="20768"/>
    <cellStyle name="Normal 25 4 3 3" xfId="15475"/>
    <cellStyle name="Normal 25 4 4" xfId="8195"/>
    <cellStyle name="Normal 25 4 4 2" xfId="19020"/>
    <cellStyle name="Normal 25 4 5" xfId="13727"/>
    <cellStyle name="Normal 25 5" xfId="4834"/>
    <cellStyle name="Normal 25 5 2" xfId="10299"/>
    <cellStyle name="Normal 25 5 2 2" xfId="21124"/>
    <cellStyle name="Normal 25 5 3" xfId="15831"/>
    <cellStyle name="Normal 25 6" xfId="3080"/>
    <cellStyle name="Normal 25 6 2" xfId="8549"/>
    <cellStyle name="Normal 25 6 2 2" xfId="19374"/>
    <cellStyle name="Normal 25 6 3" xfId="14081"/>
    <cellStyle name="Normal 25 7" xfId="6801"/>
    <cellStyle name="Normal 25 7 2" xfId="17626"/>
    <cellStyle name="Normal 25 8" xfId="12333"/>
    <cellStyle name="Normal 26" xfId="1134"/>
    <cellStyle name="Normal 26 2" xfId="1589"/>
    <cellStyle name="Normal 26 2 2" xfId="2287"/>
    <cellStyle name="Normal 26 2 2 2" xfId="5893"/>
    <cellStyle name="Normal 26 2 2 2 2" xfId="11358"/>
    <cellStyle name="Normal 26 2 2 2 2 2" xfId="22183"/>
    <cellStyle name="Normal 26 2 2 2 3" xfId="16890"/>
    <cellStyle name="Normal 26 2 2 3" xfId="4139"/>
    <cellStyle name="Normal 26 2 2 3 2" xfId="9608"/>
    <cellStyle name="Normal 26 2 2 3 2 2" xfId="20433"/>
    <cellStyle name="Normal 26 2 2 3 3" xfId="15140"/>
    <cellStyle name="Normal 26 2 2 4" xfId="7860"/>
    <cellStyle name="Normal 26 2 2 4 2" xfId="18685"/>
    <cellStyle name="Normal 26 2 2 5" xfId="13392"/>
    <cellStyle name="Normal 26 2 3" xfId="5197"/>
    <cellStyle name="Normal 26 2 3 2" xfId="10662"/>
    <cellStyle name="Normal 26 2 3 2 2" xfId="21487"/>
    <cellStyle name="Normal 26 2 3 3" xfId="16194"/>
    <cellStyle name="Normal 26 2 4" xfId="3443"/>
    <cellStyle name="Normal 26 2 4 2" xfId="8912"/>
    <cellStyle name="Normal 26 2 4 2 2" xfId="19737"/>
    <cellStyle name="Normal 26 2 4 3" xfId="14444"/>
    <cellStyle name="Normal 26 2 5" xfId="7164"/>
    <cellStyle name="Normal 26 2 5 2" xfId="17989"/>
    <cellStyle name="Normal 26 2 6" xfId="12696"/>
    <cellStyle name="Normal 26 3" xfId="1938"/>
    <cellStyle name="Normal 26 3 2" xfId="5544"/>
    <cellStyle name="Normal 26 3 2 2" xfId="11009"/>
    <cellStyle name="Normal 26 3 2 2 2" xfId="21834"/>
    <cellStyle name="Normal 26 3 2 3" xfId="16541"/>
    <cellStyle name="Normal 26 3 3" xfId="3790"/>
    <cellStyle name="Normal 26 3 3 2" xfId="9259"/>
    <cellStyle name="Normal 26 3 3 2 2" xfId="20084"/>
    <cellStyle name="Normal 26 3 3 3" xfId="14791"/>
    <cellStyle name="Normal 26 3 4" xfId="7511"/>
    <cellStyle name="Normal 26 3 4 2" xfId="18336"/>
    <cellStyle name="Normal 26 3 5" xfId="13043"/>
    <cellStyle name="Normal 26 4" xfId="2668"/>
    <cellStyle name="Normal 26 4 2" xfId="6242"/>
    <cellStyle name="Normal 26 4 2 2" xfId="11707"/>
    <cellStyle name="Normal 26 4 2 2 2" xfId="22532"/>
    <cellStyle name="Normal 26 4 2 3" xfId="17239"/>
    <cellStyle name="Normal 26 4 3" xfId="4488"/>
    <cellStyle name="Normal 26 4 3 2" xfId="9957"/>
    <cellStyle name="Normal 26 4 3 2 2" xfId="20782"/>
    <cellStyle name="Normal 26 4 3 3" xfId="15489"/>
    <cellStyle name="Normal 26 4 4" xfId="8209"/>
    <cellStyle name="Normal 26 4 4 2" xfId="19034"/>
    <cellStyle name="Normal 26 4 5" xfId="13741"/>
    <cellStyle name="Normal 26 5" xfId="4848"/>
    <cellStyle name="Normal 26 5 2" xfId="10313"/>
    <cellStyle name="Normal 26 5 2 2" xfId="21138"/>
    <cellStyle name="Normal 26 5 3" xfId="15845"/>
    <cellStyle name="Normal 26 6" xfId="3094"/>
    <cellStyle name="Normal 26 6 2" xfId="8563"/>
    <cellStyle name="Normal 26 6 2 2" xfId="19388"/>
    <cellStyle name="Normal 26 6 3" xfId="14095"/>
    <cellStyle name="Normal 26 7" xfId="6815"/>
    <cellStyle name="Normal 26 7 2" xfId="17640"/>
    <cellStyle name="Normal 26 8" xfId="12347"/>
    <cellStyle name="Normal 27" xfId="1136"/>
    <cellStyle name="Normal 27 2" xfId="1591"/>
    <cellStyle name="Normal 27 2 2" xfId="2289"/>
    <cellStyle name="Normal 27 2 2 2" xfId="5895"/>
    <cellStyle name="Normal 27 2 2 2 2" xfId="11360"/>
    <cellStyle name="Normal 27 2 2 2 2 2" xfId="22185"/>
    <cellStyle name="Normal 27 2 2 2 3" xfId="16892"/>
    <cellStyle name="Normal 27 2 2 3" xfId="4141"/>
    <cellStyle name="Normal 27 2 2 3 2" xfId="9610"/>
    <cellStyle name="Normal 27 2 2 3 2 2" xfId="20435"/>
    <cellStyle name="Normal 27 2 2 3 3" xfId="15142"/>
    <cellStyle name="Normal 27 2 2 4" xfId="7862"/>
    <cellStyle name="Normal 27 2 2 4 2" xfId="18687"/>
    <cellStyle name="Normal 27 2 2 5" xfId="13394"/>
    <cellStyle name="Normal 27 2 3" xfId="5199"/>
    <cellStyle name="Normal 27 2 3 2" xfId="10664"/>
    <cellStyle name="Normal 27 2 3 2 2" xfId="21489"/>
    <cellStyle name="Normal 27 2 3 3" xfId="16196"/>
    <cellStyle name="Normal 27 2 4" xfId="3445"/>
    <cellStyle name="Normal 27 2 4 2" xfId="8914"/>
    <cellStyle name="Normal 27 2 4 2 2" xfId="19739"/>
    <cellStyle name="Normal 27 2 4 3" xfId="14446"/>
    <cellStyle name="Normal 27 2 5" xfId="7166"/>
    <cellStyle name="Normal 27 2 5 2" xfId="17991"/>
    <cellStyle name="Normal 27 2 6" xfId="12698"/>
    <cellStyle name="Normal 27 3" xfId="1940"/>
    <cellStyle name="Normal 27 3 2" xfId="5546"/>
    <cellStyle name="Normal 27 3 2 2" xfId="11011"/>
    <cellStyle name="Normal 27 3 2 2 2" xfId="21836"/>
    <cellStyle name="Normal 27 3 2 3" xfId="16543"/>
    <cellStyle name="Normal 27 3 3" xfId="3792"/>
    <cellStyle name="Normal 27 3 3 2" xfId="9261"/>
    <cellStyle name="Normal 27 3 3 2 2" xfId="20086"/>
    <cellStyle name="Normal 27 3 3 3" xfId="14793"/>
    <cellStyle name="Normal 27 3 4" xfId="7513"/>
    <cellStyle name="Normal 27 3 4 2" xfId="18338"/>
    <cellStyle name="Normal 27 3 5" xfId="13045"/>
    <cellStyle name="Normal 27 4" xfId="2670"/>
    <cellStyle name="Normal 27 4 2" xfId="6244"/>
    <cellStyle name="Normal 27 4 2 2" xfId="11709"/>
    <cellStyle name="Normal 27 4 2 2 2" xfId="22534"/>
    <cellStyle name="Normal 27 4 2 3" xfId="17241"/>
    <cellStyle name="Normal 27 4 3" xfId="4490"/>
    <cellStyle name="Normal 27 4 3 2" xfId="9959"/>
    <cellStyle name="Normal 27 4 3 2 2" xfId="20784"/>
    <cellStyle name="Normal 27 4 3 3" xfId="15491"/>
    <cellStyle name="Normal 27 4 4" xfId="8211"/>
    <cellStyle name="Normal 27 4 4 2" xfId="19036"/>
    <cellStyle name="Normal 27 4 5" xfId="13743"/>
    <cellStyle name="Normal 27 5" xfId="4850"/>
    <cellStyle name="Normal 27 5 2" xfId="10315"/>
    <cellStyle name="Normal 27 5 2 2" xfId="21140"/>
    <cellStyle name="Normal 27 5 3" xfId="15847"/>
    <cellStyle name="Normal 27 6" xfId="3096"/>
    <cellStyle name="Normal 27 6 2" xfId="8565"/>
    <cellStyle name="Normal 27 6 2 2" xfId="19390"/>
    <cellStyle name="Normal 27 6 3" xfId="14097"/>
    <cellStyle name="Normal 27 7" xfId="6817"/>
    <cellStyle name="Normal 27 7 2" xfId="17642"/>
    <cellStyle name="Normal 27 8" xfId="12349"/>
    <cellStyle name="Normal 28" xfId="1141"/>
    <cellStyle name="Normal 28 2" xfId="1593"/>
    <cellStyle name="Normal 28 2 2" xfId="2291"/>
    <cellStyle name="Normal 28 2 2 2" xfId="5897"/>
    <cellStyle name="Normal 28 2 2 2 2" xfId="11362"/>
    <cellStyle name="Normal 28 2 2 2 2 2" xfId="22187"/>
    <cellStyle name="Normal 28 2 2 2 3" xfId="16894"/>
    <cellStyle name="Normal 28 2 2 3" xfId="4143"/>
    <cellStyle name="Normal 28 2 2 3 2" xfId="9612"/>
    <cellStyle name="Normal 28 2 2 3 2 2" xfId="20437"/>
    <cellStyle name="Normal 28 2 2 3 3" xfId="15144"/>
    <cellStyle name="Normal 28 2 2 4" xfId="7864"/>
    <cellStyle name="Normal 28 2 2 4 2" xfId="18689"/>
    <cellStyle name="Normal 28 2 2 5" xfId="13396"/>
    <cellStyle name="Normal 28 2 3" xfId="5201"/>
    <cellStyle name="Normal 28 2 3 2" xfId="10666"/>
    <cellStyle name="Normal 28 2 3 2 2" xfId="21491"/>
    <cellStyle name="Normal 28 2 3 3" xfId="16198"/>
    <cellStyle name="Normal 28 2 4" xfId="3447"/>
    <cellStyle name="Normal 28 2 4 2" xfId="8916"/>
    <cellStyle name="Normal 28 2 4 2 2" xfId="19741"/>
    <cellStyle name="Normal 28 2 4 3" xfId="14448"/>
    <cellStyle name="Normal 28 2 5" xfId="7168"/>
    <cellStyle name="Normal 28 2 5 2" xfId="17993"/>
    <cellStyle name="Normal 28 2 6" xfId="12700"/>
    <cellStyle name="Normal 28 3" xfId="1942"/>
    <cellStyle name="Normal 28 3 2" xfId="5548"/>
    <cellStyle name="Normal 28 3 2 2" xfId="11013"/>
    <cellStyle name="Normal 28 3 2 2 2" xfId="21838"/>
    <cellStyle name="Normal 28 3 2 3" xfId="16545"/>
    <cellStyle name="Normal 28 3 3" xfId="3794"/>
    <cellStyle name="Normal 28 3 3 2" xfId="9263"/>
    <cellStyle name="Normal 28 3 3 2 2" xfId="20088"/>
    <cellStyle name="Normal 28 3 3 3" xfId="14795"/>
    <cellStyle name="Normal 28 3 4" xfId="7515"/>
    <cellStyle name="Normal 28 3 4 2" xfId="18340"/>
    <cellStyle name="Normal 28 3 5" xfId="13047"/>
    <cellStyle name="Normal 28 4" xfId="2672"/>
    <cellStyle name="Normal 28 4 2" xfId="6246"/>
    <cellStyle name="Normal 28 4 2 2" xfId="11711"/>
    <cellStyle name="Normal 28 4 2 2 2" xfId="22536"/>
    <cellStyle name="Normal 28 4 2 3" xfId="17243"/>
    <cellStyle name="Normal 28 4 3" xfId="4492"/>
    <cellStyle name="Normal 28 4 3 2" xfId="9961"/>
    <cellStyle name="Normal 28 4 3 2 2" xfId="20786"/>
    <cellStyle name="Normal 28 4 3 3" xfId="15493"/>
    <cellStyle name="Normal 28 4 4" xfId="8213"/>
    <cellStyle name="Normal 28 4 4 2" xfId="19038"/>
    <cellStyle name="Normal 28 4 5" xfId="13745"/>
    <cellStyle name="Normal 28 5" xfId="4852"/>
    <cellStyle name="Normal 28 5 2" xfId="10317"/>
    <cellStyle name="Normal 28 5 2 2" xfId="21142"/>
    <cellStyle name="Normal 28 5 3" xfId="15849"/>
    <cellStyle name="Normal 28 6" xfId="3098"/>
    <cellStyle name="Normal 28 6 2" xfId="8567"/>
    <cellStyle name="Normal 28 6 2 2" xfId="19392"/>
    <cellStyle name="Normal 28 6 3" xfId="14099"/>
    <cellStyle name="Normal 28 7" xfId="6819"/>
    <cellStyle name="Normal 28 7 2" xfId="17644"/>
    <cellStyle name="Normal 28 8" xfId="12351"/>
    <cellStyle name="Normal 29" xfId="1138"/>
    <cellStyle name="Normal 29 2" xfId="1592"/>
    <cellStyle name="Normal 29 2 2" xfId="2290"/>
    <cellStyle name="Normal 29 2 2 2" xfId="5896"/>
    <cellStyle name="Normal 29 2 2 2 2" xfId="11361"/>
    <cellStyle name="Normal 29 2 2 2 2 2" xfId="22186"/>
    <cellStyle name="Normal 29 2 2 2 3" xfId="16893"/>
    <cellStyle name="Normal 29 2 2 3" xfId="4142"/>
    <cellStyle name="Normal 29 2 2 3 2" xfId="9611"/>
    <cellStyle name="Normal 29 2 2 3 2 2" xfId="20436"/>
    <cellStyle name="Normal 29 2 2 3 3" xfId="15143"/>
    <cellStyle name="Normal 29 2 2 4" xfId="7863"/>
    <cellStyle name="Normal 29 2 2 4 2" xfId="18688"/>
    <cellStyle name="Normal 29 2 2 5" xfId="13395"/>
    <cellStyle name="Normal 29 2 3" xfId="5200"/>
    <cellStyle name="Normal 29 2 3 2" xfId="10665"/>
    <cellStyle name="Normal 29 2 3 2 2" xfId="21490"/>
    <cellStyle name="Normal 29 2 3 3" xfId="16197"/>
    <cellStyle name="Normal 29 2 4" xfId="3446"/>
    <cellStyle name="Normal 29 2 4 2" xfId="8915"/>
    <cellStyle name="Normal 29 2 4 2 2" xfId="19740"/>
    <cellStyle name="Normal 29 2 4 3" xfId="14447"/>
    <cellStyle name="Normal 29 2 5" xfId="7167"/>
    <cellStyle name="Normal 29 2 5 2" xfId="17992"/>
    <cellStyle name="Normal 29 2 6" xfId="12699"/>
    <cellStyle name="Normal 29 3" xfId="1941"/>
    <cellStyle name="Normal 29 3 2" xfId="5547"/>
    <cellStyle name="Normal 29 3 2 2" xfId="11012"/>
    <cellStyle name="Normal 29 3 2 2 2" xfId="21837"/>
    <cellStyle name="Normal 29 3 2 3" xfId="16544"/>
    <cellStyle name="Normal 29 3 3" xfId="3793"/>
    <cellStyle name="Normal 29 3 3 2" xfId="9262"/>
    <cellStyle name="Normal 29 3 3 2 2" xfId="20087"/>
    <cellStyle name="Normal 29 3 3 3" xfId="14794"/>
    <cellStyle name="Normal 29 3 4" xfId="7514"/>
    <cellStyle name="Normal 29 3 4 2" xfId="18339"/>
    <cellStyle name="Normal 29 3 5" xfId="13046"/>
    <cellStyle name="Normal 29 4" xfId="2671"/>
    <cellStyle name="Normal 29 4 2" xfId="6245"/>
    <cellStyle name="Normal 29 4 2 2" xfId="11710"/>
    <cellStyle name="Normal 29 4 2 2 2" xfId="22535"/>
    <cellStyle name="Normal 29 4 2 3" xfId="17242"/>
    <cellStyle name="Normal 29 4 3" xfId="4491"/>
    <cellStyle name="Normal 29 4 3 2" xfId="9960"/>
    <cellStyle name="Normal 29 4 3 2 2" xfId="20785"/>
    <cellStyle name="Normal 29 4 3 3" xfId="15492"/>
    <cellStyle name="Normal 29 4 4" xfId="8212"/>
    <cellStyle name="Normal 29 4 4 2" xfId="19037"/>
    <cellStyle name="Normal 29 4 5" xfId="13744"/>
    <cellStyle name="Normal 29 5" xfId="4851"/>
    <cellStyle name="Normal 29 5 2" xfId="10316"/>
    <cellStyle name="Normal 29 5 2 2" xfId="21141"/>
    <cellStyle name="Normal 29 5 3" xfId="15848"/>
    <cellStyle name="Normal 29 6" xfId="3097"/>
    <cellStyle name="Normal 29 6 2" xfId="8566"/>
    <cellStyle name="Normal 29 6 2 2" xfId="19391"/>
    <cellStyle name="Normal 29 6 3" xfId="14098"/>
    <cellStyle name="Normal 29 7" xfId="6818"/>
    <cellStyle name="Normal 29 7 2" xfId="17643"/>
    <cellStyle name="Normal 29 8" xfId="12350"/>
    <cellStyle name="Normal 3" xfId="160"/>
    <cellStyle name="Normal 3 2" xfId="161"/>
    <cellStyle name="Normal 3 3" xfId="162"/>
    <cellStyle name="Normal 3 4" xfId="163"/>
    <cellStyle name="Normal 3 5" xfId="164"/>
    <cellStyle name="Normal 3 6" xfId="924"/>
    <cellStyle name="Normal 3 6 2" xfId="6525"/>
    <cellStyle name="Normal 3 7" xfId="472"/>
    <cellStyle name="Normal 3 7 2" xfId="1384"/>
    <cellStyle name="Normal 3 7 2 2" xfId="2082"/>
    <cellStyle name="Normal 3 7 2 2 2" xfId="5688"/>
    <cellStyle name="Normal 3 7 2 2 2 2" xfId="11153"/>
    <cellStyle name="Normal 3 7 2 2 2 2 2" xfId="21978"/>
    <cellStyle name="Normal 3 7 2 2 2 3" xfId="16685"/>
    <cellStyle name="Normal 3 7 2 2 3" xfId="3934"/>
    <cellStyle name="Normal 3 7 2 2 3 2" xfId="9403"/>
    <cellStyle name="Normal 3 7 2 2 3 2 2" xfId="20228"/>
    <cellStyle name="Normal 3 7 2 2 3 3" xfId="14935"/>
    <cellStyle name="Normal 3 7 2 2 4" xfId="7655"/>
    <cellStyle name="Normal 3 7 2 2 4 2" xfId="18480"/>
    <cellStyle name="Normal 3 7 2 2 5" xfId="13187"/>
    <cellStyle name="Normal 3 7 2 3" xfId="4992"/>
    <cellStyle name="Normal 3 7 2 3 2" xfId="10457"/>
    <cellStyle name="Normal 3 7 2 3 2 2" xfId="21282"/>
    <cellStyle name="Normal 3 7 2 3 3" xfId="15989"/>
    <cellStyle name="Normal 3 7 2 4" xfId="3238"/>
    <cellStyle name="Normal 3 7 2 4 2" xfId="8707"/>
    <cellStyle name="Normal 3 7 2 4 2 2" xfId="19532"/>
    <cellStyle name="Normal 3 7 2 4 3" xfId="14239"/>
    <cellStyle name="Normal 3 7 2 5" xfId="6959"/>
    <cellStyle name="Normal 3 7 2 5 2" xfId="17784"/>
    <cellStyle name="Normal 3 7 2 6" xfId="12491"/>
    <cellStyle name="Normal 3 7 3" xfId="1733"/>
    <cellStyle name="Normal 3 7 3 2" xfId="5339"/>
    <cellStyle name="Normal 3 7 3 2 2" xfId="10804"/>
    <cellStyle name="Normal 3 7 3 2 2 2" xfId="21629"/>
    <cellStyle name="Normal 3 7 3 2 3" xfId="16336"/>
    <cellStyle name="Normal 3 7 3 3" xfId="3585"/>
    <cellStyle name="Normal 3 7 3 3 2" xfId="9054"/>
    <cellStyle name="Normal 3 7 3 3 2 2" xfId="19879"/>
    <cellStyle name="Normal 3 7 3 3 3" xfId="14586"/>
    <cellStyle name="Normal 3 7 3 4" xfId="7306"/>
    <cellStyle name="Normal 3 7 3 4 2" xfId="18131"/>
    <cellStyle name="Normal 3 7 3 5" xfId="12838"/>
    <cellStyle name="Normal 3 7 4" xfId="2463"/>
    <cellStyle name="Normal 3 7 4 2" xfId="6037"/>
    <cellStyle name="Normal 3 7 4 2 2" xfId="11502"/>
    <cellStyle name="Normal 3 7 4 2 2 2" xfId="22327"/>
    <cellStyle name="Normal 3 7 4 2 3" xfId="17034"/>
    <cellStyle name="Normal 3 7 4 3" xfId="4283"/>
    <cellStyle name="Normal 3 7 4 3 2" xfId="9752"/>
    <cellStyle name="Normal 3 7 4 3 2 2" xfId="20577"/>
    <cellStyle name="Normal 3 7 4 3 3" xfId="15284"/>
    <cellStyle name="Normal 3 7 4 4" xfId="8004"/>
    <cellStyle name="Normal 3 7 4 4 2" xfId="18829"/>
    <cellStyle name="Normal 3 7 4 5" xfId="13536"/>
    <cellStyle name="Normal 3 7 5" xfId="4641"/>
    <cellStyle name="Normal 3 7 5 2" xfId="10106"/>
    <cellStyle name="Normal 3 7 5 2 2" xfId="20931"/>
    <cellStyle name="Normal 3 7 5 3" xfId="15638"/>
    <cellStyle name="Normal 3 7 6" xfId="2889"/>
    <cellStyle name="Normal 3 7 6 2" xfId="8358"/>
    <cellStyle name="Normal 3 7 6 2 2" xfId="19183"/>
    <cellStyle name="Normal 3 7 6 3" xfId="13890"/>
    <cellStyle name="Normal 3 7 7" xfId="6610"/>
    <cellStyle name="Normal 3 7 7 2" xfId="17435"/>
    <cellStyle name="Normal 3 7 8" xfId="12141"/>
    <cellStyle name="Normal 3_Net Classified Plant" xfId="165"/>
    <cellStyle name="Normal 30" xfId="1173"/>
    <cellStyle name="Normal 30 2" xfId="1607"/>
    <cellStyle name="Normal 30 2 2" xfId="2305"/>
    <cellStyle name="Normal 30 2 2 2" xfId="5911"/>
    <cellStyle name="Normal 30 2 2 2 2" xfId="11376"/>
    <cellStyle name="Normal 30 2 2 2 2 2" xfId="22201"/>
    <cellStyle name="Normal 30 2 2 2 3" xfId="16908"/>
    <cellStyle name="Normal 30 2 2 3" xfId="4157"/>
    <cellStyle name="Normal 30 2 2 3 2" xfId="9626"/>
    <cellStyle name="Normal 30 2 2 3 2 2" xfId="20451"/>
    <cellStyle name="Normal 30 2 2 3 3" xfId="15158"/>
    <cellStyle name="Normal 30 2 2 4" xfId="7878"/>
    <cellStyle name="Normal 30 2 2 4 2" xfId="18703"/>
    <cellStyle name="Normal 30 2 2 5" xfId="13410"/>
    <cellStyle name="Normal 30 2 3" xfId="5215"/>
    <cellStyle name="Normal 30 2 3 2" xfId="10680"/>
    <cellStyle name="Normal 30 2 3 2 2" xfId="21505"/>
    <cellStyle name="Normal 30 2 3 3" xfId="16212"/>
    <cellStyle name="Normal 30 2 4" xfId="3461"/>
    <cellStyle name="Normal 30 2 4 2" xfId="8930"/>
    <cellStyle name="Normal 30 2 4 2 2" xfId="19755"/>
    <cellStyle name="Normal 30 2 4 3" xfId="14462"/>
    <cellStyle name="Normal 30 2 5" xfId="7182"/>
    <cellStyle name="Normal 30 2 5 2" xfId="18007"/>
    <cellStyle name="Normal 30 2 6" xfId="12714"/>
    <cellStyle name="Normal 30 3" xfId="1956"/>
    <cellStyle name="Normal 30 3 2" xfId="5562"/>
    <cellStyle name="Normal 30 3 2 2" xfId="11027"/>
    <cellStyle name="Normal 30 3 2 2 2" xfId="21852"/>
    <cellStyle name="Normal 30 3 2 3" xfId="16559"/>
    <cellStyle name="Normal 30 3 3" xfId="3808"/>
    <cellStyle name="Normal 30 3 3 2" xfId="9277"/>
    <cellStyle name="Normal 30 3 3 2 2" xfId="20102"/>
    <cellStyle name="Normal 30 3 3 3" xfId="14809"/>
    <cellStyle name="Normal 30 3 4" xfId="7529"/>
    <cellStyle name="Normal 30 3 4 2" xfId="18354"/>
    <cellStyle name="Normal 30 3 5" xfId="13061"/>
    <cellStyle name="Normal 30 4" xfId="2686"/>
    <cellStyle name="Normal 30 4 2" xfId="6260"/>
    <cellStyle name="Normal 30 4 2 2" xfId="11725"/>
    <cellStyle name="Normal 30 4 2 2 2" xfId="22550"/>
    <cellStyle name="Normal 30 4 2 3" xfId="17257"/>
    <cellStyle name="Normal 30 4 3" xfId="4506"/>
    <cellStyle name="Normal 30 4 3 2" xfId="9975"/>
    <cellStyle name="Normal 30 4 3 2 2" xfId="20800"/>
    <cellStyle name="Normal 30 4 3 3" xfId="15507"/>
    <cellStyle name="Normal 30 4 4" xfId="8227"/>
    <cellStyle name="Normal 30 4 4 2" xfId="19052"/>
    <cellStyle name="Normal 30 4 5" xfId="13759"/>
    <cellStyle name="Normal 30 5" xfId="4866"/>
    <cellStyle name="Normal 30 5 2" xfId="10331"/>
    <cellStyle name="Normal 30 5 2 2" xfId="21156"/>
    <cellStyle name="Normal 30 5 3" xfId="15863"/>
    <cellStyle name="Normal 30 6" xfId="3112"/>
    <cellStyle name="Normal 30 6 2" xfId="8581"/>
    <cellStyle name="Normal 30 6 2 2" xfId="19406"/>
    <cellStyle name="Normal 30 6 3" xfId="14113"/>
    <cellStyle name="Normal 30 7" xfId="6833"/>
    <cellStyle name="Normal 30 7 2" xfId="17658"/>
    <cellStyle name="Normal 30 8" xfId="12365"/>
    <cellStyle name="Normal 31" xfId="1194"/>
    <cellStyle name="Normal 31 10" xfId="12077"/>
    <cellStyle name="Normal 31 10 2" xfId="22802"/>
    <cellStyle name="Normal 31 11" xfId="12379"/>
    <cellStyle name="Normal 31 2" xfId="1621"/>
    <cellStyle name="Normal 31 2 2" xfId="2319"/>
    <cellStyle name="Normal 31 2 2 2" xfId="5925"/>
    <cellStyle name="Normal 31 2 2 2 2" xfId="11390"/>
    <cellStyle name="Normal 31 2 2 2 2 2" xfId="22215"/>
    <cellStyle name="Normal 31 2 2 2 3" xfId="16922"/>
    <cellStyle name="Normal 31 2 2 3" xfId="4171"/>
    <cellStyle name="Normal 31 2 2 3 2" xfId="9640"/>
    <cellStyle name="Normal 31 2 2 3 2 2" xfId="20465"/>
    <cellStyle name="Normal 31 2 2 3 3" xfId="15172"/>
    <cellStyle name="Normal 31 2 2 4" xfId="7892"/>
    <cellStyle name="Normal 31 2 2 4 2" xfId="18717"/>
    <cellStyle name="Normal 31 2 2 5" xfId="13424"/>
    <cellStyle name="Normal 31 2 3" xfId="5229"/>
    <cellStyle name="Normal 31 2 3 2" xfId="10694"/>
    <cellStyle name="Normal 31 2 3 2 2" xfId="21519"/>
    <cellStyle name="Normal 31 2 3 3" xfId="16226"/>
    <cellStyle name="Normal 31 2 4" xfId="3475"/>
    <cellStyle name="Normal 31 2 4 2" xfId="8944"/>
    <cellStyle name="Normal 31 2 4 2 2" xfId="19769"/>
    <cellStyle name="Normal 31 2 4 3" xfId="14476"/>
    <cellStyle name="Normal 31 2 5" xfId="7196"/>
    <cellStyle name="Normal 31 2 5 2" xfId="18021"/>
    <cellStyle name="Normal 31 2 6" xfId="12728"/>
    <cellStyle name="Normal 31 3" xfId="1970"/>
    <cellStyle name="Normal 31 3 2" xfId="5576"/>
    <cellStyle name="Normal 31 3 2 2" xfId="11041"/>
    <cellStyle name="Normal 31 3 2 2 2" xfId="21866"/>
    <cellStyle name="Normal 31 3 2 3" xfId="16573"/>
    <cellStyle name="Normal 31 3 3" xfId="3822"/>
    <cellStyle name="Normal 31 3 3 2" xfId="9291"/>
    <cellStyle name="Normal 31 3 3 2 2" xfId="20116"/>
    <cellStyle name="Normal 31 3 3 3" xfId="14823"/>
    <cellStyle name="Normal 31 3 4" xfId="7543"/>
    <cellStyle name="Normal 31 3 4 2" xfId="18368"/>
    <cellStyle name="Normal 31 3 5" xfId="13075"/>
    <cellStyle name="Normal 31 4" xfId="2700"/>
    <cellStyle name="Normal 31 4 2" xfId="6274"/>
    <cellStyle name="Normal 31 4 2 2" xfId="11739"/>
    <cellStyle name="Normal 31 4 2 2 2" xfId="22564"/>
    <cellStyle name="Normal 31 4 2 3" xfId="17271"/>
    <cellStyle name="Normal 31 4 3" xfId="4520"/>
    <cellStyle name="Normal 31 4 3 2" xfId="9989"/>
    <cellStyle name="Normal 31 4 3 2 2" xfId="20814"/>
    <cellStyle name="Normal 31 4 3 3" xfId="15521"/>
    <cellStyle name="Normal 31 4 4" xfId="8241"/>
    <cellStyle name="Normal 31 4 4 2" xfId="19066"/>
    <cellStyle name="Normal 31 4 5" xfId="13773"/>
    <cellStyle name="Normal 31 5" xfId="4880"/>
    <cellStyle name="Normal 31 5 2" xfId="10345"/>
    <cellStyle name="Normal 31 5 2 2" xfId="21170"/>
    <cellStyle name="Normal 31 5 3" xfId="15877"/>
    <cellStyle name="Normal 31 6" xfId="3126"/>
    <cellStyle name="Normal 31 6 2" xfId="8595"/>
    <cellStyle name="Normal 31 6 2 2" xfId="19420"/>
    <cellStyle name="Normal 31 6 3" xfId="14127"/>
    <cellStyle name="Normal 31 7" xfId="6360"/>
    <cellStyle name="Normal 31 7 2" xfId="11819"/>
    <cellStyle name="Normal 31 7 2 2" xfId="22643"/>
    <cellStyle name="Normal 31 7 3" xfId="17350"/>
    <cellStyle name="Normal 31 8" xfId="6847"/>
    <cellStyle name="Normal 31 8 2" xfId="17672"/>
    <cellStyle name="Normal 31 9" xfId="12060"/>
    <cellStyle name="Normal 31 9 2" xfId="22786"/>
    <cellStyle name="Normal 32" xfId="327"/>
    <cellStyle name="Normal 32 2" xfId="1215"/>
    <cellStyle name="Normal 32 2 2" xfId="1635"/>
    <cellStyle name="Normal 32 2 2 2" xfId="2333"/>
    <cellStyle name="Normal 32 2 2 2 2" xfId="5939"/>
    <cellStyle name="Normal 32 2 2 2 2 2" xfId="11404"/>
    <cellStyle name="Normal 32 2 2 2 2 2 2" xfId="22229"/>
    <cellStyle name="Normal 32 2 2 2 2 3" xfId="16936"/>
    <cellStyle name="Normal 32 2 2 2 3" xfId="4185"/>
    <cellStyle name="Normal 32 2 2 2 3 2" xfId="9654"/>
    <cellStyle name="Normal 32 2 2 2 3 2 2" xfId="20479"/>
    <cellStyle name="Normal 32 2 2 2 3 3" xfId="15186"/>
    <cellStyle name="Normal 32 2 2 2 4" xfId="7906"/>
    <cellStyle name="Normal 32 2 2 2 4 2" xfId="18731"/>
    <cellStyle name="Normal 32 2 2 2 5" xfId="13438"/>
    <cellStyle name="Normal 32 2 2 3" xfId="5243"/>
    <cellStyle name="Normal 32 2 2 3 2" xfId="10708"/>
    <cellStyle name="Normal 32 2 2 3 2 2" xfId="21533"/>
    <cellStyle name="Normal 32 2 2 3 3" xfId="16240"/>
    <cellStyle name="Normal 32 2 2 4" xfId="3489"/>
    <cellStyle name="Normal 32 2 2 4 2" xfId="8958"/>
    <cellStyle name="Normal 32 2 2 4 2 2" xfId="19783"/>
    <cellStyle name="Normal 32 2 2 4 3" xfId="14490"/>
    <cellStyle name="Normal 32 2 2 5" xfId="7210"/>
    <cellStyle name="Normal 32 2 2 5 2" xfId="18035"/>
    <cellStyle name="Normal 32 2 2 6" xfId="12742"/>
    <cellStyle name="Normal 32 2 3" xfId="1984"/>
    <cellStyle name="Normal 32 2 3 2" xfId="5590"/>
    <cellStyle name="Normal 32 2 3 2 2" xfId="11055"/>
    <cellStyle name="Normal 32 2 3 2 2 2" xfId="21880"/>
    <cellStyle name="Normal 32 2 3 2 3" xfId="16587"/>
    <cellStyle name="Normal 32 2 3 3" xfId="3836"/>
    <cellStyle name="Normal 32 2 3 3 2" xfId="9305"/>
    <cellStyle name="Normal 32 2 3 3 2 2" xfId="20130"/>
    <cellStyle name="Normal 32 2 3 3 3" xfId="14837"/>
    <cellStyle name="Normal 32 2 3 4" xfId="7557"/>
    <cellStyle name="Normal 32 2 3 4 2" xfId="18382"/>
    <cellStyle name="Normal 32 2 3 5" xfId="13089"/>
    <cellStyle name="Normal 32 2 4" xfId="2714"/>
    <cellStyle name="Normal 32 2 4 2" xfId="6288"/>
    <cellStyle name="Normal 32 2 4 2 2" xfId="11753"/>
    <cellStyle name="Normal 32 2 4 2 2 2" xfId="22578"/>
    <cellStyle name="Normal 32 2 4 2 3" xfId="17285"/>
    <cellStyle name="Normal 32 2 4 3" xfId="4534"/>
    <cellStyle name="Normal 32 2 4 3 2" xfId="10003"/>
    <cellStyle name="Normal 32 2 4 3 2 2" xfId="20828"/>
    <cellStyle name="Normal 32 2 4 3 3" xfId="15535"/>
    <cellStyle name="Normal 32 2 4 4" xfId="8255"/>
    <cellStyle name="Normal 32 2 4 4 2" xfId="19080"/>
    <cellStyle name="Normal 32 2 4 5" xfId="13787"/>
    <cellStyle name="Normal 32 2 5" xfId="4894"/>
    <cellStyle name="Normal 32 2 5 2" xfId="10359"/>
    <cellStyle name="Normal 32 2 5 2 2" xfId="21184"/>
    <cellStyle name="Normal 32 2 5 3" xfId="15891"/>
    <cellStyle name="Normal 32 2 6" xfId="3140"/>
    <cellStyle name="Normal 32 2 6 2" xfId="8609"/>
    <cellStyle name="Normal 32 2 6 2 2" xfId="19434"/>
    <cellStyle name="Normal 32 2 6 3" xfId="14141"/>
    <cellStyle name="Normal 32 2 7" xfId="6861"/>
    <cellStyle name="Normal 32 2 7 2" xfId="17686"/>
    <cellStyle name="Normal 32 2 8" xfId="12393"/>
    <cellStyle name="Normal 32 3" xfId="1355"/>
    <cellStyle name="Normal 32 3 2" xfId="2053"/>
    <cellStyle name="Normal 32 3 2 2" xfId="5659"/>
    <cellStyle name="Normal 32 3 2 2 2" xfId="11124"/>
    <cellStyle name="Normal 32 3 2 2 2 2" xfId="21949"/>
    <cellStyle name="Normal 32 3 2 2 3" xfId="16656"/>
    <cellStyle name="Normal 32 3 2 3" xfId="3905"/>
    <cellStyle name="Normal 32 3 2 3 2" xfId="9374"/>
    <cellStyle name="Normal 32 3 2 3 2 2" xfId="20199"/>
    <cellStyle name="Normal 32 3 2 3 3" xfId="14906"/>
    <cellStyle name="Normal 32 3 2 4" xfId="7626"/>
    <cellStyle name="Normal 32 3 2 4 2" xfId="18451"/>
    <cellStyle name="Normal 32 3 2 5" xfId="13158"/>
    <cellStyle name="Normal 32 3 3" xfId="4963"/>
    <cellStyle name="Normal 32 3 3 2" xfId="10428"/>
    <cellStyle name="Normal 32 3 3 2 2" xfId="21253"/>
    <cellStyle name="Normal 32 3 3 3" xfId="15960"/>
    <cellStyle name="Normal 32 3 4" xfId="3209"/>
    <cellStyle name="Normal 32 3 4 2" xfId="8678"/>
    <cellStyle name="Normal 32 3 4 2 2" xfId="19503"/>
    <cellStyle name="Normal 32 3 4 3" xfId="14210"/>
    <cellStyle name="Normal 32 3 5" xfId="6930"/>
    <cellStyle name="Normal 32 3 5 2" xfId="17755"/>
    <cellStyle name="Normal 32 3 6" xfId="12462"/>
    <cellStyle name="Normal 32 4" xfId="1704"/>
    <cellStyle name="Normal 32 4 2" xfId="5310"/>
    <cellStyle name="Normal 32 4 2 2" xfId="10775"/>
    <cellStyle name="Normal 32 4 2 2 2" xfId="21600"/>
    <cellStyle name="Normal 32 4 2 3" xfId="16307"/>
    <cellStyle name="Normal 32 4 3" xfId="3556"/>
    <cellStyle name="Normal 32 4 3 2" xfId="9025"/>
    <cellStyle name="Normal 32 4 3 2 2" xfId="19850"/>
    <cellStyle name="Normal 32 4 3 3" xfId="14557"/>
    <cellStyle name="Normal 32 4 4" xfId="7277"/>
    <cellStyle name="Normal 32 4 4 2" xfId="18102"/>
    <cellStyle name="Normal 32 4 5" xfId="12809"/>
    <cellStyle name="Normal 32 5" xfId="2434"/>
    <cellStyle name="Normal 32 5 2" xfId="6008"/>
    <cellStyle name="Normal 32 5 2 2" xfId="11473"/>
    <cellStyle name="Normal 32 5 2 2 2" xfId="22298"/>
    <cellStyle name="Normal 32 5 2 3" xfId="17005"/>
    <cellStyle name="Normal 32 5 3" xfId="4254"/>
    <cellStyle name="Normal 32 5 3 2" xfId="9723"/>
    <cellStyle name="Normal 32 5 3 2 2" xfId="20548"/>
    <cellStyle name="Normal 32 5 3 3" xfId="15255"/>
    <cellStyle name="Normal 32 5 4" xfId="7975"/>
    <cellStyle name="Normal 32 5 4 2" xfId="18800"/>
    <cellStyle name="Normal 32 5 5" xfId="13507"/>
    <cellStyle name="Normal 32 6" xfId="4612"/>
    <cellStyle name="Normal 32 6 2" xfId="10077"/>
    <cellStyle name="Normal 32 6 2 2" xfId="20902"/>
    <cellStyle name="Normal 32 6 3" xfId="15609"/>
    <cellStyle name="Normal 32 7" xfId="2860"/>
    <cellStyle name="Normal 32 7 2" xfId="8329"/>
    <cellStyle name="Normal 32 7 2 2" xfId="19154"/>
    <cellStyle name="Normal 32 7 3" xfId="13861"/>
    <cellStyle name="Normal 32 8" xfId="6581"/>
    <cellStyle name="Normal 32 8 2" xfId="17406"/>
    <cellStyle name="Normal 32 9" xfId="12112"/>
    <cellStyle name="Normal 33" xfId="1225"/>
    <cellStyle name="Normal 33 10" xfId="12397"/>
    <cellStyle name="Normal 33 2" xfId="1639"/>
    <cellStyle name="Normal 33 2 2" xfId="2337"/>
    <cellStyle name="Normal 33 2 2 2" xfId="5943"/>
    <cellStyle name="Normal 33 2 2 2 2" xfId="11408"/>
    <cellStyle name="Normal 33 2 2 2 2 2" xfId="22233"/>
    <cellStyle name="Normal 33 2 2 2 3" xfId="16940"/>
    <cellStyle name="Normal 33 2 2 3" xfId="4189"/>
    <cellStyle name="Normal 33 2 2 3 2" xfId="9658"/>
    <cellStyle name="Normal 33 2 2 3 2 2" xfId="20483"/>
    <cellStyle name="Normal 33 2 2 3 3" xfId="15190"/>
    <cellStyle name="Normal 33 2 2 4" xfId="7910"/>
    <cellStyle name="Normal 33 2 2 4 2" xfId="18735"/>
    <cellStyle name="Normal 33 2 2 5" xfId="13442"/>
    <cellStyle name="Normal 33 2 3" xfId="5247"/>
    <cellStyle name="Normal 33 2 3 2" xfId="10712"/>
    <cellStyle name="Normal 33 2 3 2 2" xfId="21537"/>
    <cellStyle name="Normal 33 2 3 3" xfId="16244"/>
    <cellStyle name="Normal 33 2 4" xfId="3493"/>
    <cellStyle name="Normal 33 2 4 2" xfId="8962"/>
    <cellStyle name="Normal 33 2 4 2 2" xfId="19787"/>
    <cellStyle name="Normal 33 2 4 3" xfId="14494"/>
    <cellStyle name="Normal 33 2 5" xfId="7214"/>
    <cellStyle name="Normal 33 2 5 2" xfId="18039"/>
    <cellStyle name="Normal 33 2 6" xfId="12070"/>
    <cellStyle name="Normal 33 2 6 2" xfId="22795"/>
    <cellStyle name="Normal 33 2 7" xfId="12746"/>
    <cellStyle name="Normal 33 3" xfId="1988"/>
    <cellStyle name="Normal 33 3 2" xfId="5594"/>
    <cellStyle name="Normal 33 3 2 2" xfId="11059"/>
    <cellStyle name="Normal 33 3 2 2 2" xfId="21884"/>
    <cellStyle name="Normal 33 3 2 3" xfId="16591"/>
    <cellStyle name="Normal 33 3 3" xfId="3840"/>
    <cellStyle name="Normal 33 3 3 2" xfId="9309"/>
    <cellStyle name="Normal 33 3 3 2 2" xfId="20134"/>
    <cellStyle name="Normal 33 3 3 3" xfId="14841"/>
    <cellStyle name="Normal 33 3 4" xfId="7561"/>
    <cellStyle name="Normal 33 3 4 2" xfId="18386"/>
    <cellStyle name="Normal 33 3 5" xfId="13093"/>
    <cellStyle name="Normal 33 4" xfId="2718"/>
    <cellStyle name="Normal 33 4 2" xfId="6292"/>
    <cellStyle name="Normal 33 4 2 2" xfId="11757"/>
    <cellStyle name="Normal 33 4 2 2 2" xfId="22582"/>
    <cellStyle name="Normal 33 4 2 3" xfId="17289"/>
    <cellStyle name="Normal 33 4 3" xfId="4538"/>
    <cellStyle name="Normal 33 4 3 2" xfId="10007"/>
    <cellStyle name="Normal 33 4 3 2 2" xfId="20832"/>
    <cellStyle name="Normal 33 4 3 3" xfId="15539"/>
    <cellStyle name="Normal 33 4 4" xfId="8259"/>
    <cellStyle name="Normal 33 4 4 2" xfId="19084"/>
    <cellStyle name="Normal 33 4 5" xfId="13791"/>
    <cellStyle name="Normal 33 5" xfId="4898"/>
    <cellStyle name="Normal 33 5 2" xfId="10363"/>
    <cellStyle name="Normal 33 5 2 2" xfId="21188"/>
    <cellStyle name="Normal 33 5 3" xfId="15895"/>
    <cellStyle name="Normal 33 6" xfId="3144"/>
    <cellStyle name="Normal 33 6 2" xfId="8613"/>
    <cellStyle name="Normal 33 6 2 2" xfId="19438"/>
    <cellStyle name="Normal 33 6 3" xfId="14145"/>
    <cellStyle name="Normal 33 7" xfId="6361"/>
    <cellStyle name="Normal 33 7 2" xfId="11820"/>
    <cellStyle name="Normal 33 7 2 2" xfId="22644"/>
    <cellStyle name="Normal 33 7 3" xfId="17351"/>
    <cellStyle name="Normal 33 8" xfId="6865"/>
    <cellStyle name="Normal 33 8 2" xfId="17690"/>
    <cellStyle name="Normal 33 9" xfId="12061"/>
    <cellStyle name="Normal 33 9 2" xfId="22787"/>
    <cellStyle name="Normal 34" xfId="1220"/>
    <cellStyle name="Normal 34 10" xfId="12078"/>
    <cellStyle name="Normal 34 10 2" xfId="22803"/>
    <cellStyle name="Normal 34 11" xfId="12395"/>
    <cellStyle name="Normal 34 2" xfId="1637"/>
    <cellStyle name="Normal 34 2 2" xfId="2335"/>
    <cellStyle name="Normal 34 2 2 2" xfId="5941"/>
    <cellStyle name="Normal 34 2 2 2 2" xfId="11406"/>
    <cellStyle name="Normal 34 2 2 2 2 2" xfId="22231"/>
    <cellStyle name="Normal 34 2 2 2 3" xfId="16938"/>
    <cellStyle name="Normal 34 2 2 3" xfId="4187"/>
    <cellStyle name="Normal 34 2 2 3 2" xfId="9656"/>
    <cellStyle name="Normal 34 2 2 3 2 2" xfId="20481"/>
    <cellStyle name="Normal 34 2 2 3 3" xfId="15188"/>
    <cellStyle name="Normal 34 2 2 4" xfId="7908"/>
    <cellStyle name="Normal 34 2 2 4 2" xfId="18733"/>
    <cellStyle name="Normal 34 2 2 5" xfId="13440"/>
    <cellStyle name="Normal 34 2 3" xfId="5245"/>
    <cellStyle name="Normal 34 2 3 2" xfId="10710"/>
    <cellStyle name="Normal 34 2 3 2 2" xfId="21535"/>
    <cellStyle name="Normal 34 2 3 3" xfId="16242"/>
    <cellStyle name="Normal 34 2 4" xfId="3491"/>
    <cellStyle name="Normal 34 2 4 2" xfId="8960"/>
    <cellStyle name="Normal 34 2 4 2 2" xfId="19785"/>
    <cellStyle name="Normal 34 2 4 3" xfId="14492"/>
    <cellStyle name="Normal 34 2 5" xfId="7212"/>
    <cellStyle name="Normal 34 2 5 2" xfId="18037"/>
    <cellStyle name="Normal 34 2 6" xfId="12744"/>
    <cellStyle name="Normal 34 3" xfId="1986"/>
    <cellStyle name="Normal 34 3 2" xfId="5592"/>
    <cellStyle name="Normal 34 3 2 2" xfId="11057"/>
    <cellStyle name="Normal 34 3 2 2 2" xfId="21882"/>
    <cellStyle name="Normal 34 3 2 3" xfId="16589"/>
    <cellStyle name="Normal 34 3 3" xfId="3838"/>
    <cellStyle name="Normal 34 3 3 2" xfId="9307"/>
    <cellStyle name="Normal 34 3 3 2 2" xfId="20132"/>
    <cellStyle name="Normal 34 3 3 3" xfId="14839"/>
    <cellStyle name="Normal 34 3 4" xfId="7559"/>
    <cellStyle name="Normal 34 3 4 2" xfId="18384"/>
    <cellStyle name="Normal 34 3 5" xfId="13091"/>
    <cellStyle name="Normal 34 4" xfId="2716"/>
    <cellStyle name="Normal 34 4 2" xfId="6290"/>
    <cellStyle name="Normal 34 4 2 2" xfId="11755"/>
    <cellStyle name="Normal 34 4 2 2 2" xfId="22580"/>
    <cellStyle name="Normal 34 4 2 3" xfId="17287"/>
    <cellStyle name="Normal 34 4 3" xfId="4536"/>
    <cellStyle name="Normal 34 4 3 2" xfId="10005"/>
    <cellStyle name="Normal 34 4 3 2 2" xfId="20830"/>
    <cellStyle name="Normal 34 4 3 3" xfId="15537"/>
    <cellStyle name="Normal 34 4 4" xfId="8257"/>
    <cellStyle name="Normal 34 4 4 2" xfId="19082"/>
    <cellStyle name="Normal 34 4 5" xfId="13789"/>
    <cellStyle name="Normal 34 5" xfId="4896"/>
    <cellStyle name="Normal 34 5 2" xfId="10361"/>
    <cellStyle name="Normal 34 5 2 2" xfId="21186"/>
    <cellStyle name="Normal 34 5 3" xfId="15893"/>
    <cellStyle name="Normal 34 6" xfId="3142"/>
    <cellStyle name="Normal 34 6 2" xfId="8611"/>
    <cellStyle name="Normal 34 6 2 2" xfId="19436"/>
    <cellStyle name="Normal 34 6 3" xfId="14143"/>
    <cellStyle name="Normal 34 7" xfId="6362"/>
    <cellStyle name="Normal 34 7 2" xfId="11821"/>
    <cellStyle name="Normal 34 7 2 2" xfId="22645"/>
    <cellStyle name="Normal 34 7 3" xfId="17352"/>
    <cellStyle name="Normal 34 8" xfId="6863"/>
    <cellStyle name="Normal 34 8 2" xfId="17688"/>
    <cellStyle name="Normal 34 9" xfId="12062"/>
    <cellStyle name="Normal 34 9 2" xfId="22788"/>
    <cellStyle name="Normal 35" xfId="1218"/>
    <cellStyle name="Normal 35 2" xfId="1636"/>
    <cellStyle name="Normal 35 2 2" xfId="2334"/>
    <cellStyle name="Normal 35 2 2 2" xfId="5940"/>
    <cellStyle name="Normal 35 2 2 2 2" xfId="11405"/>
    <cellStyle name="Normal 35 2 2 2 2 2" xfId="22230"/>
    <cellStyle name="Normal 35 2 2 2 3" xfId="16937"/>
    <cellStyle name="Normal 35 2 2 3" xfId="4186"/>
    <cellStyle name="Normal 35 2 2 3 2" xfId="9655"/>
    <cellStyle name="Normal 35 2 2 3 2 2" xfId="20480"/>
    <cellStyle name="Normal 35 2 2 3 3" xfId="15187"/>
    <cellStyle name="Normal 35 2 2 4" xfId="7907"/>
    <cellStyle name="Normal 35 2 2 4 2" xfId="18732"/>
    <cellStyle name="Normal 35 2 2 5" xfId="13439"/>
    <cellStyle name="Normal 35 2 3" xfId="5244"/>
    <cellStyle name="Normal 35 2 3 2" xfId="10709"/>
    <cellStyle name="Normal 35 2 3 2 2" xfId="21534"/>
    <cellStyle name="Normal 35 2 3 3" xfId="16241"/>
    <cellStyle name="Normal 35 2 4" xfId="3490"/>
    <cellStyle name="Normal 35 2 4 2" xfId="8959"/>
    <cellStyle name="Normal 35 2 4 2 2" xfId="19784"/>
    <cellStyle name="Normal 35 2 4 3" xfId="14491"/>
    <cellStyle name="Normal 35 2 5" xfId="7211"/>
    <cellStyle name="Normal 35 2 5 2" xfId="18036"/>
    <cellStyle name="Normal 35 2 6" xfId="12743"/>
    <cellStyle name="Normal 35 3" xfId="1985"/>
    <cellStyle name="Normal 35 3 2" xfId="5591"/>
    <cellStyle name="Normal 35 3 2 2" xfId="11056"/>
    <cellStyle name="Normal 35 3 2 2 2" xfId="21881"/>
    <cellStyle name="Normal 35 3 2 3" xfId="16588"/>
    <cellStyle name="Normal 35 3 3" xfId="3837"/>
    <cellStyle name="Normal 35 3 3 2" xfId="9306"/>
    <cellStyle name="Normal 35 3 3 2 2" xfId="20131"/>
    <cellStyle name="Normal 35 3 3 3" xfId="14838"/>
    <cellStyle name="Normal 35 3 4" xfId="7558"/>
    <cellStyle name="Normal 35 3 4 2" xfId="18383"/>
    <cellStyle name="Normal 35 3 5" xfId="13090"/>
    <cellStyle name="Normal 35 4" xfId="2715"/>
    <cellStyle name="Normal 35 4 2" xfId="6289"/>
    <cellStyle name="Normal 35 4 2 2" xfId="11754"/>
    <cellStyle name="Normal 35 4 2 2 2" xfId="22579"/>
    <cellStyle name="Normal 35 4 2 3" xfId="17286"/>
    <cellStyle name="Normal 35 4 3" xfId="4535"/>
    <cellStyle name="Normal 35 4 3 2" xfId="10004"/>
    <cellStyle name="Normal 35 4 3 2 2" xfId="20829"/>
    <cellStyle name="Normal 35 4 3 3" xfId="15536"/>
    <cellStyle name="Normal 35 4 4" xfId="8256"/>
    <cellStyle name="Normal 35 4 4 2" xfId="19081"/>
    <cellStyle name="Normal 35 4 5" xfId="13788"/>
    <cellStyle name="Normal 35 5" xfId="4895"/>
    <cellStyle name="Normal 35 5 2" xfId="10360"/>
    <cellStyle name="Normal 35 5 2 2" xfId="21185"/>
    <cellStyle name="Normal 35 5 3" xfId="15892"/>
    <cellStyle name="Normal 35 6" xfId="3141"/>
    <cellStyle name="Normal 35 6 2" xfId="8610"/>
    <cellStyle name="Normal 35 6 2 2" xfId="19435"/>
    <cellStyle name="Normal 35 6 3" xfId="14142"/>
    <cellStyle name="Normal 35 7" xfId="6862"/>
    <cellStyle name="Normal 35 7 2" xfId="17687"/>
    <cellStyle name="Normal 35 8" xfId="12394"/>
    <cellStyle name="Normal 36" xfId="1235"/>
    <cellStyle name="Normal 36 2" xfId="1646"/>
    <cellStyle name="Normal 36 2 2" xfId="2344"/>
    <cellStyle name="Normal 36 2 2 2" xfId="5950"/>
    <cellStyle name="Normal 36 2 2 2 2" xfId="11415"/>
    <cellStyle name="Normal 36 2 2 2 2 2" xfId="22240"/>
    <cellStyle name="Normal 36 2 2 2 3" xfId="16947"/>
    <cellStyle name="Normal 36 2 2 3" xfId="4196"/>
    <cellStyle name="Normal 36 2 2 3 2" xfId="9665"/>
    <cellStyle name="Normal 36 2 2 3 2 2" xfId="20490"/>
    <cellStyle name="Normal 36 2 2 3 3" xfId="15197"/>
    <cellStyle name="Normal 36 2 2 4" xfId="7917"/>
    <cellStyle name="Normal 36 2 2 4 2" xfId="18742"/>
    <cellStyle name="Normal 36 2 2 5" xfId="13449"/>
    <cellStyle name="Normal 36 2 3" xfId="5254"/>
    <cellStyle name="Normal 36 2 3 2" xfId="10719"/>
    <cellStyle name="Normal 36 2 3 2 2" xfId="21544"/>
    <cellStyle name="Normal 36 2 3 3" xfId="16251"/>
    <cellStyle name="Normal 36 2 4" xfId="3500"/>
    <cellStyle name="Normal 36 2 4 2" xfId="8969"/>
    <cellStyle name="Normal 36 2 4 2 2" xfId="19794"/>
    <cellStyle name="Normal 36 2 4 3" xfId="14501"/>
    <cellStyle name="Normal 36 2 5" xfId="7221"/>
    <cellStyle name="Normal 36 2 5 2" xfId="18046"/>
    <cellStyle name="Normal 36 2 6" xfId="12753"/>
    <cellStyle name="Normal 36 3" xfId="1995"/>
    <cellStyle name="Normal 36 3 2" xfId="5601"/>
    <cellStyle name="Normal 36 3 2 2" xfId="11066"/>
    <cellStyle name="Normal 36 3 2 2 2" xfId="21891"/>
    <cellStyle name="Normal 36 3 2 3" xfId="16598"/>
    <cellStyle name="Normal 36 3 3" xfId="3847"/>
    <cellStyle name="Normal 36 3 3 2" xfId="9316"/>
    <cellStyle name="Normal 36 3 3 2 2" xfId="20141"/>
    <cellStyle name="Normal 36 3 3 3" xfId="14848"/>
    <cellStyle name="Normal 36 3 4" xfId="7568"/>
    <cellStyle name="Normal 36 3 4 2" xfId="18393"/>
    <cellStyle name="Normal 36 3 5" xfId="13100"/>
    <cellStyle name="Normal 36 4" xfId="2725"/>
    <cellStyle name="Normal 36 4 2" xfId="6299"/>
    <cellStyle name="Normal 36 4 2 2" xfId="11764"/>
    <cellStyle name="Normal 36 4 2 2 2" xfId="22589"/>
    <cellStyle name="Normal 36 4 2 3" xfId="17296"/>
    <cellStyle name="Normal 36 4 3" xfId="4545"/>
    <cellStyle name="Normal 36 4 3 2" xfId="10014"/>
    <cellStyle name="Normal 36 4 3 2 2" xfId="20839"/>
    <cellStyle name="Normal 36 4 3 3" xfId="15546"/>
    <cellStyle name="Normal 36 4 4" xfId="8266"/>
    <cellStyle name="Normal 36 4 4 2" xfId="19091"/>
    <cellStyle name="Normal 36 4 5" xfId="13798"/>
    <cellStyle name="Normal 36 5" xfId="4905"/>
    <cellStyle name="Normal 36 5 2" xfId="10370"/>
    <cellStyle name="Normal 36 5 2 2" xfId="21195"/>
    <cellStyle name="Normal 36 5 3" xfId="15902"/>
    <cellStyle name="Normal 36 6" xfId="3151"/>
    <cellStyle name="Normal 36 6 2" xfId="8620"/>
    <cellStyle name="Normal 36 6 2 2" xfId="19445"/>
    <cellStyle name="Normal 36 6 3" xfId="14152"/>
    <cellStyle name="Normal 36 7" xfId="6872"/>
    <cellStyle name="Normal 36 7 2" xfId="17697"/>
    <cellStyle name="Normal 36 8" xfId="12404"/>
    <cellStyle name="Normal 37" xfId="1224"/>
    <cellStyle name="Normal 37 2" xfId="1638"/>
    <cellStyle name="Normal 37 2 2" xfId="2336"/>
    <cellStyle name="Normal 37 2 2 2" xfId="5942"/>
    <cellStyle name="Normal 37 2 2 2 2" xfId="11407"/>
    <cellStyle name="Normal 37 2 2 2 2 2" xfId="22232"/>
    <cellStyle name="Normal 37 2 2 2 3" xfId="16939"/>
    <cellStyle name="Normal 37 2 2 3" xfId="4188"/>
    <cellStyle name="Normal 37 2 2 3 2" xfId="9657"/>
    <cellStyle name="Normal 37 2 2 3 2 2" xfId="20482"/>
    <cellStyle name="Normal 37 2 2 3 3" xfId="15189"/>
    <cellStyle name="Normal 37 2 2 4" xfId="7909"/>
    <cellStyle name="Normal 37 2 2 4 2" xfId="18734"/>
    <cellStyle name="Normal 37 2 2 5" xfId="13441"/>
    <cellStyle name="Normal 37 2 3" xfId="5246"/>
    <cellStyle name="Normal 37 2 3 2" xfId="10711"/>
    <cellStyle name="Normal 37 2 3 2 2" xfId="21536"/>
    <cellStyle name="Normal 37 2 3 3" xfId="16243"/>
    <cellStyle name="Normal 37 2 4" xfId="3492"/>
    <cellStyle name="Normal 37 2 4 2" xfId="8961"/>
    <cellStyle name="Normal 37 2 4 2 2" xfId="19786"/>
    <cellStyle name="Normal 37 2 4 3" xfId="14493"/>
    <cellStyle name="Normal 37 2 5" xfId="7213"/>
    <cellStyle name="Normal 37 2 5 2" xfId="18038"/>
    <cellStyle name="Normal 37 2 6" xfId="12745"/>
    <cellStyle name="Normal 37 3" xfId="1987"/>
    <cellStyle name="Normal 37 3 2" xfId="5593"/>
    <cellStyle name="Normal 37 3 2 2" xfId="11058"/>
    <cellStyle name="Normal 37 3 2 2 2" xfId="21883"/>
    <cellStyle name="Normal 37 3 2 3" xfId="16590"/>
    <cellStyle name="Normal 37 3 3" xfId="3839"/>
    <cellStyle name="Normal 37 3 3 2" xfId="9308"/>
    <cellStyle name="Normal 37 3 3 2 2" xfId="20133"/>
    <cellStyle name="Normal 37 3 3 3" xfId="14840"/>
    <cellStyle name="Normal 37 3 4" xfId="7560"/>
    <cellStyle name="Normal 37 3 4 2" xfId="18385"/>
    <cellStyle name="Normal 37 3 5" xfId="13092"/>
    <cellStyle name="Normal 37 4" xfId="2717"/>
    <cellStyle name="Normal 37 4 2" xfId="6291"/>
    <cellStyle name="Normal 37 4 2 2" xfId="11756"/>
    <cellStyle name="Normal 37 4 2 2 2" xfId="22581"/>
    <cellStyle name="Normal 37 4 2 3" xfId="17288"/>
    <cellStyle name="Normal 37 4 3" xfId="4537"/>
    <cellStyle name="Normal 37 4 3 2" xfId="10006"/>
    <cellStyle name="Normal 37 4 3 2 2" xfId="20831"/>
    <cellStyle name="Normal 37 4 3 3" xfId="15538"/>
    <cellStyle name="Normal 37 4 4" xfId="8258"/>
    <cellStyle name="Normal 37 4 4 2" xfId="19083"/>
    <cellStyle name="Normal 37 4 5" xfId="13790"/>
    <cellStyle name="Normal 37 5" xfId="4897"/>
    <cellStyle name="Normal 37 5 2" xfId="10362"/>
    <cellStyle name="Normal 37 5 2 2" xfId="21187"/>
    <cellStyle name="Normal 37 5 3" xfId="15894"/>
    <cellStyle name="Normal 37 6" xfId="3143"/>
    <cellStyle name="Normal 37 6 2" xfId="8612"/>
    <cellStyle name="Normal 37 6 2 2" xfId="19437"/>
    <cellStyle name="Normal 37 6 3" xfId="14144"/>
    <cellStyle name="Normal 37 7" xfId="6864"/>
    <cellStyle name="Normal 37 7 2" xfId="17689"/>
    <cellStyle name="Normal 37 8" xfId="12396"/>
    <cellStyle name="Normal 38" xfId="1227"/>
    <cellStyle name="Normal 38 2" xfId="1641"/>
    <cellStyle name="Normal 38 2 2" xfId="2339"/>
    <cellStyle name="Normal 38 2 2 2" xfId="5945"/>
    <cellStyle name="Normal 38 2 2 2 2" xfId="11410"/>
    <cellStyle name="Normal 38 2 2 2 2 2" xfId="22235"/>
    <cellStyle name="Normal 38 2 2 2 3" xfId="16942"/>
    <cellStyle name="Normal 38 2 2 3" xfId="4191"/>
    <cellStyle name="Normal 38 2 2 3 2" xfId="9660"/>
    <cellStyle name="Normal 38 2 2 3 2 2" xfId="20485"/>
    <cellStyle name="Normal 38 2 2 3 3" xfId="15192"/>
    <cellStyle name="Normal 38 2 2 4" xfId="7912"/>
    <cellStyle name="Normal 38 2 2 4 2" xfId="18737"/>
    <cellStyle name="Normal 38 2 2 5" xfId="13444"/>
    <cellStyle name="Normal 38 2 3" xfId="5249"/>
    <cellStyle name="Normal 38 2 3 2" xfId="10714"/>
    <cellStyle name="Normal 38 2 3 2 2" xfId="21539"/>
    <cellStyle name="Normal 38 2 3 3" xfId="16246"/>
    <cellStyle name="Normal 38 2 4" xfId="3495"/>
    <cellStyle name="Normal 38 2 4 2" xfId="8964"/>
    <cellStyle name="Normal 38 2 4 2 2" xfId="19789"/>
    <cellStyle name="Normal 38 2 4 3" xfId="14496"/>
    <cellStyle name="Normal 38 2 5" xfId="7216"/>
    <cellStyle name="Normal 38 2 5 2" xfId="18041"/>
    <cellStyle name="Normal 38 2 6" xfId="12748"/>
    <cellStyle name="Normal 38 3" xfId="1990"/>
    <cellStyle name="Normal 38 3 2" xfId="5596"/>
    <cellStyle name="Normal 38 3 2 2" xfId="11061"/>
    <cellStyle name="Normal 38 3 2 2 2" xfId="21886"/>
    <cellStyle name="Normal 38 3 2 3" xfId="16593"/>
    <cellStyle name="Normal 38 3 3" xfId="3842"/>
    <cellStyle name="Normal 38 3 3 2" xfId="9311"/>
    <cellStyle name="Normal 38 3 3 2 2" xfId="20136"/>
    <cellStyle name="Normal 38 3 3 3" xfId="14843"/>
    <cellStyle name="Normal 38 3 4" xfId="7563"/>
    <cellStyle name="Normal 38 3 4 2" xfId="18388"/>
    <cellStyle name="Normal 38 3 5" xfId="13095"/>
    <cellStyle name="Normal 38 4" xfId="2720"/>
    <cellStyle name="Normal 38 4 2" xfId="6294"/>
    <cellStyle name="Normal 38 4 2 2" xfId="11759"/>
    <cellStyle name="Normal 38 4 2 2 2" xfId="22584"/>
    <cellStyle name="Normal 38 4 2 3" xfId="17291"/>
    <cellStyle name="Normal 38 4 3" xfId="4540"/>
    <cellStyle name="Normal 38 4 3 2" xfId="10009"/>
    <cellStyle name="Normal 38 4 3 2 2" xfId="20834"/>
    <cellStyle name="Normal 38 4 3 3" xfId="15541"/>
    <cellStyle name="Normal 38 4 4" xfId="8261"/>
    <cellStyle name="Normal 38 4 4 2" xfId="19086"/>
    <cellStyle name="Normal 38 4 5" xfId="13793"/>
    <cellStyle name="Normal 38 5" xfId="4900"/>
    <cellStyle name="Normal 38 5 2" xfId="10365"/>
    <cellStyle name="Normal 38 5 2 2" xfId="21190"/>
    <cellStyle name="Normal 38 5 3" xfId="15897"/>
    <cellStyle name="Normal 38 6" xfId="3146"/>
    <cellStyle name="Normal 38 6 2" xfId="8615"/>
    <cellStyle name="Normal 38 6 2 2" xfId="19440"/>
    <cellStyle name="Normal 38 6 3" xfId="14147"/>
    <cellStyle name="Normal 38 7" xfId="6867"/>
    <cellStyle name="Normal 38 7 2" xfId="17692"/>
    <cellStyle name="Normal 38 8" xfId="12399"/>
    <cellStyle name="Normal 39" xfId="1284"/>
    <cellStyle name="Normal 39 2" xfId="1655"/>
    <cellStyle name="Normal 39 2 2" xfId="2353"/>
    <cellStyle name="Normal 39 2 2 2" xfId="5959"/>
    <cellStyle name="Normal 39 2 2 2 2" xfId="11424"/>
    <cellStyle name="Normal 39 2 2 2 2 2" xfId="22249"/>
    <cellStyle name="Normal 39 2 2 2 3" xfId="16956"/>
    <cellStyle name="Normal 39 2 2 3" xfId="4205"/>
    <cellStyle name="Normal 39 2 2 3 2" xfId="9674"/>
    <cellStyle name="Normal 39 2 2 3 2 2" xfId="20499"/>
    <cellStyle name="Normal 39 2 2 3 3" xfId="15206"/>
    <cellStyle name="Normal 39 2 2 4" xfId="7926"/>
    <cellStyle name="Normal 39 2 2 4 2" xfId="18751"/>
    <cellStyle name="Normal 39 2 2 5" xfId="13458"/>
    <cellStyle name="Normal 39 2 3" xfId="5263"/>
    <cellStyle name="Normal 39 2 3 2" xfId="10728"/>
    <cellStyle name="Normal 39 2 3 2 2" xfId="21553"/>
    <cellStyle name="Normal 39 2 3 3" xfId="16260"/>
    <cellStyle name="Normal 39 2 4" xfId="3509"/>
    <cellStyle name="Normal 39 2 4 2" xfId="8978"/>
    <cellStyle name="Normal 39 2 4 2 2" xfId="19803"/>
    <cellStyle name="Normal 39 2 4 3" xfId="14510"/>
    <cellStyle name="Normal 39 2 5" xfId="7230"/>
    <cellStyle name="Normal 39 2 5 2" xfId="18055"/>
    <cellStyle name="Normal 39 2 6" xfId="12762"/>
    <cellStyle name="Normal 39 3" xfId="2004"/>
    <cellStyle name="Normal 39 3 2" xfId="5610"/>
    <cellStyle name="Normal 39 3 2 2" xfId="11075"/>
    <cellStyle name="Normal 39 3 2 2 2" xfId="21900"/>
    <cellStyle name="Normal 39 3 2 3" xfId="16607"/>
    <cellStyle name="Normal 39 3 3" xfId="3856"/>
    <cellStyle name="Normal 39 3 3 2" xfId="9325"/>
    <cellStyle name="Normal 39 3 3 2 2" xfId="20150"/>
    <cellStyle name="Normal 39 3 3 3" xfId="14857"/>
    <cellStyle name="Normal 39 3 4" xfId="7577"/>
    <cellStyle name="Normal 39 3 4 2" xfId="18402"/>
    <cellStyle name="Normal 39 3 5" xfId="13109"/>
    <cellStyle name="Normal 39 4" xfId="2734"/>
    <cellStyle name="Normal 39 4 2" xfId="6308"/>
    <cellStyle name="Normal 39 4 2 2" xfId="11773"/>
    <cellStyle name="Normal 39 4 2 2 2" xfId="22598"/>
    <cellStyle name="Normal 39 4 2 3" xfId="17305"/>
    <cellStyle name="Normal 39 4 3" xfId="4554"/>
    <cellStyle name="Normal 39 4 3 2" xfId="10023"/>
    <cellStyle name="Normal 39 4 3 2 2" xfId="20848"/>
    <cellStyle name="Normal 39 4 3 3" xfId="15555"/>
    <cellStyle name="Normal 39 4 4" xfId="8275"/>
    <cellStyle name="Normal 39 4 4 2" xfId="19100"/>
    <cellStyle name="Normal 39 4 5" xfId="13807"/>
    <cellStyle name="Normal 39 5" xfId="4914"/>
    <cellStyle name="Normal 39 5 2" xfId="10379"/>
    <cellStyle name="Normal 39 5 2 2" xfId="21204"/>
    <cellStyle name="Normal 39 5 3" xfId="15911"/>
    <cellStyle name="Normal 39 6" xfId="3160"/>
    <cellStyle name="Normal 39 6 2" xfId="8629"/>
    <cellStyle name="Normal 39 6 2 2" xfId="19454"/>
    <cellStyle name="Normal 39 6 3" xfId="14161"/>
    <cellStyle name="Normal 39 7" xfId="6881"/>
    <cellStyle name="Normal 39 7 2" xfId="17706"/>
    <cellStyle name="Normal 39 8" xfId="12413"/>
    <cellStyle name="Normal 4" xfId="302"/>
    <cellStyle name="Normal 4 2" xfId="166"/>
    <cellStyle name="Normal 4 3" xfId="925"/>
    <cellStyle name="Normal 4 4" xfId="1106"/>
    <cellStyle name="Normal 4 4 2" xfId="1570"/>
    <cellStyle name="Normal 4 4 2 2" xfId="2268"/>
    <cellStyle name="Normal 4 4 2 2 2" xfId="5874"/>
    <cellStyle name="Normal 4 4 2 2 2 2" xfId="11339"/>
    <cellStyle name="Normal 4 4 2 2 2 2 2" xfId="22164"/>
    <cellStyle name="Normal 4 4 2 2 2 3" xfId="16871"/>
    <cellStyle name="Normal 4 4 2 2 3" xfId="4120"/>
    <cellStyle name="Normal 4 4 2 2 3 2" xfId="9589"/>
    <cellStyle name="Normal 4 4 2 2 3 2 2" xfId="20414"/>
    <cellStyle name="Normal 4 4 2 2 3 3" xfId="15121"/>
    <cellStyle name="Normal 4 4 2 2 4" xfId="7841"/>
    <cellStyle name="Normal 4 4 2 2 4 2" xfId="18666"/>
    <cellStyle name="Normal 4 4 2 2 5" xfId="13373"/>
    <cellStyle name="Normal 4 4 2 3" xfId="5178"/>
    <cellStyle name="Normal 4 4 2 3 2" xfId="10643"/>
    <cellStyle name="Normal 4 4 2 3 2 2" xfId="21468"/>
    <cellStyle name="Normal 4 4 2 3 3" xfId="16175"/>
    <cellStyle name="Normal 4 4 2 4" xfId="3424"/>
    <cellStyle name="Normal 4 4 2 4 2" xfId="8893"/>
    <cellStyle name="Normal 4 4 2 4 2 2" xfId="19718"/>
    <cellStyle name="Normal 4 4 2 4 3" xfId="14425"/>
    <cellStyle name="Normal 4 4 2 5" xfId="7145"/>
    <cellStyle name="Normal 4 4 2 5 2" xfId="17970"/>
    <cellStyle name="Normal 4 4 2 6" xfId="12677"/>
    <cellStyle name="Normal 4 4 3" xfId="1919"/>
    <cellStyle name="Normal 4 4 3 2" xfId="5525"/>
    <cellStyle name="Normal 4 4 3 2 2" xfId="10990"/>
    <cellStyle name="Normal 4 4 3 2 2 2" xfId="21815"/>
    <cellStyle name="Normal 4 4 3 2 3" xfId="16522"/>
    <cellStyle name="Normal 4 4 3 3" xfId="3771"/>
    <cellStyle name="Normal 4 4 3 3 2" xfId="9240"/>
    <cellStyle name="Normal 4 4 3 3 2 2" xfId="20065"/>
    <cellStyle name="Normal 4 4 3 3 3" xfId="14772"/>
    <cellStyle name="Normal 4 4 3 4" xfId="7492"/>
    <cellStyle name="Normal 4 4 3 4 2" xfId="18317"/>
    <cellStyle name="Normal 4 4 3 5" xfId="13024"/>
    <cellStyle name="Normal 4 4 4" xfId="2649"/>
    <cellStyle name="Normal 4 4 4 2" xfId="6223"/>
    <cellStyle name="Normal 4 4 4 2 2" xfId="11688"/>
    <cellStyle name="Normal 4 4 4 2 2 2" xfId="22513"/>
    <cellStyle name="Normal 4 4 4 2 3" xfId="17220"/>
    <cellStyle name="Normal 4 4 4 3" xfId="4469"/>
    <cellStyle name="Normal 4 4 4 3 2" xfId="9938"/>
    <cellStyle name="Normal 4 4 4 3 2 2" xfId="20763"/>
    <cellStyle name="Normal 4 4 4 3 3" xfId="15470"/>
    <cellStyle name="Normal 4 4 4 4" xfId="8190"/>
    <cellStyle name="Normal 4 4 4 4 2" xfId="19015"/>
    <cellStyle name="Normal 4 4 4 5" xfId="13722"/>
    <cellStyle name="Normal 4 4 5" xfId="4829"/>
    <cellStyle name="Normal 4 4 5 2" xfId="10294"/>
    <cellStyle name="Normal 4 4 5 2 2" xfId="21119"/>
    <cellStyle name="Normal 4 4 5 3" xfId="15826"/>
    <cellStyle name="Normal 4 4 6" xfId="3075"/>
    <cellStyle name="Normal 4 4 6 2" xfId="8544"/>
    <cellStyle name="Normal 4 4 6 2 2" xfId="19369"/>
    <cellStyle name="Normal 4 4 6 3" xfId="14076"/>
    <cellStyle name="Normal 4 4 7" xfId="6796"/>
    <cellStyle name="Normal 4 4 7 2" xfId="17621"/>
    <cellStyle name="Normal 4 4 8" xfId="12328"/>
    <cellStyle name="Normal 4 5" xfId="1107"/>
    <cellStyle name="Normal 4 5 2" xfId="1571"/>
    <cellStyle name="Normal 4 5 2 2" xfId="2269"/>
    <cellStyle name="Normal 4 5 2 2 2" xfId="5875"/>
    <cellStyle name="Normal 4 5 2 2 2 2" xfId="11340"/>
    <cellStyle name="Normal 4 5 2 2 2 2 2" xfId="22165"/>
    <cellStyle name="Normal 4 5 2 2 2 3" xfId="16872"/>
    <cellStyle name="Normal 4 5 2 2 3" xfId="4121"/>
    <cellStyle name="Normal 4 5 2 2 3 2" xfId="9590"/>
    <cellStyle name="Normal 4 5 2 2 3 2 2" xfId="20415"/>
    <cellStyle name="Normal 4 5 2 2 3 3" xfId="15122"/>
    <cellStyle name="Normal 4 5 2 2 4" xfId="7842"/>
    <cellStyle name="Normal 4 5 2 2 4 2" xfId="18667"/>
    <cellStyle name="Normal 4 5 2 2 5" xfId="13374"/>
    <cellStyle name="Normal 4 5 2 3" xfId="5179"/>
    <cellStyle name="Normal 4 5 2 3 2" xfId="10644"/>
    <cellStyle name="Normal 4 5 2 3 2 2" xfId="21469"/>
    <cellStyle name="Normal 4 5 2 3 3" xfId="16176"/>
    <cellStyle name="Normal 4 5 2 4" xfId="3425"/>
    <cellStyle name="Normal 4 5 2 4 2" xfId="8894"/>
    <cellStyle name="Normal 4 5 2 4 2 2" xfId="19719"/>
    <cellStyle name="Normal 4 5 2 4 3" xfId="14426"/>
    <cellStyle name="Normal 4 5 2 5" xfId="7146"/>
    <cellStyle name="Normal 4 5 2 5 2" xfId="17971"/>
    <cellStyle name="Normal 4 5 2 6" xfId="12678"/>
    <cellStyle name="Normal 4 5 3" xfId="1920"/>
    <cellStyle name="Normal 4 5 3 2" xfId="5526"/>
    <cellStyle name="Normal 4 5 3 2 2" xfId="10991"/>
    <cellStyle name="Normal 4 5 3 2 2 2" xfId="21816"/>
    <cellStyle name="Normal 4 5 3 2 3" xfId="16523"/>
    <cellStyle name="Normal 4 5 3 3" xfId="3772"/>
    <cellStyle name="Normal 4 5 3 3 2" xfId="9241"/>
    <cellStyle name="Normal 4 5 3 3 2 2" xfId="20066"/>
    <cellStyle name="Normal 4 5 3 3 3" xfId="14773"/>
    <cellStyle name="Normal 4 5 3 4" xfId="7493"/>
    <cellStyle name="Normal 4 5 3 4 2" xfId="18318"/>
    <cellStyle name="Normal 4 5 3 5" xfId="13025"/>
    <cellStyle name="Normal 4 5 4" xfId="2650"/>
    <cellStyle name="Normal 4 5 4 2" xfId="6224"/>
    <cellStyle name="Normal 4 5 4 2 2" xfId="11689"/>
    <cellStyle name="Normal 4 5 4 2 2 2" xfId="22514"/>
    <cellStyle name="Normal 4 5 4 2 3" xfId="17221"/>
    <cellStyle name="Normal 4 5 4 3" xfId="4470"/>
    <cellStyle name="Normal 4 5 4 3 2" xfId="9939"/>
    <cellStyle name="Normal 4 5 4 3 2 2" xfId="20764"/>
    <cellStyle name="Normal 4 5 4 3 3" xfId="15471"/>
    <cellStyle name="Normal 4 5 4 4" xfId="8191"/>
    <cellStyle name="Normal 4 5 4 4 2" xfId="19016"/>
    <cellStyle name="Normal 4 5 4 5" xfId="13723"/>
    <cellStyle name="Normal 4 5 5" xfId="4830"/>
    <cellStyle name="Normal 4 5 5 2" xfId="10295"/>
    <cellStyle name="Normal 4 5 5 2 2" xfId="21120"/>
    <cellStyle name="Normal 4 5 5 3" xfId="15827"/>
    <cellStyle name="Normal 4 5 6" xfId="3076"/>
    <cellStyle name="Normal 4 5 6 2" xfId="8545"/>
    <cellStyle name="Normal 4 5 6 2 2" xfId="19370"/>
    <cellStyle name="Normal 4 5 6 3" xfId="14077"/>
    <cellStyle name="Normal 4 5 7" xfId="6797"/>
    <cellStyle name="Normal 4 5 7 2" xfId="17622"/>
    <cellStyle name="Normal 4 5 8" xfId="12329"/>
    <cellStyle name="Normal 4 6" xfId="1108"/>
    <cellStyle name="Normal 4 7" xfId="514"/>
    <cellStyle name="Normal 4 7 2" xfId="1398"/>
    <cellStyle name="Normal 4 7 2 2" xfId="2096"/>
    <cellStyle name="Normal 4 7 2 2 2" xfId="5702"/>
    <cellStyle name="Normal 4 7 2 2 2 2" xfId="11167"/>
    <cellStyle name="Normal 4 7 2 2 2 2 2" xfId="21992"/>
    <cellStyle name="Normal 4 7 2 2 2 3" xfId="16699"/>
    <cellStyle name="Normal 4 7 2 2 3" xfId="3948"/>
    <cellStyle name="Normal 4 7 2 2 3 2" xfId="9417"/>
    <cellStyle name="Normal 4 7 2 2 3 2 2" xfId="20242"/>
    <cellStyle name="Normal 4 7 2 2 3 3" xfId="14949"/>
    <cellStyle name="Normal 4 7 2 2 4" xfId="7669"/>
    <cellStyle name="Normal 4 7 2 2 4 2" xfId="18494"/>
    <cellStyle name="Normal 4 7 2 2 5" xfId="13201"/>
    <cellStyle name="Normal 4 7 2 3" xfId="5006"/>
    <cellStyle name="Normal 4 7 2 3 2" xfId="10471"/>
    <cellStyle name="Normal 4 7 2 3 2 2" xfId="21296"/>
    <cellStyle name="Normal 4 7 2 3 3" xfId="16003"/>
    <cellStyle name="Normal 4 7 2 4" xfId="3252"/>
    <cellStyle name="Normal 4 7 2 4 2" xfId="8721"/>
    <cellStyle name="Normal 4 7 2 4 2 2" xfId="19546"/>
    <cellStyle name="Normal 4 7 2 4 3" xfId="14253"/>
    <cellStyle name="Normal 4 7 2 5" xfId="6973"/>
    <cellStyle name="Normal 4 7 2 5 2" xfId="17798"/>
    <cellStyle name="Normal 4 7 2 6" xfId="12505"/>
    <cellStyle name="Normal 4 7 3" xfId="1747"/>
    <cellStyle name="Normal 4 7 3 2" xfId="5353"/>
    <cellStyle name="Normal 4 7 3 2 2" xfId="10818"/>
    <cellStyle name="Normal 4 7 3 2 2 2" xfId="21643"/>
    <cellStyle name="Normal 4 7 3 2 3" xfId="16350"/>
    <cellStyle name="Normal 4 7 3 3" xfId="3599"/>
    <cellStyle name="Normal 4 7 3 3 2" xfId="9068"/>
    <cellStyle name="Normal 4 7 3 3 2 2" xfId="19893"/>
    <cellStyle name="Normal 4 7 3 3 3" xfId="14600"/>
    <cellStyle name="Normal 4 7 3 4" xfId="7320"/>
    <cellStyle name="Normal 4 7 3 4 2" xfId="18145"/>
    <cellStyle name="Normal 4 7 3 5" xfId="12852"/>
    <cellStyle name="Normal 4 7 4" xfId="2477"/>
    <cellStyle name="Normal 4 7 4 2" xfId="6051"/>
    <cellStyle name="Normal 4 7 4 2 2" xfId="11516"/>
    <cellStyle name="Normal 4 7 4 2 2 2" xfId="22341"/>
    <cellStyle name="Normal 4 7 4 2 3" xfId="17048"/>
    <cellStyle name="Normal 4 7 4 3" xfId="4297"/>
    <cellStyle name="Normal 4 7 4 3 2" xfId="9766"/>
    <cellStyle name="Normal 4 7 4 3 2 2" xfId="20591"/>
    <cellStyle name="Normal 4 7 4 3 3" xfId="15298"/>
    <cellStyle name="Normal 4 7 4 4" xfId="8018"/>
    <cellStyle name="Normal 4 7 4 4 2" xfId="18843"/>
    <cellStyle name="Normal 4 7 4 5" xfId="13550"/>
    <cellStyle name="Normal 4 7 5" xfId="4655"/>
    <cellStyle name="Normal 4 7 5 2" xfId="10120"/>
    <cellStyle name="Normal 4 7 5 2 2" xfId="20945"/>
    <cellStyle name="Normal 4 7 5 3" xfId="15652"/>
    <cellStyle name="Normal 4 7 6" xfId="2903"/>
    <cellStyle name="Normal 4 7 6 2" xfId="8372"/>
    <cellStyle name="Normal 4 7 6 2 2" xfId="19197"/>
    <cellStyle name="Normal 4 7 6 3" xfId="13904"/>
    <cellStyle name="Normal 4 7 7" xfId="6624"/>
    <cellStyle name="Normal 4 7 7 2" xfId="17449"/>
    <cellStyle name="Normal 4 7 8" xfId="12155"/>
    <cellStyle name="Normal 4 8" xfId="12046"/>
    <cellStyle name="Normal 4_3.05 Allocation Method 2010 GTR WF" xfId="6526"/>
    <cellStyle name="Normal 40" xfId="1287"/>
    <cellStyle name="Normal 40 2" xfId="1656"/>
    <cellStyle name="Normal 40 2 2" xfId="2354"/>
    <cellStyle name="Normal 40 2 2 2" xfId="5960"/>
    <cellStyle name="Normal 40 2 2 2 2" xfId="11425"/>
    <cellStyle name="Normal 40 2 2 2 2 2" xfId="22250"/>
    <cellStyle name="Normal 40 2 2 2 3" xfId="16957"/>
    <cellStyle name="Normal 40 2 2 3" xfId="4206"/>
    <cellStyle name="Normal 40 2 2 3 2" xfId="9675"/>
    <cellStyle name="Normal 40 2 2 3 2 2" xfId="20500"/>
    <cellStyle name="Normal 40 2 2 3 3" xfId="15207"/>
    <cellStyle name="Normal 40 2 2 4" xfId="7927"/>
    <cellStyle name="Normal 40 2 2 4 2" xfId="18752"/>
    <cellStyle name="Normal 40 2 2 5" xfId="13459"/>
    <cellStyle name="Normal 40 2 3" xfId="5264"/>
    <cellStyle name="Normal 40 2 3 2" xfId="10729"/>
    <cellStyle name="Normal 40 2 3 2 2" xfId="21554"/>
    <cellStyle name="Normal 40 2 3 3" xfId="16261"/>
    <cellStyle name="Normal 40 2 4" xfId="3510"/>
    <cellStyle name="Normal 40 2 4 2" xfId="8979"/>
    <cellStyle name="Normal 40 2 4 2 2" xfId="19804"/>
    <cellStyle name="Normal 40 2 4 3" xfId="14511"/>
    <cellStyle name="Normal 40 2 5" xfId="7231"/>
    <cellStyle name="Normal 40 2 5 2" xfId="18056"/>
    <cellStyle name="Normal 40 2 6" xfId="12763"/>
    <cellStyle name="Normal 40 3" xfId="2005"/>
    <cellStyle name="Normal 40 3 2" xfId="5611"/>
    <cellStyle name="Normal 40 3 2 2" xfId="11076"/>
    <cellStyle name="Normal 40 3 2 2 2" xfId="21901"/>
    <cellStyle name="Normal 40 3 2 3" xfId="16608"/>
    <cellStyle name="Normal 40 3 3" xfId="3857"/>
    <cellStyle name="Normal 40 3 3 2" xfId="9326"/>
    <cellStyle name="Normal 40 3 3 2 2" xfId="20151"/>
    <cellStyle name="Normal 40 3 3 3" xfId="14858"/>
    <cellStyle name="Normal 40 3 4" xfId="7578"/>
    <cellStyle name="Normal 40 3 4 2" xfId="18403"/>
    <cellStyle name="Normal 40 3 5" xfId="13110"/>
    <cellStyle name="Normal 40 4" xfId="2735"/>
    <cellStyle name="Normal 40 4 2" xfId="6309"/>
    <cellStyle name="Normal 40 4 2 2" xfId="11774"/>
    <cellStyle name="Normal 40 4 2 2 2" xfId="22599"/>
    <cellStyle name="Normal 40 4 2 3" xfId="17306"/>
    <cellStyle name="Normal 40 4 3" xfId="4555"/>
    <cellStyle name="Normal 40 4 3 2" xfId="10024"/>
    <cellStyle name="Normal 40 4 3 2 2" xfId="20849"/>
    <cellStyle name="Normal 40 4 3 3" xfId="15556"/>
    <cellStyle name="Normal 40 4 4" xfId="8276"/>
    <cellStyle name="Normal 40 4 4 2" xfId="19101"/>
    <cellStyle name="Normal 40 4 5" xfId="13808"/>
    <cellStyle name="Normal 40 5" xfId="4915"/>
    <cellStyle name="Normal 40 5 2" xfId="10380"/>
    <cellStyle name="Normal 40 5 2 2" xfId="21205"/>
    <cellStyle name="Normal 40 5 3" xfId="15912"/>
    <cellStyle name="Normal 40 6" xfId="3161"/>
    <cellStyle name="Normal 40 6 2" xfId="8630"/>
    <cellStyle name="Normal 40 6 2 2" xfId="19455"/>
    <cellStyle name="Normal 40 6 3" xfId="14162"/>
    <cellStyle name="Normal 40 7" xfId="6882"/>
    <cellStyle name="Normal 40 7 2" xfId="17707"/>
    <cellStyle name="Normal 40 8" xfId="12414"/>
    <cellStyle name="Normal 41" xfId="356"/>
    <cellStyle name="Normal 42" xfId="328"/>
    <cellStyle name="Normal 42 10" xfId="12069"/>
    <cellStyle name="Normal 42 10 2" xfId="22794"/>
    <cellStyle name="Normal 42 11" xfId="12113"/>
    <cellStyle name="Normal 42 2" xfId="1356"/>
    <cellStyle name="Normal 42 2 2" xfId="2054"/>
    <cellStyle name="Normal 42 2 2 2" xfId="5660"/>
    <cellStyle name="Normal 42 2 2 2 2" xfId="11125"/>
    <cellStyle name="Normal 42 2 2 2 2 2" xfId="21950"/>
    <cellStyle name="Normal 42 2 2 2 3" xfId="16657"/>
    <cellStyle name="Normal 42 2 2 3" xfId="3906"/>
    <cellStyle name="Normal 42 2 2 3 2" xfId="9375"/>
    <cellStyle name="Normal 42 2 2 3 2 2" xfId="20200"/>
    <cellStyle name="Normal 42 2 2 3 3" xfId="14907"/>
    <cellStyle name="Normal 42 2 2 4" xfId="7627"/>
    <cellStyle name="Normal 42 2 2 4 2" xfId="18452"/>
    <cellStyle name="Normal 42 2 2 5" xfId="13159"/>
    <cellStyle name="Normal 42 2 3" xfId="4964"/>
    <cellStyle name="Normal 42 2 3 2" xfId="10429"/>
    <cellStyle name="Normal 42 2 3 2 2" xfId="21254"/>
    <cellStyle name="Normal 42 2 3 3" xfId="15961"/>
    <cellStyle name="Normal 42 2 4" xfId="3210"/>
    <cellStyle name="Normal 42 2 4 2" xfId="8679"/>
    <cellStyle name="Normal 42 2 4 2 2" xfId="19504"/>
    <cellStyle name="Normal 42 2 4 3" xfId="14211"/>
    <cellStyle name="Normal 42 2 5" xfId="6931"/>
    <cellStyle name="Normal 42 2 5 2" xfId="17756"/>
    <cellStyle name="Normal 42 2 6" xfId="12463"/>
    <cellStyle name="Normal 42 3" xfId="1705"/>
    <cellStyle name="Normal 42 3 2" xfId="5311"/>
    <cellStyle name="Normal 42 3 2 2" xfId="10776"/>
    <cellStyle name="Normal 42 3 2 2 2" xfId="21601"/>
    <cellStyle name="Normal 42 3 2 3" xfId="16308"/>
    <cellStyle name="Normal 42 3 3" xfId="3557"/>
    <cellStyle name="Normal 42 3 3 2" xfId="9026"/>
    <cellStyle name="Normal 42 3 3 2 2" xfId="19851"/>
    <cellStyle name="Normal 42 3 3 3" xfId="14558"/>
    <cellStyle name="Normal 42 3 4" xfId="7278"/>
    <cellStyle name="Normal 42 3 4 2" xfId="18103"/>
    <cellStyle name="Normal 42 3 5" xfId="12810"/>
    <cellStyle name="Normal 42 4" xfId="2435"/>
    <cellStyle name="Normal 42 4 2" xfId="6009"/>
    <cellStyle name="Normal 42 4 2 2" xfId="11474"/>
    <cellStyle name="Normal 42 4 2 2 2" xfId="22299"/>
    <cellStyle name="Normal 42 4 2 3" xfId="17006"/>
    <cellStyle name="Normal 42 4 3" xfId="4255"/>
    <cellStyle name="Normal 42 4 3 2" xfId="9724"/>
    <cellStyle name="Normal 42 4 3 2 2" xfId="20549"/>
    <cellStyle name="Normal 42 4 3 3" xfId="15256"/>
    <cellStyle name="Normal 42 4 4" xfId="7976"/>
    <cellStyle name="Normal 42 4 4 2" xfId="18801"/>
    <cellStyle name="Normal 42 4 5" xfId="13508"/>
    <cellStyle name="Normal 42 5" xfId="4613"/>
    <cellStyle name="Normal 42 5 2" xfId="10078"/>
    <cellStyle name="Normal 42 5 2 2" xfId="20903"/>
    <cellStyle name="Normal 42 5 3" xfId="15610"/>
    <cellStyle name="Normal 42 6" xfId="2861"/>
    <cellStyle name="Normal 42 6 2" xfId="8330"/>
    <cellStyle name="Normal 42 6 2 2" xfId="19155"/>
    <cellStyle name="Normal 42 6 3" xfId="13862"/>
    <cellStyle name="Normal 42 7" xfId="6353"/>
    <cellStyle name="Normal 42 7 2" xfId="11812"/>
    <cellStyle name="Normal 42 7 2 2" xfId="22636"/>
    <cellStyle name="Normal 42 7 3" xfId="17343"/>
    <cellStyle name="Normal 42 8" xfId="6582"/>
    <cellStyle name="Normal 42 8 2" xfId="17407"/>
    <cellStyle name="Normal 42 9" xfId="12053"/>
    <cellStyle name="Normal 42 9 2" xfId="22779"/>
    <cellStyle name="Normal 43" xfId="1313"/>
    <cellStyle name="Normal 43 2" xfId="1670"/>
    <cellStyle name="Normal 43 3" xfId="6363"/>
    <cellStyle name="Normal 43 3 2" xfId="11822"/>
    <cellStyle name="Normal 43 3 2 2" xfId="22646"/>
    <cellStyle name="Normal 43 3 3" xfId="17353"/>
    <cellStyle name="Normal 44" xfId="1314"/>
    <cellStyle name="Normal 44 2" xfId="1671"/>
    <cellStyle name="Normal 44 2 2" xfId="2368"/>
    <cellStyle name="Normal 44 2 2 2" xfId="5974"/>
    <cellStyle name="Normal 44 2 2 2 2" xfId="11439"/>
    <cellStyle name="Normal 44 2 2 2 2 2" xfId="22264"/>
    <cellStyle name="Normal 44 2 2 2 3" xfId="16971"/>
    <cellStyle name="Normal 44 2 2 3" xfId="4220"/>
    <cellStyle name="Normal 44 2 2 3 2" xfId="9689"/>
    <cellStyle name="Normal 44 2 2 3 2 2" xfId="20514"/>
    <cellStyle name="Normal 44 2 2 3 3" xfId="15221"/>
    <cellStyle name="Normal 44 2 2 4" xfId="7941"/>
    <cellStyle name="Normal 44 2 2 4 2" xfId="18766"/>
    <cellStyle name="Normal 44 2 2 5" xfId="13473"/>
    <cellStyle name="Normal 44 2 3" xfId="5278"/>
    <cellStyle name="Normal 44 2 3 2" xfId="10743"/>
    <cellStyle name="Normal 44 2 3 2 2" xfId="21568"/>
    <cellStyle name="Normal 44 2 3 3" xfId="16275"/>
    <cellStyle name="Normal 44 2 4" xfId="3524"/>
    <cellStyle name="Normal 44 2 4 2" xfId="8993"/>
    <cellStyle name="Normal 44 2 4 2 2" xfId="19818"/>
    <cellStyle name="Normal 44 2 4 3" xfId="14525"/>
    <cellStyle name="Normal 44 2 5" xfId="7245"/>
    <cellStyle name="Normal 44 2 5 2" xfId="18070"/>
    <cellStyle name="Normal 44 2 6" xfId="12777"/>
    <cellStyle name="Normal 44 3" xfId="2019"/>
    <cellStyle name="Normal 44 3 2" xfId="5625"/>
    <cellStyle name="Normal 44 3 2 2" xfId="11090"/>
    <cellStyle name="Normal 44 3 2 2 2" xfId="21915"/>
    <cellStyle name="Normal 44 3 2 3" xfId="16622"/>
    <cellStyle name="Normal 44 3 3" xfId="3871"/>
    <cellStyle name="Normal 44 3 3 2" xfId="9340"/>
    <cellStyle name="Normal 44 3 3 2 2" xfId="20165"/>
    <cellStyle name="Normal 44 3 3 3" xfId="14872"/>
    <cellStyle name="Normal 44 3 4" xfId="7592"/>
    <cellStyle name="Normal 44 3 4 2" xfId="18417"/>
    <cellStyle name="Normal 44 3 5" xfId="13124"/>
    <cellStyle name="Normal 44 4" xfId="2749"/>
    <cellStyle name="Normal 44 4 2" xfId="6323"/>
    <cellStyle name="Normal 44 4 2 2" xfId="11788"/>
    <cellStyle name="Normal 44 4 2 2 2" xfId="22613"/>
    <cellStyle name="Normal 44 4 2 3" xfId="17320"/>
    <cellStyle name="Normal 44 4 3" xfId="4569"/>
    <cellStyle name="Normal 44 4 3 2" xfId="10038"/>
    <cellStyle name="Normal 44 4 3 2 2" xfId="20863"/>
    <cellStyle name="Normal 44 4 3 3" xfId="15570"/>
    <cellStyle name="Normal 44 4 4" xfId="8290"/>
    <cellStyle name="Normal 44 4 4 2" xfId="19115"/>
    <cellStyle name="Normal 44 4 5" xfId="13822"/>
    <cellStyle name="Normal 44 5" xfId="4929"/>
    <cellStyle name="Normal 44 5 2" xfId="10394"/>
    <cellStyle name="Normal 44 5 2 2" xfId="21219"/>
    <cellStyle name="Normal 44 5 3" xfId="15926"/>
    <cellStyle name="Normal 44 6" xfId="3175"/>
    <cellStyle name="Normal 44 6 2" xfId="8644"/>
    <cellStyle name="Normal 44 6 2 2" xfId="19469"/>
    <cellStyle name="Normal 44 6 3" xfId="14176"/>
    <cellStyle name="Normal 44 7" xfId="6896"/>
    <cellStyle name="Normal 44 7 2" xfId="17721"/>
    <cellStyle name="Normal 44 8" xfId="12035"/>
    <cellStyle name="Normal 44 8 2" xfId="22773"/>
    <cellStyle name="Normal 44 9" xfId="12428"/>
    <cellStyle name="Normal 45" xfId="1315"/>
    <cellStyle name="Normal 45 2" xfId="1672"/>
    <cellStyle name="Normal 46" xfId="1316"/>
    <cellStyle name="Normal 46 2" xfId="1673"/>
    <cellStyle name="Normal 46 2 2" xfId="2369"/>
    <cellStyle name="Normal 46 2 2 2" xfId="5975"/>
    <cellStyle name="Normal 46 2 2 2 2" xfId="11440"/>
    <cellStyle name="Normal 46 2 2 2 2 2" xfId="22265"/>
    <cellStyle name="Normal 46 2 2 2 3" xfId="16972"/>
    <cellStyle name="Normal 46 2 2 3" xfId="4221"/>
    <cellStyle name="Normal 46 2 2 3 2" xfId="9690"/>
    <cellStyle name="Normal 46 2 2 3 2 2" xfId="20515"/>
    <cellStyle name="Normal 46 2 2 3 3" xfId="15222"/>
    <cellStyle name="Normal 46 2 2 4" xfId="7942"/>
    <cellStyle name="Normal 46 2 2 4 2" xfId="18767"/>
    <cellStyle name="Normal 46 2 2 5" xfId="13474"/>
    <cellStyle name="Normal 46 2 3" xfId="5279"/>
    <cellStyle name="Normal 46 2 3 2" xfId="10744"/>
    <cellStyle name="Normal 46 2 3 2 2" xfId="21569"/>
    <cellStyle name="Normal 46 2 3 3" xfId="16276"/>
    <cellStyle name="Normal 46 2 4" xfId="3525"/>
    <cellStyle name="Normal 46 2 4 2" xfId="8994"/>
    <cellStyle name="Normal 46 2 4 2 2" xfId="19819"/>
    <cellStyle name="Normal 46 2 4 3" xfId="14526"/>
    <cellStyle name="Normal 46 2 5" xfId="7246"/>
    <cellStyle name="Normal 46 2 5 2" xfId="18071"/>
    <cellStyle name="Normal 46 2 6" xfId="12778"/>
    <cellStyle name="Normal 46 3" xfId="2020"/>
    <cellStyle name="Normal 46 3 2" xfId="5626"/>
    <cellStyle name="Normal 46 3 2 2" xfId="11091"/>
    <cellStyle name="Normal 46 3 2 2 2" xfId="21916"/>
    <cellStyle name="Normal 46 3 2 3" xfId="16623"/>
    <cellStyle name="Normal 46 3 3" xfId="3872"/>
    <cellStyle name="Normal 46 3 3 2" xfId="9341"/>
    <cellStyle name="Normal 46 3 3 2 2" xfId="20166"/>
    <cellStyle name="Normal 46 3 3 3" xfId="14873"/>
    <cellStyle name="Normal 46 3 4" xfId="7593"/>
    <cellStyle name="Normal 46 3 4 2" xfId="18418"/>
    <cellStyle name="Normal 46 3 5" xfId="13125"/>
    <cellStyle name="Normal 46 4" xfId="2750"/>
    <cellStyle name="Normal 46 4 2" xfId="6324"/>
    <cellStyle name="Normal 46 4 2 2" xfId="11789"/>
    <cellStyle name="Normal 46 4 2 2 2" xfId="22614"/>
    <cellStyle name="Normal 46 4 2 3" xfId="17321"/>
    <cellStyle name="Normal 46 4 3" xfId="4570"/>
    <cellStyle name="Normal 46 4 3 2" xfId="10039"/>
    <cellStyle name="Normal 46 4 3 2 2" xfId="20864"/>
    <cellStyle name="Normal 46 4 3 3" xfId="15571"/>
    <cellStyle name="Normal 46 4 4" xfId="8291"/>
    <cellStyle name="Normal 46 4 4 2" xfId="19116"/>
    <cellStyle name="Normal 46 4 5" xfId="13823"/>
    <cellStyle name="Normal 46 5" xfId="4930"/>
    <cellStyle name="Normal 46 5 2" xfId="10395"/>
    <cellStyle name="Normal 46 5 2 2" xfId="21220"/>
    <cellStyle name="Normal 46 5 3" xfId="15927"/>
    <cellStyle name="Normal 46 6" xfId="3176"/>
    <cellStyle name="Normal 46 6 2" xfId="8645"/>
    <cellStyle name="Normal 46 6 2 2" xfId="19470"/>
    <cellStyle name="Normal 46 6 3" xfId="14177"/>
    <cellStyle name="Normal 46 7" xfId="6897"/>
    <cellStyle name="Normal 46 7 2" xfId="17722"/>
    <cellStyle name="Normal 46 8" xfId="12429"/>
    <cellStyle name="Normal 47" xfId="1331"/>
    <cellStyle name="Normal 47 2" xfId="2751"/>
    <cellStyle name="Normal 48" xfId="1317"/>
    <cellStyle name="Normal 48 2" xfId="2021"/>
    <cellStyle name="Normal 48 2 2" xfId="5627"/>
    <cellStyle name="Normal 48 2 2 2" xfId="11092"/>
    <cellStyle name="Normal 48 2 2 2 2" xfId="21917"/>
    <cellStyle name="Normal 48 2 2 3" xfId="16624"/>
    <cellStyle name="Normal 48 2 3" xfId="3873"/>
    <cellStyle name="Normal 48 2 3 2" xfId="9342"/>
    <cellStyle name="Normal 48 2 3 2 2" xfId="20167"/>
    <cellStyle name="Normal 48 2 3 3" xfId="14874"/>
    <cellStyle name="Normal 48 2 4" xfId="7594"/>
    <cellStyle name="Normal 48 2 4 2" xfId="18419"/>
    <cellStyle name="Normal 48 2 5" xfId="13126"/>
    <cellStyle name="Normal 48 3" xfId="2753"/>
    <cellStyle name="Normal 48 4" xfId="4931"/>
    <cellStyle name="Normal 48 4 2" xfId="10396"/>
    <cellStyle name="Normal 48 4 2 2" xfId="21221"/>
    <cellStyle name="Normal 48 4 3" xfId="15928"/>
    <cellStyle name="Normal 48 5" xfId="3177"/>
    <cellStyle name="Normal 48 5 2" xfId="8646"/>
    <cellStyle name="Normal 48 5 2 2" xfId="19471"/>
    <cellStyle name="Normal 48 5 3" xfId="14178"/>
    <cellStyle name="Normal 48 6" xfId="6898"/>
    <cellStyle name="Normal 48 6 2" xfId="17723"/>
    <cellStyle name="Normal 48 7" xfId="12066"/>
    <cellStyle name="Normal 48 7 2" xfId="22791"/>
    <cellStyle name="Normal 48 8" xfId="12430"/>
    <cellStyle name="Normal 49" xfId="2370"/>
    <cellStyle name="Normal 49 2" xfId="2755"/>
    <cellStyle name="Normal 5" xfId="167"/>
    <cellStyle name="Normal 5 10" xfId="4595"/>
    <cellStyle name="Normal 5 10 2" xfId="10060"/>
    <cellStyle name="Normal 5 10 2 2" xfId="20885"/>
    <cellStyle name="Normal 5 10 3" xfId="15592"/>
    <cellStyle name="Normal 5 11" xfId="2843"/>
    <cellStyle name="Normal 5 11 2" xfId="8312"/>
    <cellStyle name="Normal 5 11 2 2" xfId="19137"/>
    <cellStyle name="Normal 5 11 3" xfId="13844"/>
    <cellStyle name="Normal 5 12" xfId="6347"/>
    <cellStyle name="Normal 5 12 2" xfId="11810"/>
    <cellStyle name="Normal 5 12 2 2" xfId="22635"/>
    <cellStyle name="Normal 5 12 3" xfId="17342"/>
    <cellStyle name="Normal 5 13" xfId="6563"/>
    <cellStyle name="Normal 5 13 2" xfId="17389"/>
    <cellStyle name="Normal 5 14" xfId="12047"/>
    <cellStyle name="Normal 5 14 2" xfId="22775"/>
    <cellStyle name="Normal 5 15" xfId="12094"/>
    <cellStyle name="Normal 5 2" xfId="926"/>
    <cellStyle name="Normal 5 2 2" xfId="1533"/>
    <cellStyle name="Normal 5 2 2 2" xfId="2231"/>
    <cellStyle name="Normal 5 2 2 2 2" xfId="5837"/>
    <cellStyle name="Normal 5 2 2 2 2 2" xfId="11302"/>
    <cellStyle name="Normal 5 2 2 2 2 2 2" xfId="22127"/>
    <cellStyle name="Normal 5 2 2 2 2 3" xfId="16834"/>
    <cellStyle name="Normal 5 2 2 2 3" xfId="4083"/>
    <cellStyle name="Normal 5 2 2 2 3 2" xfId="9552"/>
    <cellStyle name="Normal 5 2 2 2 3 2 2" xfId="20377"/>
    <cellStyle name="Normal 5 2 2 2 3 3" xfId="15084"/>
    <cellStyle name="Normal 5 2 2 2 4" xfId="7804"/>
    <cellStyle name="Normal 5 2 2 2 4 2" xfId="18629"/>
    <cellStyle name="Normal 5 2 2 2 5" xfId="13336"/>
    <cellStyle name="Normal 5 2 2 3" xfId="5141"/>
    <cellStyle name="Normal 5 2 2 3 2" xfId="10606"/>
    <cellStyle name="Normal 5 2 2 3 2 2" xfId="21431"/>
    <cellStyle name="Normal 5 2 2 3 3" xfId="16138"/>
    <cellStyle name="Normal 5 2 2 4" xfId="3387"/>
    <cellStyle name="Normal 5 2 2 4 2" xfId="8856"/>
    <cellStyle name="Normal 5 2 2 4 2 2" xfId="19681"/>
    <cellStyle name="Normal 5 2 2 4 3" xfId="14388"/>
    <cellStyle name="Normal 5 2 2 5" xfId="7108"/>
    <cellStyle name="Normal 5 2 2 5 2" xfId="17933"/>
    <cellStyle name="Normal 5 2 2 6" xfId="12640"/>
    <cellStyle name="Normal 5 2 3" xfId="1882"/>
    <cellStyle name="Normal 5 2 3 2" xfId="5488"/>
    <cellStyle name="Normal 5 2 3 2 2" xfId="10953"/>
    <cellStyle name="Normal 5 2 3 2 2 2" xfId="21778"/>
    <cellStyle name="Normal 5 2 3 2 3" xfId="16485"/>
    <cellStyle name="Normal 5 2 3 3" xfId="3734"/>
    <cellStyle name="Normal 5 2 3 3 2" xfId="9203"/>
    <cellStyle name="Normal 5 2 3 3 2 2" xfId="20028"/>
    <cellStyle name="Normal 5 2 3 3 3" xfId="14735"/>
    <cellStyle name="Normal 5 2 3 4" xfId="7455"/>
    <cellStyle name="Normal 5 2 3 4 2" xfId="18280"/>
    <cellStyle name="Normal 5 2 3 5" xfId="12987"/>
    <cellStyle name="Normal 5 2 4" xfId="2612"/>
    <cellStyle name="Normal 5 2 4 2" xfId="6186"/>
    <cellStyle name="Normal 5 2 4 2 2" xfId="11651"/>
    <cellStyle name="Normal 5 2 4 2 2 2" xfId="22476"/>
    <cellStyle name="Normal 5 2 4 2 3" xfId="17183"/>
    <cellStyle name="Normal 5 2 4 3" xfId="4432"/>
    <cellStyle name="Normal 5 2 4 3 2" xfId="9901"/>
    <cellStyle name="Normal 5 2 4 3 2 2" xfId="20726"/>
    <cellStyle name="Normal 5 2 4 3 3" xfId="15433"/>
    <cellStyle name="Normal 5 2 4 4" xfId="8153"/>
    <cellStyle name="Normal 5 2 4 4 2" xfId="18978"/>
    <cellStyle name="Normal 5 2 4 5" xfId="13685"/>
    <cellStyle name="Normal 5 2 5" xfId="4792"/>
    <cellStyle name="Normal 5 2 5 2" xfId="10257"/>
    <cellStyle name="Normal 5 2 5 2 2" xfId="21082"/>
    <cellStyle name="Normal 5 2 5 3" xfId="15789"/>
    <cellStyle name="Normal 5 2 6" xfId="3038"/>
    <cellStyle name="Normal 5 2 6 2" xfId="8507"/>
    <cellStyle name="Normal 5 2 6 2 2" xfId="19332"/>
    <cellStyle name="Normal 5 2 6 3" xfId="14039"/>
    <cellStyle name="Normal 5 2 7" xfId="6759"/>
    <cellStyle name="Normal 5 2 7 2" xfId="17584"/>
    <cellStyle name="Normal 5 2 8" xfId="12290"/>
    <cellStyle name="Normal 5 3" xfId="1109"/>
    <cellStyle name="Normal 5 3 2" xfId="1572"/>
    <cellStyle name="Normal 5 3 2 2" xfId="2270"/>
    <cellStyle name="Normal 5 3 2 2 2" xfId="5876"/>
    <cellStyle name="Normal 5 3 2 2 2 2" xfId="11341"/>
    <cellStyle name="Normal 5 3 2 2 2 2 2" xfId="22166"/>
    <cellStyle name="Normal 5 3 2 2 2 3" xfId="16873"/>
    <cellStyle name="Normal 5 3 2 2 3" xfId="4122"/>
    <cellStyle name="Normal 5 3 2 2 3 2" xfId="9591"/>
    <cellStyle name="Normal 5 3 2 2 3 2 2" xfId="20416"/>
    <cellStyle name="Normal 5 3 2 2 3 3" xfId="15123"/>
    <cellStyle name="Normal 5 3 2 2 4" xfId="7843"/>
    <cellStyle name="Normal 5 3 2 2 4 2" xfId="18668"/>
    <cellStyle name="Normal 5 3 2 2 5" xfId="13375"/>
    <cellStyle name="Normal 5 3 2 3" xfId="5180"/>
    <cellStyle name="Normal 5 3 2 3 2" xfId="10645"/>
    <cellStyle name="Normal 5 3 2 3 2 2" xfId="21470"/>
    <cellStyle name="Normal 5 3 2 3 3" xfId="16177"/>
    <cellStyle name="Normal 5 3 2 4" xfId="3426"/>
    <cellStyle name="Normal 5 3 2 4 2" xfId="8895"/>
    <cellStyle name="Normal 5 3 2 4 2 2" xfId="19720"/>
    <cellStyle name="Normal 5 3 2 4 3" xfId="14427"/>
    <cellStyle name="Normal 5 3 2 5" xfId="7147"/>
    <cellStyle name="Normal 5 3 2 5 2" xfId="17972"/>
    <cellStyle name="Normal 5 3 2 6" xfId="12679"/>
    <cellStyle name="Normal 5 3 3" xfId="1921"/>
    <cellStyle name="Normal 5 3 3 2" xfId="5527"/>
    <cellStyle name="Normal 5 3 3 2 2" xfId="10992"/>
    <cellStyle name="Normal 5 3 3 2 2 2" xfId="21817"/>
    <cellStyle name="Normal 5 3 3 2 3" xfId="16524"/>
    <cellStyle name="Normal 5 3 3 3" xfId="3773"/>
    <cellStyle name="Normal 5 3 3 3 2" xfId="9242"/>
    <cellStyle name="Normal 5 3 3 3 2 2" xfId="20067"/>
    <cellStyle name="Normal 5 3 3 3 3" xfId="14774"/>
    <cellStyle name="Normal 5 3 3 4" xfId="7494"/>
    <cellStyle name="Normal 5 3 3 4 2" xfId="18319"/>
    <cellStyle name="Normal 5 3 3 5" xfId="13026"/>
    <cellStyle name="Normal 5 3 4" xfId="2651"/>
    <cellStyle name="Normal 5 3 4 2" xfId="6225"/>
    <cellStyle name="Normal 5 3 4 2 2" xfId="11690"/>
    <cellStyle name="Normal 5 3 4 2 2 2" xfId="22515"/>
    <cellStyle name="Normal 5 3 4 2 3" xfId="17222"/>
    <cellStyle name="Normal 5 3 4 3" xfId="4471"/>
    <cellStyle name="Normal 5 3 4 3 2" xfId="9940"/>
    <cellStyle name="Normal 5 3 4 3 2 2" xfId="20765"/>
    <cellStyle name="Normal 5 3 4 3 3" xfId="15472"/>
    <cellStyle name="Normal 5 3 4 4" xfId="8192"/>
    <cellStyle name="Normal 5 3 4 4 2" xfId="19017"/>
    <cellStyle name="Normal 5 3 4 5" xfId="13724"/>
    <cellStyle name="Normal 5 3 5" xfId="4831"/>
    <cellStyle name="Normal 5 3 5 2" xfId="10296"/>
    <cellStyle name="Normal 5 3 5 2 2" xfId="21121"/>
    <cellStyle name="Normal 5 3 5 3" xfId="15828"/>
    <cellStyle name="Normal 5 3 6" xfId="3077"/>
    <cellStyle name="Normal 5 3 6 2" xfId="8546"/>
    <cellStyle name="Normal 5 3 6 2 2" xfId="19371"/>
    <cellStyle name="Normal 5 3 6 3" xfId="14078"/>
    <cellStyle name="Normal 5 3 7" xfId="6798"/>
    <cellStyle name="Normal 5 3 7 2" xfId="17623"/>
    <cellStyle name="Normal 5 3 8" xfId="12330"/>
    <cellStyle name="Normal 5 4" xfId="1110"/>
    <cellStyle name="Normal 5 4 2" xfId="1573"/>
    <cellStyle name="Normal 5 4 2 2" xfId="2271"/>
    <cellStyle name="Normal 5 4 2 2 2" xfId="5877"/>
    <cellStyle name="Normal 5 4 2 2 2 2" xfId="11342"/>
    <cellStyle name="Normal 5 4 2 2 2 2 2" xfId="22167"/>
    <cellStyle name="Normal 5 4 2 2 2 3" xfId="16874"/>
    <cellStyle name="Normal 5 4 2 2 3" xfId="4123"/>
    <cellStyle name="Normal 5 4 2 2 3 2" xfId="9592"/>
    <cellStyle name="Normal 5 4 2 2 3 2 2" xfId="20417"/>
    <cellStyle name="Normal 5 4 2 2 3 3" xfId="15124"/>
    <cellStyle name="Normal 5 4 2 2 4" xfId="7844"/>
    <cellStyle name="Normal 5 4 2 2 4 2" xfId="18669"/>
    <cellStyle name="Normal 5 4 2 2 5" xfId="13376"/>
    <cellStyle name="Normal 5 4 2 3" xfId="5181"/>
    <cellStyle name="Normal 5 4 2 3 2" xfId="10646"/>
    <cellStyle name="Normal 5 4 2 3 2 2" xfId="21471"/>
    <cellStyle name="Normal 5 4 2 3 3" xfId="16178"/>
    <cellStyle name="Normal 5 4 2 4" xfId="3427"/>
    <cellStyle name="Normal 5 4 2 4 2" xfId="8896"/>
    <cellStyle name="Normal 5 4 2 4 2 2" xfId="19721"/>
    <cellStyle name="Normal 5 4 2 4 3" xfId="14428"/>
    <cellStyle name="Normal 5 4 2 5" xfId="7148"/>
    <cellStyle name="Normal 5 4 2 5 2" xfId="17973"/>
    <cellStyle name="Normal 5 4 2 6" xfId="12680"/>
    <cellStyle name="Normal 5 4 3" xfId="1922"/>
    <cellStyle name="Normal 5 4 3 2" xfId="5528"/>
    <cellStyle name="Normal 5 4 3 2 2" xfId="10993"/>
    <cellStyle name="Normal 5 4 3 2 2 2" xfId="21818"/>
    <cellStyle name="Normal 5 4 3 2 3" xfId="16525"/>
    <cellStyle name="Normal 5 4 3 3" xfId="3774"/>
    <cellStyle name="Normal 5 4 3 3 2" xfId="9243"/>
    <cellStyle name="Normal 5 4 3 3 2 2" xfId="20068"/>
    <cellStyle name="Normal 5 4 3 3 3" xfId="14775"/>
    <cellStyle name="Normal 5 4 3 4" xfId="7495"/>
    <cellStyle name="Normal 5 4 3 4 2" xfId="18320"/>
    <cellStyle name="Normal 5 4 3 5" xfId="13027"/>
    <cellStyle name="Normal 5 4 4" xfId="2652"/>
    <cellStyle name="Normal 5 4 4 2" xfId="6226"/>
    <cellStyle name="Normal 5 4 4 2 2" xfId="11691"/>
    <cellStyle name="Normal 5 4 4 2 2 2" xfId="22516"/>
    <cellStyle name="Normal 5 4 4 2 3" xfId="17223"/>
    <cellStyle name="Normal 5 4 4 3" xfId="4472"/>
    <cellStyle name="Normal 5 4 4 3 2" xfId="9941"/>
    <cellStyle name="Normal 5 4 4 3 2 2" xfId="20766"/>
    <cellStyle name="Normal 5 4 4 3 3" xfId="15473"/>
    <cellStyle name="Normal 5 4 4 4" xfId="8193"/>
    <cellStyle name="Normal 5 4 4 4 2" xfId="19018"/>
    <cellStyle name="Normal 5 4 4 5" xfId="13725"/>
    <cellStyle name="Normal 5 4 5" xfId="4832"/>
    <cellStyle name="Normal 5 4 5 2" xfId="10297"/>
    <cellStyle name="Normal 5 4 5 2 2" xfId="21122"/>
    <cellStyle name="Normal 5 4 5 3" xfId="15829"/>
    <cellStyle name="Normal 5 4 6" xfId="3078"/>
    <cellStyle name="Normal 5 4 6 2" xfId="8547"/>
    <cellStyle name="Normal 5 4 6 2 2" xfId="19372"/>
    <cellStyle name="Normal 5 4 6 3" xfId="14079"/>
    <cellStyle name="Normal 5 4 7" xfId="6799"/>
    <cellStyle name="Normal 5 4 7 2" xfId="17624"/>
    <cellStyle name="Normal 5 4 8" xfId="12331"/>
    <cellStyle name="Normal 5 5" xfId="1111"/>
    <cellStyle name="Normal 5 5 2" xfId="1574"/>
    <cellStyle name="Normal 5 5 2 2" xfId="2272"/>
    <cellStyle name="Normal 5 5 2 2 2" xfId="5878"/>
    <cellStyle name="Normal 5 5 2 2 2 2" xfId="11343"/>
    <cellStyle name="Normal 5 5 2 2 2 2 2" xfId="22168"/>
    <cellStyle name="Normal 5 5 2 2 2 3" xfId="16875"/>
    <cellStyle name="Normal 5 5 2 2 3" xfId="4124"/>
    <cellStyle name="Normal 5 5 2 2 3 2" xfId="9593"/>
    <cellStyle name="Normal 5 5 2 2 3 2 2" xfId="20418"/>
    <cellStyle name="Normal 5 5 2 2 3 3" xfId="15125"/>
    <cellStyle name="Normal 5 5 2 2 4" xfId="7845"/>
    <cellStyle name="Normal 5 5 2 2 4 2" xfId="18670"/>
    <cellStyle name="Normal 5 5 2 2 5" xfId="13377"/>
    <cellStyle name="Normal 5 5 2 3" xfId="5182"/>
    <cellStyle name="Normal 5 5 2 3 2" xfId="10647"/>
    <cellStyle name="Normal 5 5 2 3 2 2" xfId="21472"/>
    <cellStyle name="Normal 5 5 2 3 3" xfId="16179"/>
    <cellStyle name="Normal 5 5 2 4" xfId="3428"/>
    <cellStyle name="Normal 5 5 2 4 2" xfId="8897"/>
    <cellStyle name="Normal 5 5 2 4 2 2" xfId="19722"/>
    <cellStyle name="Normal 5 5 2 4 3" xfId="14429"/>
    <cellStyle name="Normal 5 5 2 5" xfId="7149"/>
    <cellStyle name="Normal 5 5 2 5 2" xfId="17974"/>
    <cellStyle name="Normal 5 5 2 6" xfId="12681"/>
    <cellStyle name="Normal 5 5 3" xfId="1923"/>
    <cellStyle name="Normal 5 5 3 2" xfId="5529"/>
    <cellStyle name="Normal 5 5 3 2 2" xfId="10994"/>
    <cellStyle name="Normal 5 5 3 2 2 2" xfId="21819"/>
    <cellStyle name="Normal 5 5 3 2 3" xfId="16526"/>
    <cellStyle name="Normal 5 5 3 3" xfId="3775"/>
    <cellStyle name="Normal 5 5 3 3 2" xfId="9244"/>
    <cellStyle name="Normal 5 5 3 3 2 2" xfId="20069"/>
    <cellStyle name="Normal 5 5 3 3 3" xfId="14776"/>
    <cellStyle name="Normal 5 5 3 4" xfId="7496"/>
    <cellStyle name="Normal 5 5 3 4 2" xfId="18321"/>
    <cellStyle name="Normal 5 5 3 5" xfId="13028"/>
    <cellStyle name="Normal 5 5 4" xfId="2653"/>
    <cellStyle name="Normal 5 5 4 2" xfId="6227"/>
    <cellStyle name="Normal 5 5 4 2 2" xfId="11692"/>
    <cellStyle name="Normal 5 5 4 2 2 2" xfId="22517"/>
    <cellStyle name="Normal 5 5 4 2 3" xfId="17224"/>
    <cellStyle name="Normal 5 5 4 3" xfId="4473"/>
    <cellStyle name="Normal 5 5 4 3 2" xfId="9942"/>
    <cellStyle name="Normal 5 5 4 3 2 2" xfId="20767"/>
    <cellStyle name="Normal 5 5 4 3 3" xfId="15474"/>
    <cellStyle name="Normal 5 5 4 4" xfId="8194"/>
    <cellStyle name="Normal 5 5 4 4 2" xfId="19019"/>
    <cellStyle name="Normal 5 5 4 5" xfId="13726"/>
    <cellStyle name="Normal 5 5 5" xfId="4833"/>
    <cellStyle name="Normal 5 5 5 2" xfId="10298"/>
    <cellStyle name="Normal 5 5 5 2 2" xfId="21123"/>
    <cellStyle name="Normal 5 5 5 3" xfId="15830"/>
    <cellStyle name="Normal 5 5 6" xfId="3079"/>
    <cellStyle name="Normal 5 5 6 2" xfId="8548"/>
    <cellStyle name="Normal 5 5 6 2 2" xfId="19373"/>
    <cellStyle name="Normal 5 5 6 3" xfId="14080"/>
    <cellStyle name="Normal 5 5 7" xfId="6800"/>
    <cellStyle name="Normal 5 5 7 2" xfId="17625"/>
    <cellStyle name="Normal 5 5 8" xfId="12332"/>
    <cellStyle name="Normal 5 6" xfId="556"/>
    <cellStyle name="Normal 5 6 2" xfId="1412"/>
    <cellStyle name="Normal 5 6 2 2" xfId="2110"/>
    <cellStyle name="Normal 5 6 2 2 2" xfId="5716"/>
    <cellStyle name="Normal 5 6 2 2 2 2" xfId="11181"/>
    <cellStyle name="Normal 5 6 2 2 2 2 2" xfId="22006"/>
    <cellStyle name="Normal 5 6 2 2 2 3" xfId="16713"/>
    <cellStyle name="Normal 5 6 2 2 3" xfId="3962"/>
    <cellStyle name="Normal 5 6 2 2 3 2" xfId="9431"/>
    <cellStyle name="Normal 5 6 2 2 3 2 2" xfId="20256"/>
    <cellStyle name="Normal 5 6 2 2 3 3" xfId="14963"/>
    <cellStyle name="Normal 5 6 2 2 4" xfId="7683"/>
    <cellStyle name="Normal 5 6 2 2 4 2" xfId="18508"/>
    <cellStyle name="Normal 5 6 2 2 5" xfId="13215"/>
    <cellStyle name="Normal 5 6 2 3" xfId="5020"/>
    <cellStyle name="Normal 5 6 2 3 2" xfId="10485"/>
    <cellStyle name="Normal 5 6 2 3 2 2" xfId="21310"/>
    <cellStyle name="Normal 5 6 2 3 3" xfId="16017"/>
    <cellStyle name="Normal 5 6 2 4" xfId="3266"/>
    <cellStyle name="Normal 5 6 2 4 2" xfId="8735"/>
    <cellStyle name="Normal 5 6 2 4 2 2" xfId="19560"/>
    <cellStyle name="Normal 5 6 2 4 3" xfId="14267"/>
    <cellStyle name="Normal 5 6 2 5" xfId="6987"/>
    <cellStyle name="Normal 5 6 2 5 2" xfId="17812"/>
    <cellStyle name="Normal 5 6 2 6" xfId="12519"/>
    <cellStyle name="Normal 5 6 3" xfId="1761"/>
    <cellStyle name="Normal 5 6 3 2" xfId="5367"/>
    <cellStyle name="Normal 5 6 3 2 2" xfId="10832"/>
    <cellStyle name="Normal 5 6 3 2 2 2" xfId="21657"/>
    <cellStyle name="Normal 5 6 3 2 3" xfId="16364"/>
    <cellStyle name="Normal 5 6 3 3" xfId="3613"/>
    <cellStyle name="Normal 5 6 3 3 2" xfId="9082"/>
    <cellStyle name="Normal 5 6 3 3 2 2" xfId="19907"/>
    <cellStyle name="Normal 5 6 3 3 3" xfId="14614"/>
    <cellStyle name="Normal 5 6 3 4" xfId="7334"/>
    <cellStyle name="Normal 5 6 3 4 2" xfId="18159"/>
    <cellStyle name="Normal 5 6 3 5" xfId="12866"/>
    <cellStyle name="Normal 5 6 4" xfId="2491"/>
    <cellStyle name="Normal 5 6 4 2" xfId="6065"/>
    <cellStyle name="Normal 5 6 4 2 2" xfId="11530"/>
    <cellStyle name="Normal 5 6 4 2 2 2" xfId="22355"/>
    <cellStyle name="Normal 5 6 4 2 3" xfId="17062"/>
    <cellStyle name="Normal 5 6 4 3" xfId="4311"/>
    <cellStyle name="Normal 5 6 4 3 2" xfId="9780"/>
    <cellStyle name="Normal 5 6 4 3 2 2" xfId="20605"/>
    <cellStyle name="Normal 5 6 4 3 3" xfId="15312"/>
    <cellStyle name="Normal 5 6 4 4" xfId="8032"/>
    <cellStyle name="Normal 5 6 4 4 2" xfId="18857"/>
    <cellStyle name="Normal 5 6 4 5" xfId="13564"/>
    <cellStyle name="Normal 5 6 5" xfId="4669"/>
    <cellStyle name="Normal 5 6 5 2" xfId="10134"/>
    <cellStyle name="Normal 5 6 5 2 2" xfId="20959"/>
    <cellStyle name="Normal 5 6 5 3" xfId="15666"/>
    <cellStyle name="Normal 5 6 6" xfId="2917"/>
    <cellStyle name="Normal 5 6 6 2" xfId="8386"/>
    <cellStyle name="Normal 5 6 6 2 2" xfId="19211"/>
    <cellStyle name="Normal 5 6 6 3" xfId="13918"/>
    <cellStyle name="Normal 5 6 7" xfId="6638"/>
    <cellStyle name="Normal 5 6 7 2" xfId="17463"/>
    <cellStyle name="Normal 5 6 8" xfId="12169"/>
    <cellStyle name="Normal 5 7" xfId="1335"/>
    <cellStyle name="Normal 5 7 2" xfId="2036"/>
    <cellStyle name="Normal 5 7 2 2" xfId="5642"/>
    <cellStyle name="Normal 5 7 2 2 2" xfId="11107"/>
    <cellStyle name="Normal 5 7 2 2 2 2" xfId="21932"/>
    <cellStyle name="Normal 5 7 2 2 3" xfId="16639"/>
    <cellStyle name="Normal 5 7 2 3" xfId="3888"/>
    <cellStyle name="Normal 5 7 2 3 2" xfId="9357"/>
    <cellStyle name="Normal 5 7 2 3 2 2" xfId="20182"/>
    <cellStyle name="Normal 5 7 2 3 3" xfId="14889"/>
    <cellStyle name="Normal 5 7 2 4" xfId="7609"/>
    <cellStyle name="Normal 5 7 2 4 2" xfId="18434"/>
    <cellStyle name="Normal 5 7 2 5" xfId="13141"/>
    <cellStyle name="Normal 5 7 3" xfId="4946"/>
    <cellStyle name="Normal 5 7 3 2" xfId="10411"/>
    <cellStyle name="Normal 5 7 3 2 2" xfId="21236"/>
    <cellStyle name="Normal 5 7 3 3" xfId="15943"/>
    <cellStyle name="Normal 5 7 4" xfId="3192"/>
    <cellStyle name="Normal 5 7 4 2" xfId="8661"/>
    <cellStyle name="Normal 5 7 4 2 2" xfId="19486"/>
    <cellStyle name="Normal 5 7 4 3" xfId="14193"/>
    <cellStyle name="Normal 5 7 5" xfId="6913"/>
    <cellStyle name="Normal 5 7 5 2" xfId="17738"/>
    <cellStyle name="Normal 5 7 6" xfId="12445"/>
    <cellStyle name="Normal 5 8" xfId="1687"/>
    <cellStyle name="Normal 5 8 2" xfId="5293"/>
    <cellStyle name="Normal 5 8 2 2" xfId="10758"/>
    <cellStyle name="Normal 5 8 2 2 2" xfId="21583"/>
    <cellStyle name="Normal 5 8 2 3" xfId="16290"/>
    <cellStyle name="Normal 5 8 3" xfId="3539"/>
    <cellStyle name="Normal 5 8 3 2" xfId="9008"/>
    <cellStyle name="Normal 5 8 3 2 2" xfId="19833"/>
    <cellStyle name="Normal 5 8 3 3" xfId="14540"/>
    <cellStyle name="Normal 5 8 4" xfId="7260"/>
    <cellStyle name="Normal 5 8 4 2" xfId="18085"/>
    <cellStyle name="Normal 5 8 5" xfId="12792"/>
    <cellStyle name="Normal 5 9" xfId="2417"/>
    <cellStyle name="Normal 5 9 2" xfId="5991"/>
    <cellStyle name="Normal 5 9 2 2" xfId="11456"/>
    <cellStyle name="Normal 5 9 2 2 2" xfId="22281"/>
    <cellStyle name="Normal 5 9 2 3" xfId="16988"/>
    <cellStyle name="Normal 5 9 3" xfId="4237"/>
    <cellStyle name="Normal 5 9 3 2" xfId="9706"/>
    <cellStyle name="Normal 5 9 3 2 2" xfId="20531"/>
    <cellStyle name="Normal 5 9 3 3" xfId="15238"/>
    <cellStyle name="Normal 5 9 4" xfId="7958"/>
    <cellStyle name="Normal 5 9 4 2" xfId="18783"/>
    <cellStyle name="Normal 5 9 5" xfId="13490"/>
    <cellStyle name="Normal 50" xfId="2371"/>
    <cellStyle name="Normal 50 2" xfId="2756"/>
    <cellStyle name="Normal 50 2 2" xfId="6327"/>
    <cellStyle name="Normal 50 2 2 2" xfId="11792"/>
    <cellStyle name="Normal 50 2 2 2 2" xfId="22617"/>
    <cellStyle name="Normal 50 2 2 3" xfId="17324"/>
    <cellStyle name="Normal 50 2 3" xfId="4573"/>
    <cellStyle name="Normal 50 2 3 2" xfId="10042"/>
    <cellStyle name="Normal 50 2 3 2 2" xfId="20867"/>
    <cellStyle name="Normal 50 2 3 3" xfId="15574"/>
    <cellStyle name="Normal 50 2 4" xfId="8294"/>
    <cellStyle name="Normal 50 2 4 2" xfId="19119"/>
    <cellStyle name="Normal 50 2 5" xfId="13826"/>
    <cellStyle name="Normal 50 3" xfId="6355"/>
    <cellStyle name="Normal 50 3 2" xfId="11814"/>
    <cellStyle name="Normal 50 3 2 2" xfId="22638"/>
    <cellStyle name="Normal 50 3 3" xfId="17345"/>
    <cellStyle name="Normal 50 4" xfId="12059"/>
    <cellStyle name="Normal 50 4 2" xfId="22785"/>
    <cellStyle name="Normal 50 5" xfId="12076"/>
    <cellStyle name="Normal 50 5 2" xfId="22801"/>
    <cellStyle name="Normal 51" xfId="2373"/>
    <cellStyle name="Normal 51 2" xfId="2757"/>
    <cellStyle name="Normal 51 2 2" xfId="6328"/>
    <cellStyle name="Normal 51 2 2 2" xfId="11793"/>
    <cellStyle name="Normal 51 2 2 2 2" xfId="22618"/>
    <cellStyle name="Normal 51 2 2 3" xfId="17325"/>
    <cellStyle name="Normal 51 2 3" xfId="4574"/>
    <cellStyle name="Normal 51 2 3 2" xfId="10043"/>
    <cellStyle name="Normal 51 2 3 2 2" xfId="20868"/>
    <cellStyle name="Normal 51 2 3 3" xfId="15575"/>
    <cellStyle name="Normal 51 2 4" xfId="8295"/>
    <cellStyle name="Normal 51 2 4 2" xfId="19120"/>
    <cellStyle name="Normal 51 2 5" xfId="13827"/>
    <cellStyle name="Normal 52" xfId="2403"/>
    <cellStyle name="Normal 52 2" xfId="6527"/>
    <cellStyle name="Normal 52 2 2" xfId="11837"/>
    <cellStyle name="Normal 52 2 2 2" xfId="22661"/>
    <cellStyle name="Normal 52 2 3" xfId="17368"/>
    <cellStyle name="Normal 53" xfId="2760"/>
    <cellStyle name="Normal 53 2" xfId="6331"/>
    <cellStyle name="Normal 53 2 2" xfId="11796"/>
    <cellStyle name="Normal 53 2 2 2" xfId="22621"/>
    <cellStyle name="Normal 53 2 3" xfId="17328"/>
    <cellStyle name="Normal 53 3" xfId="4577"/>
    <cellStyle name="Normal 53 3 2" xfId="10046"/>
    <cellStyle name="Normal 53 3 2 2" xfId="20871"/>
    <cellStyle name="Normal 53 3 3" xfId="15578"/>
    <cellStyle name="Normal 53 4" xfId="8298"/>
    <cellStyle name="Normal 53 4 2" xfId="19123"/>
    <cellStyle name="Normal 53 5" xfId="13830"/>
    <cellStyle name="Normal 54" xfId="2761"/>
    <cellStyle name="Normal 54 2" xfId="6332"/>
    <cellStyle name="Normal 54 3" xfId="4578"/>
    <cellStyle name="Normal 54 4" xfId="6356"/>
    <cellStyle name="Normal 54 4 2" xfId="11815"/>
    <cellStyle name="Normal 54 4 2 2" xfId="22639"/>
    <cellStyle name="Normal 54 4 3" xfId="17346"/>
    <cellStyle name="Normal 55" xfId="2796"/>
    <cellStyle name="Normal 55 2" xfId="6528"/>
    <cellStyle name="Normal 55 2 2" xfId="11838"/>
    <cellStyle name="Normal 55 2 2 2" xfId="22662"/>
    <cellStyle name="Normal 55 2 3" xfId="17369"/>
    <cellStyle name="Normal 56" xfId="2797"/>
    <cellStyle name="Normal 56 2" xfId="6354"/>
    <cellStyle name="Normal 56 2 2" xfId="11813"/>
    <cellStyle name="Normal 56 2 2 2" xfId="22637"/>
    <cellStyle name="Normal 56 2 3" xfId="17344"/>
    <cellStyle name="Normal 56 3" xfId="12056"/>
    <cellStyle name="Normal 56 3 2" xfId="22782"/>
    <cellStyle name="Normal 56 4" xfId="12073"/>
    <cellStyle name="Normal 56 4 2" xfId="22798"/>
    <cellStyle name="Normal 57" xfId="2798"/>
    <cellStyle name="Normal 57 2" xfId="6358"/>
    <cellStyle name="Normal 57 2 2" xfId="11817"/>
    <cellStyle name="Normal 57 2 2 2" xfId="22641"/>
    <cellStyle name="Normal 57 2 3" xfId="17348"/>
    <cellStyle name="Normal 57 3" xfId="12057"/>
    <cellStyle name="Normal 57 3 2" xfId="22783"/>
    <cellStyle name="Normal 57 4" xfId="12074"/>
    <cellStyle name="Normal 57 4 2" xfId="22799"/>
    <cellStyle name="Normal 58" xfId="2799"/>
    <cellStyle name="Normal 59" xfId="2800"/>
    <cellStyle name="Normal 6" xfId="168"/>
    <cellStyle name="Normal 6 2" xfId="927"/>
    <cellStyle name="Normal 6 3" xfId="764"/>
    <cellStyle name="Normal 6 3 2" xfId="1480"/>
    <cellStyle name="Normal 6 3 2 2" xfId="2178"/>
    <cellStyle name="Normal 6 3 2 2 2" xfId="5784"/>
    <cellStyle name="Normal 6 3 2 2 2 2" xfId="11249"/>
    <cellStyle name="Normal 6 3 2 2 2 2 2" xfId="22074"/>
    <cellStyle name="Normal 6 3 2 2 2 3" xfId="16781"/>
    <cellStyle name="Normal 6 3 2 2 3" xfId="4030"/>
    <cellStyle name="Normal 6 3 2 2 3 2" xfId="9499"/>
    <cellStyle name="Normal 6 3 2 2 3 2 2" xfId="20324"/>
    <cellStyle name="Normal 6 3 2 2 3 3" xfId="15031"/>
    <cellStyle name="Normal 6 3 2 2 4" xfId="7751"/>
    <cellStyle name="Normal 6 3 2 2 4 2" xfId="18576"/>
    <cellStyle name="Normal 6 3 2 2 5" xfId="13283"/>
    <cellStyle name="Normal 6 3 2 3" xfId="5088"/>
    <cellStyle name="Normal 6 3 2 3 2" xfId="10553"/>
    <cellStyle name="Normal 6 3 2 3 2 2" xfId="21378"/>
    <cellStyle name="Normal 6 3 2 3 3" xfId="16085"/>
    <cellStyle name="Normal 6 3 2 4" xfId="3334"/>
    <cellStyle name="Normal 6 3 2 4 2" xfId="8803"/>
    <cellStyle name="Normal 6 3 2 4 2 2" xfId="19628"/>
    <cellStyle name="Normal 6 3 2 4 3" xfId="14335"/>
    <cellStyle name="Normal 6 3 2 5" xfId="7055"/>
    <cellStyle name="Normal 6 3 2 5 2" xfId="17880"/>
    <cellStyle name="Normal 6 3 2 6" xfId="12587"/>
    <cellStyle name="Normal 6 3 3" xfId="1829"/>
    <cellStyle name="Normal 6 3 3 2" xfId="5435"/>
    <cellStyle name="Normal 6 3 3 2 2" xfId="10900"/>
    <cellStyle name="Normal 6 3 3 2 2 2" xfId="21725"/>
    <cellStyle name="Normal 6 3 3 2 3" xfId="16432"/>
    <cellStyle name="Normal 6 3 3 3" xfId="3681"/>
    <cellStyle name="Normal 6 3 3 3 2" xfId="9150"/>
    <cellStyle name="Normal 6 3 3 3 2 2" xfId="19975"/>
    <cellStyle name="Normal 6 3 3 3 3" xfId="14682"/>
    <cellStyle name="Normal 6 3 3 4" xfId="7402"/>
    <cellStyle name="Normal 6 3 3 4 2" xfId="18227"/>
    <cellStyle name="Normal 6 3 3 5" xfId="12934"/>
    <cellStyle name="Normal 6 3 4" xfId="2559"/>
    <cellStyle name="Normal 6 3 4 2" xfId="6133"/>
    <cellStyle name="Normal 6 3 4 2 2" xfId="11598"/>
    <cellStyle name="Normal 6 3 4 2 2 2" xfId="22423"/>
    <cellStyle name="Normal 6 3 4 2 3" xfId="17130"/>
    <cellStyle name="Normal 6 3 4 3" xfId="4379"/>
    <cellStyle name="Normal 6 3 4 3 2" xfId="9848"/>
    <cellStyle name="Normal 6 3 4 3 2 2" xfId="20673"/>
    <cellStyle name="Normal 6 3 4 3 3" xfId="15380"/>
    <cellStyle name="Normal 6 3 4 4" xfId="8100"/>
    <cellStyle name="Normal 6 3 4 4 2" xfId="18925"/>
    <cellStyle name="Normal 6 3 4 5" xfId="13632"/>
    <cellStyle name="Normal 6 3 5" xfId="4739"/>
    <cellStyle name="Normal 6 3 5 2" xfId="10204"/>
    <cellStyle name="Normal 6 3 5 2 2" xfId="21029"/>
    <cellStyle name="Normal 6 3 5 3" xfId="15736"/>
    <cellStyle name="Normal 6 3 6" xfId="2985"/>
    <cellStyle name="Normal 6 3 6 2" xfId="8454"/>
    <cellStyle name="Normal 6 3 6 2 2" xfId="19279"/>
    <cellStyle name="Normal 6 3 6 3" xfId="13986"/>
    <cellStyle name="Normal 6 3 7" xfId="6706"/>
    <cellStyle name="Normal 6 3 7 2" xfId="17531"/>
    <cellStyle name="Normal 6 3 8" xfId="12237"/>
    <cellStyle name="Normal 6 4" xfId="6529"/>
    <cellStyle name="Normal 6 4 2" xfId="11839"/>
    <cellStyle name="Normal 6 4 2 2" xfId="22663"/>
    <cellStyle name="Normal 6 4 3" xfId="17370"/>
    <cellStyle name="Normal 60" xfId="2801"/>
    <cellStyle name="Normal 61" xfId="2802"/>
    <cellStyle name="Normal 62" xfId="2803"/>
    <cellStyle name="Normal 62 2" xfId="4579"/>
    <cellStyle name="Normal 63" xfId="2826"/>
    <cellStyle name="Normal 63 2" xfId="4580"/>
    <cellStyle name="Normal 64" xfId="2828"/>
    <cellStyle name="Normal 64 2" xfId="4581"/>
    <cellStyle name="Normal 65" xfId="4699"/>
    <cellStyle name="Normal 65 2" xfId="10164"/>
    <cellStyle name="Normal 65 2 2" xfId="20989"/>
    <cellStyle name="Normal 65 3" xfId="15696"/>
    <cellStyle name="Normal 66" xfId="6333"/>
    <cellStyle name="Normal 67" xfId="6348"/>
    <cellStyle name="Normal 68" xfId="6349"/>
    <cellStyle name="Normal 69" xfId="6352"/>
    <cellStyle name="Normal 69 2" xfId="11811"/>
    <cellStyle name="Normal 69 3" xfId="12052"/>
    <cellStyle name="Normal 69 3 2" xfId="22778"/>
    <cellStyle name="Normal 69 4" xfId="12068"/>
    <cellStyle name="Normal 69 4 2" xfId="22793"/>
    <cellStyle name="Normal 7" xfId="169"/>
    <cellStyle name="Normal 7 2" xfId="928"/>
    <cellStyle name="Normal 7 3" xfId="770"/>
    <cellStyle name="Normal 7 3 2" xfId="1483"/>
    <cellStyle name="Normal 7 3 2 2" xfId="2181"/>
    <cellStyle name="Normal 7 3 2 2 2" xfId="5787"/>
    <cellStyle name="Normal 7 3 2 2 2 2" xfId="11252"/>
    <cellStyle name="Normal 7 3 2 2 2 2 2" xfId="22077"/>
    <cellStyle name="Normal 7 3 2 2 2 3" xfId="16784"/>
    <cellStyle name="Normal 7 3 2 2 3" xfId="4033"/>
    <cellStyle name="Normal 7 3 2 2 3 2" xfId="9502"/>
    <cellStyle name="Normal 7 3 2 2 3 2 2" xfId="20327"/>
    <cellStyle name="Normal 7 3 2 2 3 3" xfId="15034"/>
    <cellStyle name="Normal 7 3 2 2 4" xfId="7754"/>
    <cellStyle name="Normal 7 3 2 2 4 2" xfId="18579"/>
    <cellStyle name="Normal 7 3 2 2 5" xfId="13286"/>
    <cellStyle name="Normal 7 3 2 3" xfId="5091"/>
    <cellStyle name="Normal 7 3 2 3 2" xfId="10556"/>
    <cellStyle name="Normal 7 3 2 3 2 2" xfId="21381"/>
    <cellStyle name="Normal 7 3 2 3 3" xfId="16088"/>
    <cellStyle name="Normal 7 3 2 4" xfId="3337"/>
    <cellStyle name="Normal 7 3 2 4 2" xfId="8806"/>
    <cellStyle name="Normal 7 3 2 4 2 2" xfId="19631"/>
    <cellStyle name="Normal 7 3 2 4 3" xfId="14338"/>
    <cellStyle name="Normal 7 3 2 5" xfId="7058"/>
    <cellStyle name="Normal 7 3 2 5 2" xfId="17883"/>
    <cellStyle name="Normal 7 3 2 6" xfId="12590"/>
    <cellStyle name="Normal 7 3 3" xfId="1832"/>
    <cellStyle name="Normal 7 3 3 2" xfId="5438"/>
    <cellStyle name="Normal 7 3 3 2 2" xfId="10903"/>
    <cellStyle name="Normal 7 3 3 2 2 2" xfId="21728"/>
    <cellStyle name="Normal 7 3 3 2 3" xfId="16435"/>
    <cellStyle name="Normal 7 3 3 3" xfId="3684"/>
    <cellStyle name="Normal 7 3 3 3 2" xfId="9153"/>
    <cellStyle name="Normal 7 3 3 3 2 2" xfId="19978"/>
    <cellStyle name="Normal 7 3 3 3 3" xfId="14685"/>
    <cellStyle name="Normal 7 3 3 4" xfId="7405"/>
    <cellStyle name="Normal 7 3 3 4 2" xfId="18230"/>
    <cellStyle name="Normal 7 3 3 5" xfId="12937"/>
    <cellStyle name="Normal 7 3 4" xfId="2562"/>
    <cellStyle name="Normal 7 3 4 2" xfId="6136"/>
    <cellStyle name="Normal 7 3 4 2 2" xfId="11601"/>
    <cellStyle name="Normal 7 3 4 2 2 2" xfId="22426"/>
    <cellStyle name="Normal 7 3 4 2 3" xfId="17133"/>
    <cellStyle name="Normal 7 3 4 3" xfId="4382"/>
    <cellStyle name="Normal 7 3 4 3 2" xfId="9851"/>
    <cellStyle name="Normal 7 3 4 3 2 2" xfId="20676"/>
    <cellStyle name="Normal 7 3 4 3 3" xfId="15383"/>
    <cellStyle name="Normal 7 3 4 4" xfId="8103"/>
    <cellStyle name="Normal 7 3 4 4 2" xfId="18928"/>
    <cellStyle name="Normal 7 3 4 5" xfId="13635"/>
    <cellStyle name="Normal 7 3 5" xfId="4742"/>
    <cellStyle name="Normal 7 3 5 2" xfId="10207"/>
    <cellStyle name="Normal 7 3 5 2 2" xfId="21032"/>
    <cellStyle name="Normal 7 3 5 3" xfId="15739"/>
    <cellStyle name="Normal 7 3 6" xfId="2988"/>
    <cellStyle name="Normal 7 3 6 2" xfId="8457"/>
    <cellStyle name="Normal 7 3 6 2 2" xfId="19282"/>
    <cellStyle name="Normal 7 3 6 3" xfId="13989"/>
    <cellStyle name="Normal 7 3 7" xfId="6709"/>
    <cellStyle name="Normal 7 3 7 2" xfId="17534"/>
    <cellStyle name="Normal 7 3 8" xfId="12240"/>
    <cellStyle name="Normal 70" xfId="11872"/>
    <cellStyle name="Normal 70 2" xfId="12051"/>
    <cellStyle name="Normal 70 2 2" xfId="22777"/>
    <cellStyle name="Normal 70 3" xfId="12067"/>
    <cellStyle name="Normal 70 3 2" xfId="22792"/>
    <cellStyle name="Normal 70 4" xfId="22669"/>
    <cellStyle name="Normal 71" xfId="11873"/>
    <cellStyle name="Normal 71 2" xfId="12054"/>
    <cellStyle name="Normal 71 2 2" xfId="12079"/>
    <cellStyle name="Normal 71 2 2 2" xfId="22804"/>
    <cellStyle name="Normal 71 2 3" xfId="22780"/>
    <cellStyle name="Normal 71 3" xfId="12071"/>
    <cellStyle name="Normal 71 3 2" xfId="22796"/>
    <cellStyle name="Normal 71 4" xfId="22670"/>
    <cellStyle name="Normal 72" xfId="11874"/>
    <cellStyle name="Normal 72 2" xfId="22671"/>
    <cellStyle name="Normal 73" xfId="11875"/>
    <cellStyle name="Normal 73 2" xfId="12064"/>
    <cellStyle name="Normal 73 2 2" xfId="12055"/>
    <cellStyle name="Normal 73 2 2 2" xfId="12072"/>
    <cellStyle name="Normal 73 2 2 2 2" xfId="22797"/>
    <cellStyle name="Normal 73 2 2 3" xfId="22781"/>
    <cellStyle name="Normal 73 2 3" xfId="22790"/>
    <cellStyle name="Normal 73 3" xfId="22672"/>
    <cellStyle name="Normal 74" xfId="11876"/>
    <cellStyle name="Normal 74 2" xfId="22673"/>
    <cellStyle name="Normal 75" xfId="11877"/>
    <cellStyle name="Normal 75 2" xfId="22674"/>
    <cellStyle name="Normal 76" xfId="11878"/>
    <cellStyle name="Normal 76 2" xfId="22675"/>
    <cellStyle name="Normal 77" xfId="11879"/>
    <cellStyle name="Normal 77 2" xfId="22676"/>
    <cellStyle name="Normal 78" xfId="11880"/>
    <cellStyle name="Normal 78 2" xfId="22677"/>
    <cellStyle name="Normal 79" xfId="11881"/>
    <cellStyle name="Normal 79 2" xfId="22678"/>
    <cellStyle name="Normal 8" xfId="170"/>
    <cellStyle name="Normal 8 2" xfId="929"/>
    <cellStyle name="Normal 8 3" xfId="768"/>
    <cellStyle name="Normal 8 3 2" xfId="1482"/>
    <cellStyle name="Normal 8 3 2 2" xfId="2180"/>
    <cellStyle name="Normal 8 3 2 2 2" xfId="5786"/>
    <cellStyle name="Normal 8 3 2 2 2 2" xfId="11251"/>
    <cellStyle name="Normal 8 3 2 2 2 2 2" xfId="22076"/>
    <cellStyle name="Normal 8 3 2 2 2 3" xfId="16783"/>
    <cellStyle name="Normal 8 3 2 2 3" xfId="4032"/>
    <cellStyle name="Normal 8 3 2 2 3 2" xfId="9501"/>
    <cellStyle name="Normal 8 3 2 2 3 2 2" xfId="20326"/>
    <cellStyle name="Normal 8 3 2 2 3 3" xfId="15033"/>
    <cellStyle name="Normal 8 3 2 2 4" xfId="7753"/>
    <cellStyle name="Normal 8 3 2 2 4 2" xfId="18578"/>
    <cellStyle name="Normal 8 3 2 2 5" xfId="13285"/>
    <cellStyle name="Normal 8 3 2 3" xfId="5090"/>
    <cellStyle name="Normal 8 3 2 3 2" xfId="10555"/>
    <cellStyle name="Normal 8 3 2 3 2 2" xfId="21380"/>
    <cellStyle name="Normal 8 3 2 3 3" xfId="16087"/>
    <cellStyle name="Normal 8 3 2 4" xfId="3336"/>
    <cellStyle name="Normal 8 3 2 4 2" xfId="8805"/>
    <cellStyle name="Normal 8 3 2 4 2 2" xfId="19630"/>
    <cellStyle name="Normal 8 3 2 4 3" xfId="14337"/>
    <cellStyle name="Normal 8 3 2 5" xfId="7057"/>
    <cellStyle name="Normal 8 3 2 5 2" xfId="17882"/>
    <cellStyle name="Normal 8 3 2 6" xfId="12589"/>
    <cellStyle name="Normal 8 3 3" xfId="1831"/>
    <cellStyle name="Normal 8 3 3 2" xfId="5437"/>
    <cellStyle name="Normal 8 3 3 2 2" xfId="10902"/>
    <cellStyle name="Normal 8 3 3 2 2 2" xfId="21727"/>
    <cellStyle name="Normal 8 3 3 2 3" xfId="16434"/>
    <cellStyle name="Normal 8 3 3 3" xfId="3683"/>
    <cellStyle name="Normal 8 3 3 3 2" xfId="9152"/>
    <cellStyle name="Normal 8 3 3 3 2 2" xfId="19977"/>
    <cellStyle name="Normal 8 3 3 3 3" xfId="14684"/>
    <cellStyle name="Normal 8 3 3 4" xfId="7404"/>
    <cellStyle name="Normal 8 3 3 4 2" xfId="18229"/>
    <cellStyle name="Normal 8 3 3 5" xfId="12936"/>
    <cellStyle name="Normal 8 3 4" xfId="2561"/>
    <cellStyle name="Normal 8 3 4 2" xfId="6135"/>
    <cellStyle name="Normal 8 3 4 2 2" xfId="11600"/>
    <cellStyle name="Normal 8 3 4 2 2 2" xfId="22425"/>
    <cellStyle name="Normal 8 3 4 2 3" xfId="17132"/>
    <cellStyle name="Normal 8 3 4 3" xfId="4381"/>
    <cellStyle name="Normal 8 3 4 3 2" xfId="9850"/>
    <cellStyle name="Normal 8 3 4 3 2 2" xfId="20675"/>
    <cellStyle name="Normal 8 3 4 3 3" xfId="15382"/>
    <cellStyle name="Normal 8 3 4 4" xfId="8102"/>
    <cellStyle name="Normal 8 3 4 4 2" xfId="18927"/>
    <cellStyle name="Normal 8 3 4 5" xfId="13634"/>
    <cellStyle name="Normal 8 3 5" xfId="4741"/>
    <cellStyle name="Normal 8 3 5 2" xfId="10206"/>
    <cellStyle name="Normal 8 3 5 2 2" xfId="21031"/>
    <cellStyle name="Normal 8 3 5 3" xfId="15738"/>
    <cellStyle name="Normal 8 3 6" xfId="2987"/>
    <cellStyle name="Normal 8 3 6 2" xfId="8456"/>
    <cellStyle name="Normal 8 3 6 2 2" xfId="19281"/>
    <cellStyle name="Normal 8 3 6 3" xfId="13988"/>
    <cellStyle name="Normal 8 3 7" xfId="6708"/>
    <cellStyle name="Normal 8 3 7 2" xfId="17533"/>
    <cellStyle name="Normal 8 3 8" xfId="12239"/>
    <cellStyle name="Normal 8 4" xfId="6359"/>
    <cellStyle name="Normal 8 4 2" xfId="11818"/>
    <cellStyle name="Normal 8 4 2 2" xfId="22642"/>
    <cellStyle name="Normal 8 4 3" xfId="17349"/>
    <cellStyle name="Normal 8 5" xfId="12058"/>
    <cellStyle name="Normal 8 5 2" xfId="22784"/>
    <cellStyle name="Normal 8 6" xfId="12075"/>
    <cellStyle name="Normal 8 6 2" xfId="22800"/>
    <cellStyle name="Normal 80" xfId="11882"/>
    <cellStyle name="Normal 80 2" xfId="22679"/>
    <cellStyle name="Normal 81" xfId="11883"/>
    <cellStyle name="Normal 81 2" xfId="22680"/>
    <cellStyle name="Normal 82" xfId="11884"/>
    <cellStyle name="Normal 82 2" xfId="22681"/>
    <cellStyle name="Normal 83" xfId="11885"/>
    <cellStyle name="Normal 83 2" xfId="22682"/>
    <cellStyle name="Normal 84" xfId="11886"/>
    <cellStyle name="Normal 84 2" xfId="22683"/>
    <cellStyle name="Normal 85" xfId="11887"/>
    <cellStyle name="Normal 85 2" xfId="22684"/>
    <cellStyle name="Normal 86" xfId="11888"/>
    <cellStyle name="Normal 86 2" xfId="22685"/>
    <cellStyle name="Normal 87" xfId="11899"/>
    <cellStyle name="Normal 87 2" xfId="22696"/>
    <cellStyle name="Normal 88" xfId="11920"/>
    <cellStyle name="Normal 88 2" xfId="22717"/>
    <cellStyle name="Normal 89" xfId="11973"/>
    <cellStyle name="Normal 89 2" xfId="22736"/>
    <cellStyle name="Normal 9" xfId="171"/>
    <cellStyle name="Normal 9 2" xfId="930"/>
    <cellStyle name="Normal 9 2 2" xfId="6530"/>
    <cellStyle name="Normal 9 2 2 2" xfId="11840"/>
    <cellStyle name="Normal 9 2 2 2 2" xfId="22664"/>
    <cellStyle name="Normal 9 2 2 3" xfId="17371"/>
    <cellStyle name="Normal 9 3" xfId="767"/>
    <cellStyle name="Normal 9 3 2" xfId="1481"/>
    <cellStyle name="Normal 9 3 2 2" xfId="2179"/>
    <cellStyle name="Normal 9 3 2 2 2" xfId="5785"/>
    <cellStyle name="Normal 9 3 2 2 2 2" xfId="11250"/>
    <cellStyle name="Normal 9 3 2 2 2 2 2" xfId="22075"/>
    <cellStyle name="Normal 9 3 2 2 2 3" xfId="16782"/>
    <cellStyle name="Normal 9 3 2 2 3" xfId="4031"/>
    <cellStyle name="Normal 9 3 2 2 3 2" xfId="9500"/>
    <cellStyle name="Normal 9 3 2 2 3 2 2" xfId="20325"/>
    <cellStyle name="Normal 9 3 2 2 3 3" xfId="15032"/>
    <cellStyle name="Normal 9 3 2 2 4" xfId="7752"/>
    <cellStyle name="Normal 9 3 2 2 4 2" xfId="18577"/>
    <cellStyle name="Normal 9 3 2 2 5" xfId="13284"/>
    <cellStyle name="Normal 9 3 2 3" xfId="5089"/>
    <cellStyle name="Normal 9 3 2 3 2" xfId="10554"/>
    <cellStyle name="Normal 9 3 2 3 2 2" xfId="21379"/>
    <cellStyle name="Normal 9 3 2 3 3" xfId="16086"/>
    <cellStyle name="Normal 9 3 2 4" xfId="3335"/>
    <cellStyle name="Normal 9 3 2 4 2" xfId="8804"/>
    <cellStyle name="Normal 9 3 2 4 2 2" xfId="19629"/>
    <cellStyle name="Normal 9 3 2 4 3" xfId="14336"/>
    <cellStyle name="Normal 9 3 2 5" xfId="7056"/>
    <cellStyle name="Normal 9 3 2 5 2" xfId="17881"/>
    <cellStyle name="Normal 9 3 2 6" xfId="12588"/>
    <cellStyle name="Normal 9 3 3" xfId="1830"/>
    <cellStyle name="Normal 9 3 3 2" xfId="5436"/>
    <cellStyle name="Normal 9 3 3 2 2" xfId="10901"/>
    <cellStyle name="Normal 9 3 3 2 2 2" xfId="21726"/>
    <cellStyle name="Normal 9 3 3 2 3" xfId="16433"/>
    <cellStyle name="Normal 9 3 3 3" xfId="3682"/>
    <cellStyle name="Normal 9 3 3 3 2" xfId="9151"/>
    <cellStyle name="Normal 9 3 3 3 2 2" xfId="19976"/>
    <cellStyle name="Normal 9 3 3 3 3" xfId="14683"/>
    <cellStyle name="Normal 9 3 3 4" xfId="7403"/>
    <cellStyle name="Normal 9 3 3 4 2" xfId="18228"/>
    <cellStyle name="Normal 9 3 3 5" xfId="12935"/>
    <cellStyle name="Normal 9 3 4" xfId="2560"/>
    <cellStyle name="Normal 9 3 4 2" xfId="6134"/>
    <cellStyle name="Normal 9 3 4 2 2" xfId="11599"/>
    <cellStyle name="Normal 9 3 4 2 2 2" xfId="22424"/>
    <cellStyle name="Normal 9 3 4 2 3" xfId="17131"/>
    <cellStyle name="Normal 9 3 4 3" xfId="4380"/>
    <cellStyle name="Normal 9 3 4 3 2" xfId="9849"/>
    <cellStyle name="Normal 9 3 4 3 2 2" xfId="20674"/>
    <cellStyle name="Normal 9 3 4 3 3" xfId="15381"/>
    <cellStyle name="Normal 9 3 4 4" xfId="8101"/>
    <cellStyle name="Normal 9 3 4 4 2" xfId="18926"/>
    <cellStyle name="Normal 9 3 4 5" xfId="13633"/>
    <cellStyle name="Normal 9 3 5" xfId="4740"/>
    <cellStyle name="Normal 9 3 5 2" xfId="10205"/>
    <cellStyle name="Normal 9 3 5 2 2" xfId="21030"/>
    <cellStyle name="Normal 9 3 5 3" xfId="15737"/>
    <cellStyle name="Normal 9 3 6" xfId="2986"/>
    <cellStyle name="Normal 9 3 6 2" xfId="8455"/>
    <cellStyle name="Normal 9 3 6 2 2" xfId="19280"/>
    <cellStyle name="Normal 9 3 6 3" xfId="13987"/>
    <cellStyle name="Normal 9 3 7" xfId="6707"/>
    <cellStyle name="Normal 9 3 7 2" xfId="17532"/>
    <cellStyle name="Normal 9 3 8" xfId="12238"/>
    <cellStyle name="Normal 9_NOL Analysis(For Ann Kellog and  Pete Winne)" xfId="6531"/>
    <cellStyle name="Normal 90" xfId="11958"/>
    <cellStyle name="Normal 90 2" xfId="22721"/>
    <cellStyle name="Normal 91" xfId="11964"/>
    <cellStyle name="Normal 91 2" xfId="22727"/>
    <cellStyle name="Normal 92" xfId="11894"/>
    <cellStyle name="Normal 92 2" xfId="12031"/>
    <cellStyle name="Normal 92 3" xfId="22691"/>
    <cellStyle name="Normal 93" xfId="11966"/>
    <cellStyle name="Normal 93 2" xfId="22729"/>
    <cellStyle name="Normal 94" xfId="11893"/>
    <cellStyle name="Normal 94 2" xfId="22690"/>
    <cellStyle name="Normal 95" xfId="11974"/>
    <cellStyle name="Normal 95 2" xfId="22737"/>
    <cellStyle name="Normal 96" xfId="11957"/>
    <cellStyle name="Normal 96 2" xfId="22720"/>
    <cellStyle name="Normal 97" xfId="11967"/>
    <cellStyle name="Normal 97 2" xfId="22730"/>
    <cellStyle name="Normal 98" xfId="11992"/>
    <cellStyle name="Normal 98 2" xfId="22755"/>
    <cellStyle name="Normal 99" xfId="11993"/>
    <cellStyle name="Normal 99 2" xfId="22756"/>
    <cellStyle name="Normal_2.21E Wage Increase" xfId="172"/>
    <cellStyle name="Normal_Classified Plant - Compare ways to calculate" xfId="173"/>
    <cellStyle name="Normal_FERC 354-355 copy (2)" xfId="174"/>
    <cellStyle name="Normal_wage.benefit&amp;taxes.SAPDownload" xfId="175"/>
    <cellStyle name="Note 10" xfId="176"/>
    <cellStyle name="Note 10 2" xfId="931"/>
    <cellStyle name="Note 10 3" xfId="771"/>
    <cellStyle name="Note 10 3 2" xfId="1484"/>
    <cellStyle name="Note 10 3 2 2" xfId="2182"/>
    <cellStyle name="Note 10 3 2 2 2" xfId="5788"/>
    <cellStyle name="Note 10 3 2 2 2 2" xfId="11253"/>
    <cellStyle name="Note 10 3 2 2 2 2 2" xfId="22078"/>
    <cellStyle name="Note 10 3 2 2 2 3" xfId="16785"/>
    <cellStyle name="Note 10 3 2 2 3" xfId="4034"/>
    <cellStyle name="Note 10 3 2 2 3 2" xfId="9503"/>
    <cellStyle name="Note 10 3 2 2 3 2 2" xfId="20328"/>
    <cellStyle name="Note 10 3 2 2 3 3" xfId="15035"/>
    <cellStyle name="Note 10 3 2 2 4" xfId="7755"/>
    <cellStyle name="Note 10 3 2 2 4 2" xfId="18580"/>
    <cellStyle name="Note 10 3 2 2 5" xfId="13287"/>
    <cellStyle name="Note 10 3 2 3" xfId="5092"/>
    <cellStyle name="Note 10 3 2 3 2" xfId="10557"/>
    <cellStyle name="Note 10 3 2 3 2 2" xfId="21382"/>
    <cellStyle name="Note 10 3 2 3 3" xfId="16089"/>
    <cellStyle name="Note 10 3 2 4" xfId="3338"/>
    <cellStyle name="Note 10 3 2 4 2" xfId="8807"/>
    <cellStyle name="Note 10 3 2 4 2 2" xfId="19632"/>
    <cellStyle name="Note 10 3 2 4 3" xfId="14339"/>
    <cellStyle name="Note 10 3 2 5" xfId="7059"/>
    <cellStyle name="Note 10 3 2 5 2" xfId="17884"/>
    <cellStyle name="Note 10 3 2 6" xfId="12591"/>
    <cellStyle name="Note 10 3 3" xfId="1833"/>
    <cellStyle name="Note 10 3 3 2" xfId="5439"/>
    <cellStyle name="Note 10 3 3 2 2" xfId="10904"/>
    <cellStyle name="Note 10 3 3 2 2 2" xfId="21729"/>
    <cellStyle name="Note 10 3 3 2 3" xfId="16436"/>
    <cellStyle name="Note 10 3 3 3" xfId="3685"/>
    <cellStyle name="Note 10 3 3 3 2" xfId="9154"/>
    <cellStyle name="Note 10 3 3 3 2 2" xfId="19979"/>
    <cellStyle name="Note 10 3 3 3 3" xfId="14686"/>
    <cellStyle name="Note 10 3 3 4" xfId="7406"/>
    <cellStyle name="Note 10 3 3 4 2" xfId="18231"/>
    <cellStyle name="Note 10 3 3 5" xfId="12938"/>
    <cellStyle name="Note 10 3 4" xfId="2563"/>
    <cellStyle name="Note 10 3 4 2" xfId="6137"/>
    <cellStyle name="Note 10 3 4 2 2" xfId="11602"/>
    <cellStyle name="Note 10 3 4 2 2 2" xfId="22427"/>
    <cellStyle name="Note 10 3 4 2 3" xfId="17134"/>
    <cellStyle name="Note 10 3 4 3" xfId="4383"/>
    <cellStyle name="Note 10 3 4 3 2" xfId="9852"/>
    <cellStyle name="Note 10 3 4 3 2 2" xfId="20677"/>
    <cellStyle name="Note 10 3 4 3 3" xfId="15384"/>
    <cellStyle name="Note 10 3 4 4" xfId="8104"/>
    <cellStyle name="Note 10 3 4 4 2" xfId="18929"/>
    <cellStyle name="Note 10 3 4 5" xfId="13636"/>
    <cellStyle name="Note 10 3 5" xfId="4743"/>
    <cellStyle name="Note 10 3 5 2" xfId="10208"/>
    <cellStyle name="Note 10 3 5 2 2" xfId="21033"/>
    <cellStyle name="Note 10 3 5 3" xfId="15740"/>
    <cellStyle name="Note 10 3 6" xfId="2989"/>
    <cellStyle name="Note 10 3 6 2" xfId="8458"/>
    <cellStyle name="Note 10 3 6 2 2" xfId="19283"/>
    <cellStyle name="Note 10 3 6 3" xfId="13990"/>
    <cellStyle name="Note 10 3 7" xfId="6710"/>
    <cellStyle name="Note 10 3 7 2" xfId="17535"/>
    <cellStyle name="Note 10 3 8" xfId="12241"/>
    <cellStyle name="Note 11" xfId="177"/>
    <cellStyle name="Note 11 2" xfId="932"/>
    <cellStyle name="Note 11 3" xfId="815"/>
    <cellStyle name="Note 11 3 2" xfId="1500"/>
    <cellStyle name="Note 11 3 2 2" xfId="2198"/>
    <cellStyle name="Note 11 3 2 2 2" xfId="5804"/>
    <cellStyle name="Note 11 3 2 2 2 2" xfId="11269"/>
    <cellStyle name="Note 11 3 2 2 2 2 2" xfId="22094"/>
    <cellStyle name="Note 11 3 2 2 2 3" xfId="16801"/>
    <cellStyle name="Note 11 3 2 2 3" xfId="4050"/>
    <cellStyle name="Note 11 3 2 2 3 2" xfId="9519"/>
    <cellStyle name="Note 11 3 2 2 3 2 2" xfId="20344"/>
    <cellStyle name="Note 11 3 2 2 3 3" xfId="15051"/>
    <cellStyle name="Note 11 3 2 2 4" xfId="7771"/>
    <cellStyle name="Note 11 3 2 2 4 2" xfId="18596"/>
    <cellStyle name="Note 11 3 2 2 5" xfId="13303"/>
    <cellStyle name="Note 11 3 2 3" xfId="5108"/>
    <cellStyle name="Note 11 3 2 3 2" xfId="10573"/>
    <cellStyle name="Note 11 3 2 3 2 2" xfId="21398"/>
    <cellStyle name="Note 11 3 2 3 3" xfId="16105"/>
    <cellStyle name="Note 11 3 2 4" xfId="3354"/>
    <cellStyle name="Note 11 3 2 4 2" xfId="8823"/>
    <cellStyle name="Note 11 3 2 4 2 2" xfId="19648"/>
    <cellStyle name="Note 11 3 2 4 3" xfId="14355"/>
    <cellStyle name="Note 11 3 2 5" xfId="7075"/>
    <cellStyle name="Note 11 3 2 5 2" xfId="17900"/>
    <cellStyle name="Note 11 3 2 6" xfId="12607"/>
    <cellStyle name="Note 11 3 3" xfId="1849"/>
    <cellStyle name="Note 11 3 3 2" xfId="5455"/>
    <cellStyle name="Note 11 3 3 2 2" xfId="10920"/>
    <cellStyle name="Note 11 3 3 2 2 2" xfId="21745"/>
    <cellStyle name="Note 11 3 3 2 3" xfId="16452"/>
    <cellStyle name="Note 11 3 3 3" xfId="3701"/>
    <cellStyle name="Note 11 3 3 3 2" xfId="9170"/>
    <cellStyle name="Note 11 3 3 3 2 2" xfId="19995"/>
    <cellStyle name="Note 11 3 3 3 3" xfId="14702"/>
    <cellStyle name="Note 11 3 3 4" xfId="7422"/>
    <cellStyle name="Note 11 3 3 4 2" xfId="18247"/>
    <cellStyle name="Note 11 3 3 5" xfId="12954"/>
    <cellStyle name="Note 11 3 4" xfId="2579"/>
    <cellStyle name="Note 11 3 4 2" xfId="6153"/>
    <cellStyle name="Note 11 3 4 2 2" xfId="11618"/>
    <cellStyle name="Note 11 3 4 2 2 2" xfId="22443"/>
    <cellStyle name="Note 11 3 4 2 3" xfId="17150"/>
    <cellStyle name="Note 11 3 4 3" xfId="4399"/>
    <cellStyle name="Note 11 3 4 3 2" xfId="9868"/>
    <cellStyle name="Note 11 3 4 3 2 2" xfId="20693"/>
    <cellStyle name="Note 11 3 4 3 3" xfId="15400"/>
    <cellStyle name="Note 11 3 4 4" xfId="8120"/>
    <cellStyle name="Note 11 3 4 4 2" xfId="18945"/>
    <cellStyle name="Note 11 3 4 5" xfId="13652"/>
    <cellStyle name="Note 11 3 5" xfId="4759"/>
    <cellStyle name="Note 11 3 5 2" xfId="10224"/>
    <cellStyle name="Note 11 3 5 2 2" xfId="21049"/>
    <cellStyle name="Note 11 3 5 3" xfId="15756"/>
    <cellStyle name="Note 11 3 6" xfId="3005"/>
    <cellStyle name="Note 11 3 6 2" xfId="8474"/>
    <cellStyle name="Note 11 3 6 2 2" xfId="19299"/>
    <cellStyle name="Note 11 3 6 3" xfId="14006"/>
    <cellStyle name="Note 11 3 7" xfId="6726"/>
    <cellStyle name="Note 11 3 7 2" xfId="17551"/>
    <cellStyle name="Note 11 3 8" xfId="12257"/>
    <cellStyle name="Note 12" xfId="178"/>
    <cellStyle name="Note 12 2" xfId="933"/>
    <cellStyle name="Note 12 3" xfId="855"/>
    <cellStyle name="Note 12 3 2" xfId="1519"/>
    <cellStyle name="Note 12 3 2 2" xfId="2217"/>
    <cellStyle name="Note 12 3 2 2 2" xfId="5823"/>
    <cellStyle name="Note 12 3 2 2 2 2" xfId="11288"/>
    <cellStyle name="Note 12 3 2 2 2 2 2" xfId="22113"/>
    <cellStyle name="Note 12 3 2 2 2 3" xfId="16820"/>
    <cellStyle name="Note 12 3 2 2 3" xfId="4069"/>
    <cellStyle name="Note 12 3 2 2 3 2" xfId="9538"/>
    <cellStyle name="Note 12 3 2 2 3 2 2" xfId="20363"/>
    <cellStyle name="Note 12 3 2 2 3 3" xfId="15070"/>
    <cellStyle name="Note 12 3 2 2 4" xfId="7790"/>
    <cellStyle name="Note 12 3 2 2 4 2" xfId="18615"/>
    <cellStyle name="Note 12 3 2 2 5" xfId="13322"/>
    <cellStyle name="Note 12 3 2 3" xfId="5127"/>
    <cellStyle name="Note 12 3 2 3 2" xfId="10592"/>
    <cellStyle name="Note 12 3 2 3 2 2" xfId="21417"/>
    <cellStyle name="Note 12 3 2 3 3" xfId="16124"/>
    <cellStyle name="Note 12 3 2 4" xfId="3373"/>
    <cellStyle name="Note 12 3 2 4 2" xfId="8842"/>
    <cellStyle name="Note 12 3 2 4 2 2" xfId="19667"/>
    <cellStyle name="Note 12 3 2 4 3" xfId="14374"/>
    <cellStyle name="Note 12 3 2 5" xfId="7094"/>
    <cellStyle name="Note 12 3 2 5 2" xfId="17919"/>
    <cellStyle name="Note 12 3 2 6" xfId="12626"/>
    <cellStyle name="Note 12 3 3" xfId="1868"/>
    <cellStyle name="Note 12 3 3 2" xfId="5474"/>
    <cellStyle name="Note 12 3 3 2 2" xfId="10939"/>
    <cellStyle name="Note 12 3 3 2 2 2" xfId="21764"/>
    <cellStyle name="Note 12 3 3 2 3" xfId="16471"/>
    <cellStyle name="Note 12 3 3 3" xfId="3720"/>
    <cellStyle name="Note 12 3 3 3 2" xfId="9189"/>
    <cellStyle name="Note 12 3 3 3 2 2" xfId="20014"/>
    <cellStyle name="Note 12 3 3 3 3" xfId="14721"/>
    <cellStyle name="Note 12 3 3 4" xfId="7441"/>
    <cellStyle name="Note 12 3 3 4 2" xfId="18266"/>
    <cellStyle name="Note 12 3 3 5" xfId="12973"/>
    <cellStyle name="Note 12 3 4" xfId="2598"/>
    <cellStyle name="Note 12 3 4 2" xfId="6172"/>
    <cellStyle name="Note 12 3 4 2 2" xfId="11637"/>
    <cellStyle name="Note 12 3 4 2 2 2" xfId="22462"/>
    <cellStyle name="Note 12 3 4 2 3" xfId="17169"/>
    <cellStyle name="Note 12 3 4 3" xfId="4418"/>
    <cellStyle name="Note 12 3 4 3 2" xfId="9887"/>
    <cellStyle name="Note 12 3 4 3 2 2" xfId="20712"/>
    <cellStyle name="Note 12 3 4 3 3" xfId="15419"/>
    <cellStyle name="Note 12 3 4 4" xfId="8139"/>
    <cellStyle name="Note 12 3 4 4 2" xfId="18964"/>
    <cellStyle name="Note 12 3 4 5" xfId="13671"/>
    <cellStyle name="Note 12 3 5" xfId="4778"/>
    <cellStyle name="Note 12 3 5 2" xfId="10243"/>
    <cellStyle name="Note 12 3 5 2 2" xfId="21068"/>
    <cellStyle name="Note 12 3 5 3" xfId="15775"/>
    <cellStyle name="Note 12 3 6" xfId="3024"/>
    <cellStyle name="Note 12 3 6 2" xfId="8493"/>
    <cellStyle name="Note 12 3 6 2 2" xfId="19318"/>
    <cellStyle name="Note 12 3 6 3" xfId="14025"/>
    <cellStyle name="Note 12 3 7" xfId="6745"/>
    <cellStyle name="Note 12 3 7 2" xfId="17570"/>
    <cellStyle name="Note 12 3 8" xfId="12276"/>
    <cellStyle name="Note 13" xfId="313"/>
    <cellStyle name="Note 13 2" xfId="985"/>
    <cellStyle name="Note 13 2 2" xfId="1537"/>
    <cellStyle name="Note 13 2 2 2" xfId="2235"/>
    <cellStyle name="Note 13 2 2 2 2" xfId="5841"/>
    <cellStyle name="Note 13 2 2 2 2 2" xfId="11306"/>
    <cellStyle name="Note 13 2 2 2 2 2 2" xfId="22131"/>
    <cellStyle name="Note 13 2 2 2 2 3" xfId="16838"/>
    <cellStyle name="Note 13 2 2 2 3" xfId="4087"/>
    <cellStyle name="Note 13 2 2 2 3 2" xfId="9556"/>
    <cellStyle name="Note 13 2 2 2 3 2 2" xfId="20381"/>
    <cellStyle name="Note 13 2 2 2 3 3" xfId="15088"/>
    <cellStyle name="Note 13 2 2 2 4" xfId="7808"/>
    <cellStyle name="Note 13 2 2 2 4 2" xfId="18633"/>
    <cellStyle name="Note 13 2 2 2 5" xfId="13340"/>
    <cellStyle name="Note 13 2 2 3" xfId="5145"/>
    <cellStyle name="Note 13 2 2 3 2" xfId="10610"/>
    <cellStyle name="Note 13 2 2 3 2 2" xfId="21435"/>
    <cellStyle name="Note 13 2 2 3 3" xfId="16142"/>
    <cellStyle name="Note 13 2 2 4" xfId="3391"/>
    <cellStyle name="Note 13 2 2 4 2" xfId="8860"/>
    <cellStyle name="Note 13 2 2 4 2 2" xfId="19685"/>
    <cellStyle name="Note 13 2 2 4 3" xfId="14392"/>
    <cellStyle name="Note 13 2 2 5" xfId="7112"/>
    <cellStyle name="Note 13 2 2 5 2" xfId="17937"/>
    <cellStyle name="Note 13 2 2 6" xfId="12644"/>
    <cellStyle name="Note 13 2 3" xfId="1886"/>
    <cellStyle name="Note 13 2 3 2" xfId="5492"/>
    <cellStyle name="Note 13 2 3 2 2" xfId="10957"/>
    <cellStyle name="Note 13 2 3 2 2 2" xfId="21782"/>
    <cellStyle name="Note 13 2 3 2 3" xfId="16489"/>
    <cellStyle name="Note 13 2 3 3" xfId="3738"/>
    <cellStyle name="Note 13 2 3 3 2" xfId="9207"/>
    <cellStyle name="Note 13 2 3 3 2 2" xfId="20032"/>
    <cellStyle name="Note 13 2 3 3 3" xfId="14739"/>
    <cellStyle name="Note 13 2 3 4" xfId="7459"/>
    <cellStyle name="Note 13 2 3 4 2" xfId="18284"/>
    <cellStyle name="Note 13 2 3 5" xfId="12991"/>
    <cellStyle name="Note 13 2 4" xfId="2616"/>
    <cellStyle name="Note 13 2 4 2" xfId="6190"/>
    <cellStyle name="Note 13 2 4 2 2" xfId="11655"/>
    <cellStyle name="Note 13 2 4 2 2 2" xfId="22480"/>
    <cellStyle name="Note 13 2 4 2 3" xfId="17187"/>
    <cellStyle name="Note 13 2 4 3" xfId="4436"/>
    <cellStyle name="Note 13 2 4 3 2" xfId="9905"/>
    <cellStyle name="Note 13 2 4 3 2 2" xfId="20730"/>
    <cellStyle name="Note 13 2 4 3 3" xfId="15437"/>
    <cellStyle name="Note 13 2 4 4" xfId="8157"/>
    <cellStyle name="Note 13 2 4 4 2" xfId="18982"/>
    <cellStyle name="Note 13 2 4 5" xfId="13689"/>
    <cellStyle name="Note 13 2 5" xfId="4796"/>
    <cellStyle name="Note 13 2 5 2" xfId="10261"/>
    <cellStyle name="Note 13 2 5 2 2" xfId="21086"/>
    <cellStyle name="Note 13 2 5 3" xfId="15793"/>
    <cellStyle name="Note 13 2 6" xfId="3042"/>
    <cellStyle name="Note 13 2 6 2" xfId="8511"/>
    <cellStyle name="Note 13 2 6 2 2" xfId="19336"/>
    <cellStyle name="Note 13 2 6 3" xfId="14043"/>
    <cellStyle name="Note 13 2 7" xfId="6763"/>
    <cellStyle name="Note 13 2 7 2" xfId="17588"/>
    <cellStyle name="Note 13 2 8" xfId="12295"/>
    <cellStyle name="Note 13 3" xfId="1341"/>
    <cellStyle name="Note 13 3 2" xfId="2039"/>
    <cellStyle name="Note 13 3 2 2" xfId="5645"/>
    <cellStyle name="Note 13 3 2 2 2" xfId="11110"/>
    <cellStyle name="Note 13 3 2 2 2 2" xfId="21935"/>
    <cellStyle name="Note 13 3 2 2 3" xfId="16642"/>
    <cellStyle name="Note 13 3 2 3" xfId="3891"/>
    <cellStyle name="Note 13 3 2 3 2" xfId="9360"/>
    <cellStyle name="Note 13 3 2 3 2 2" xfId="20185"/>
    <cellStyle name="Note 13 3 2 3 3" xfId="14892"/>
    <cellStyle name="Note 13 3 2 4" xfId="7612"/>
    <cellStyle name="Note 13 3 2 4 2" xfId="18437"/>
    <cellStyle name="Note 13 3 2 5" xfId="13144"/>
    <cellStyle name="Note 13 3 3" xfId="4949"/>
    <cellStyle name="Note 13 3 3 2" xfId="10414"/>
    <cellStyle name="Note 13 3 3 2 2" xfId="21239"/>
    <cellStyle name="Note 13 3 3 3" xfId="15946"/>
    <cellStyle name="Note 13 3 4" xfId="3195"/>
    <cellStyle name="Note 13 3 4 2" xfId="8664"/>
    <cellStyle name="Note 13 3 4 2 2" xfId="19489"/>
    <cellStyle name="Note 13 3 4 3" xfId="14196"/>
    <cellStyle name="Note 13 3 5" xfId="6916"/>
    <cellStyle name="Note 13 3 5 2" xfId="17741"/>
    <cellStyle name="Note 13 3 6" xfId="12448"/>
    <cellStyle name="Note 13 4" xfId="1690"/>
    <cellStyle name="Note 13 4 2" xfId="5296"/>
    <cellStyle name="Note 13 4 2 2" xfId="10761"/>
    <cellStyle name="Note 13 4 2 2 2" xfId="21586"/>
    <cellStyle name="Note 13 4 2 3" xfId="16293"/>
    <cellStyle name="Note 13 4 3" xfId="3542"/>
    <cellStyle name="Note 13 4 3 2" xfId="9011"/>
    <cellStyle name="Note 13 4 3 2 2" xfId="19836"/>
    <cellStyle name="Note 13 4 3 3" xfId="14543"/>
    <cellStyle name="Note 13 4 4" xfId="7263"/>
    <cellStyle name="Note 13 4 4 2" xfId="18088"/>
    <cellStyle name="Note 13 4 5" xfId="12795"/>
    <cellStyle name="Note 13 5" xfId="2420"/>
    <cellStyle name="Note 13 5 2" xfId="5994"/>
    <cellStyle name="Note 13 5 2 2" xfId="11459"/>
    <cellStyle name="Note 13 5 2 2 2" xfId="22284"/>
    <cellStyle name="Note 13 5 2 3" xfId="16991"/>
    <cellStyle name="Note 13 5 3" xfId="4240"/>
    <cellStyle name="Note 13 5 3 2" xfId="9709"/>
    <cellStyle name="Note 13 5 3 2 2" xfId="20534"/>
    <cellStyle name="Note 13 5 3 3" xfId="15241"/>
    <cellStyle name="Note 13 5 4" xfId="7961"/>
    <cellStyle name="Note 13 5 4 2" xfId="18786"/>
    <cellStyle name="Note 13 5 5" xfId="13493"/>
    <cellStyle name="Note 13 6" xfId="4598"/>
    <cellStyle name="Note 13 6 2" xfId="10063"/>
    <cellStyle name="Note 13 6 2 2" xfId="20888"/>
    <cellStyle name="Note 13 6 3" xfId="15595"/>
    <cellStyle name="Note 13 7" xfId="2846"/>
    <cellStyle name="Note 13 7 2" xfId="8315"/>
    <cellStyle name="Note 13 7 2 2" xfId="19140"/>
    <cellStyle name="Note 13 7 3" xfId="13847"/>
    <cellStyle name="Note 13 8" xfId="6567"/>
    <cellStyle name="Note 13 8 2" xfId="17392"/>
    <cellStyle name="Note 13 9" xfId="12098"/>
    <cellStyle name="Note 14" xfId="1025"/>
    <cellStyle name="Note 14 2" xfId="1555"/>
    <cellStyle name="Note 14 2 2" xfId="2253"/>
    <cellStyle name="Note 14 2 2 2" xfId="5859"/>
    <cellStyle name="Note 14 2 2 2 2" xfId="11324"/>
    <cellStyle name="Note 14 2 2 2 2 2" xfId="22149"/>
    <cellStyle name="Note 14 2 2 2 3" xfId="16856"/>
    <cellStyle name="Note 14 2 2 3" xfId="4105"/>
    <cellStyle name="Note 14 2 2 3 2" xfId="9574"/>
    <cellStyle name="Note 14 2 2 3 2 2" xfId="20399"/>
    <cellStyle name="Note 14 2 2 3 3" xfId="15106"/>
    <cellStyle name="Note 14 2 2 4" xfId="7826"/>
    <cellStyle name="Note 14 2 2 4 2" xfId="18651"/>
    <cellStyle name="Note 14 2 2 5" xfId="13358"/>
    <cellStyle name="Note 14 2 3" xfId="5163"/>
    <cellStyle name="Note 14 2 3 2" xfId="10628"/>
    <cellStyle name="Note 14 2 3 2 2" xfId="21453"/>
    <cellStyle name="Note 14 2 3 3" xfId="16160"/>
    <cellStyle name="Note 14 2 4" xfId="3409"/>
    <cellStyle name="Note 14 2 4 2" xfId="8878"/>
    <cellStyle name="Note 14 2 4 2 2" xfId="19703"/>
    <cellStyle name="Note 14 2 4 3" xfId="14410"/>
    <cellStyle name="Note 14 2 5" xfId="7130"/>
    <cellStyle name="Note 14 2 5 2" xfId="17955"/>
    <cellStyle name="Note 14 2 6" xfId="12662"/>
    <cellStyle name="Note 14 3" xfId="1904"/>
    <cellStyle name="Note 14 3 2" xfId="5510"/>
    <cellStyle name="Note 14 3 2 2" xfId="10975"/>
    <cellStyle name="Note 14 3 2 2 2" xfId="21800"/>
    <cellStyle name="Note 14 3 2 3" xfId="16507"/>
    <cellStyle name="Note 14 3 3" xfId="3756"/>
    <cellStyle name="Note 14 3 3 2" xfId="9225"/>
    <cellStyle name="Note 14 3 3 2 2" xfId="20050"/>
    <cellStyle name="Note 14 3 3 3" xfId="14757"/>
    <cellStyle name="Note 14 3 4" xfId="7477"/>
    <cellStyle name="Note 14 3 4 2" xfId="18302"/>
    <cellStyle name="Note 14 3 5" xfId="13009"/>
    <cellStyle name="Note 14 4" xfId="2634"/>
    <cellStyle name="Note 14 4 2" xfId="6208"/>
    <cellStyle name="Note 14 4 2 2" xfId="11673"/>
    <cellStyle name="Note 14 4 2 2 2" xfId="22498"/>
    <cellStyle name="Note 14 4 2 3" xfId="17205"/>
    <cellStyle name="Note 14 4 3" xfId="4454"/>
    <cellStyle name="Note 14 4 3 2" xfId="9923"/>
    <cellStyle name="Note 14 4 3 2 2" xfId="20748"/>
    <cellStyle name="Note 14 4 3 3" xfId="15455"/>
    <cellStyle name="Note 14 4 4" xfId="8175"/>
    <cellStyle name="Note 14 4 4 2" xfId="19000"/>
    <cellStyle name="Note 14 4 5" xfId="13707"/>
    <cellStyle name="Note 14 5" xfId="4814"/>
    <cellStyle name="Note 14 5 2" xfId="10279"/>
    <cellStyle name="Note 14 5 2 2" xfId="21104"/>
    <cellStyle name="Note 14 5 3" xfId="15811"/>
    <cellStyle name="Note 14 6" xfId="3060"/>
    <cellStyle name="Note 14 6 2" xfId="8529"/>
    <cellStyle name="Note 14 6 2 2" xfId="19354"/>
    <cellStyle name="Note 14 6 3" xfId="14061"/>
    <cellStyle name="Note 14 7" xfId="6781"/>
    <cellStyle name="Note 14 7 2" xfId="17606"/>
    <cellStyle name="Note 14 8" xfId="12313"/>
    <cellStyle name="Note 15" xfId="1115"/>
    <cellStyle name="Note 15 2" xfId="1576"/>
    <cellStyle name="Note 15 2 2" xfId="2274"/>
    <cellStyle name="Note 15 2 2 2" xfId="5880"/>
    <cellStyle name="Note 15 2 2 2 2" xfId="11345"/>
    <cellStyle name="Note 15 2 2 2 2 2" xfId="22170"/>
    <cellStyle name="Note 15 2 2 2 3" xfId="16877"/>
    <cellStyle name="Note 15 2 2 3" xfId="4126"/>
    <cellStyle name="Note 15 2 2 3 2" xfId="9595"/>
    <cellStyle name="Note 15 2 2 3 2 2" xfId="20420"/>
    <cellStyle name="Note 15 2 2 3 3" xfId="15127"/>
    <cellStyle name="Note 15 2 2 4" xfId="7847"/>
    <cellStyle name="Note 15 2 2 4 2" xfId="18672"/>
    <cellStyle name="Note 15 2 2 5" xfId="13379"/>
    <cellStyle name="Note 15 2 3" xfId="5184"/>
    <cellStyle name="Note 15 2 3 2" xfId="10649"/>
    <cellStyle name="Note 15 2 3 2 2" xfId="21474"/>
    <cellStyle name="Note 15 2 3 3" xfId="16181"/>
    <cellStyle name="Note 15 2 4" xfId="3430"/>
    <cellStyle name="Note 15 2 4 2" xfId="8899"/>
    <cellStyle name="Note 15 2 4 2 2" xfId="19724"/>
    <cellStyle name="Note 15 2 4 3" xfId="14431"/>
    <cellStyle name="Note 15 2 5" xfId="7151"/>
    <cellStyle name="Note 15 2 5 2" xfId="17976"/>
    <cellStyle name="Note 15 2 6" xfId="12683"/>
    <cellStyle name="Note 15 3" xfId="1925"/>
    <cellStyle name="Note 15 3 2" xfId="5531"/>
    <cellStyle name="Note 15 3 2 2" xfId="10996"/>
    <cellStyle name="Note 15 3 2 2 2" xfId="21821"/>
    <cellStyle name="Note 15 3 2 3" xfId="16528"/>
    <cellStyle name="Note 15 3 3" xfId="3777"/>
    <cellStyle name="Note 15 3 3 2" xfId="9246"/>
    <cellStyle name="Note 15 3 3 2 2" xfId="20071"/>
    <cellStyle name="Note 15 3 3 3" xfId="14778"/>
    <cellStyle name="Note 15 3 4" xfId="7498"/>
    <cellStyle name="Note 15 3 4 2" xfId="18323"/>
    <cellStyle name="Note 15 3 5" xfId="13030"/>
    <cellStyle name="Note 15 4" xfId="2655"/>
    <cellStyle name="Note 15 4 2" xfId="6229"/>
    <cellStyle name="Note 15 4 2 2" xfId="11694"/>
    <cellStyle name="Note 15 4 2 2 2" xfId="22519"/>
    <cellStyle name="Note 15 4 2 3" xfId="17226"/>
    <cellStyle name="Note 15 4 3" xfId="4475"/>
    <cellStyle name="Note 15 4 3 2" xfId="9944"/>
    <cellStyle name="Note 15 4 3 2 2" xfId="20769"/>
    <cellStyle name="Note 15 4 3 3" xfId="15476"/>
    <cellStyle name="Note 15 4 4" xfId="8196"/>
    <cellStyle name="Note 15 4 4 2" xfId="19021"/>
    <cellStyle name="Note 15 4 5" xfId="13728"/>
    <cellStyle name="Note 15 5" xfId="4835"/>
    <cellStyle name="Note 15 5 2" xfId="10300"/>
    <cellStyle name="Note 15 5 2 2" xfId="21125"/>
    <cellStyle name="Note 15 5 3" xfId="15832"/>
    <cellStyle name="Note 15 6" xfId="3081"/>
    <cellStyle name="Note 15 6 2" xfId="8550"/>
    <cellStyle name="Note 15 6 2 2" xfId="19375"/>
    <cellStyle name="Note 15 6 3" xfId="14082"/>
    <cellStyle name="Note 15 7" xfId="6802"/>
    <cellStyle name="Note 15 7 2" xfId="17627"/>
    <cellStyle name="Note 15 8" xfId="12334"/>
    <cellStyle name="Note 16" xfId="1142"/>
    <cellStyle name="Note 16 2" xfId="1594"/>
    <cellStyle name="Note 16 2 2" xfId="2292"/>
    <cellStyle name="Note 16 2 2 2" xfId="5898"/>
    <cellStyle name="Note 16 2 2 2 2" xfId="11363"/>
    <cellStyle name="Note 16 2 2 2 2 2" xfId="22188"/>
    <cellStyle name="Note 16 2 2 2 3" xfId="16895"/>
    <cellStyle name="Note 16 2 2 3" xfId="4144"/>
    <cellStyle name="Note 16 2 2 3 2" xfId="9613"/>
    <cellStyle name="Note 16 2 2 3 2 2" xfId="20438"/>
    <cellStyle name="Note 16 2 2 3 3" xfId="15145"/>
    <cellStyle name="Note 16 2 2 4" xfId="7865"/>
    <cellStyle name="Note 16 2 2 4 2" xfId="18690"/>
    <cellStyle name="Note 16 2 2 5" xfId="13397"/>
    <cellStyle name="Note 16 2 3" xfId="5202"/>
    <cellStyle name="Note 16 2 3 2" xfId="10667"/>
    <cellStyle name="Note 16 2 3 2 2" xfId="21492"/>
    <cellStyle name="Note 16 2 3 3" xfId="16199"/>
    <cellStyle name="Note 16 2 4" xfId="3448"/>
    <cellStyle name="Note 16 2 4 2" xfId="8917"/>
    <cellStyle name="Note 16 2 4 2 2" xfId="19742"/>
    <cellStyle name="Note 16 2 4 3" xfId="14449"/>
    <cellStyle name="Note 16 2 5" xfId="7169"/>
    <cellStyle name="Note 16 2 5 2" xfId="17994"/>
    <cellStyle name="Note 16 2 6" xfId="12701"/>
    <cellStyle name="Note 16 3" xfId="1943"/>
    <cellStyle name="Note 16 3 2" xfId="5549"/>
    <cellStyle name="Note 16 3 2 2" xfId="11014"/>
    <cellStyle name="Note 16 3 2 2 2" xfId="21839"/>
    <cellStyle name="Note 16 3 2 3" xfId="16546"/>
    <cellStyle name="Note 16 3 3" xfId="3795"/>
    <cellStyle name="Note 16 3 3 2" xfId="9264"/>
    <cellStyle name="Note 16 3 3 2 2" xfId="20089"/>
    <cellStyle name="Note 16 3 3 3" xfId="14796"/>
    <cellStyle name="Note 16 3 4" xfId="7516"/>
    <cellStyle name="Note 16 3 4 2" xfId="18341"/>
    <cellStyle name="Note 16 3 5" xfId="13048"/>
    <cellStyle name="Note 16 4" xfId="2673"/>
    <cellStyle name="Note 16 4 2" xfId="6247"/>
    <cellStyle name="Note 16 4 2 2" xfId="11712"/>
    <cellStyle name="Note 16 4 2 2 2" xfId="22537"/>
    <cellStyle name="Note 16 4 2 3" xfId="17244"/>
    <cellStyle name="Note 16 4 3" xfId="4493"/>
    <cellStyle name="Note 16 4 3 2" xfId="9962"/>
    <cellStyle name="Note 16 4 3 2 2" xfId="20787"/>
    <cellStyle name="Note 16 4 3 3" xfId="15494"/>
    <cellStyle name="Note 16 4 4" xfId="8214"/>
    <cellStyle name="Note 16 4 4 2" xfId="19039"/>
    <cellStyle name="Note 16 4 5" xfId="13746"/>
    <cellStyle name="Note 16 5" xfId="4853"/>
    <cellStyle name="Note 16 5 2" xfId="10318"/>
    <cellStyle name="Note 16 5 2 2" xfId="21143"/>
    <cellStyle name="Note 16 5 3" xfId="15850"/>
    <cellStyle name="Note 16 6" xfId="3099"/>
    <cellStyle name="Note 16 6 2" xfId="8568"/>
    <cellStyle name="Note 16 6 2 2" xfId="19393"/>
    <cellStyle name="Note 16 6 3" xfId="14100"/>
    <cellStyle name="Note 16 7" xfId="6820"/>
    <cellStyle name="Note 16 7 2" xfId="17645"/>
    <cellStyle name="Note 16 8" xfId="12352"/>
    <cellStyle name="Note 17" xfId="1175"/>
    <cellStyle name="Note 17 2" xfId="1608"/>
    <cellStyle name="Note 17 2 2" xfId="2306"/>
    <cellStyle name="Note 17 2 2 2" xfId="5912"/>
    <cellStyle name="Note 17 2 2 2 2" xfId="11377"/>
    <cellStyle name="Note 17 2 2 2 2 2" xfId="22202"/>
    <cellStyle name="Note 17 2 2 2 3" xfId="16909"/>
    <cellStyle name="Note 17 2 2 3" xfId="4158"/>
    <cellStyle name="Note 17 2 2 3 2" xfId="9627"/>
    <cellStyle name="Note 17 2 2 3 2 2" xfId="20452"/>
    <cellStyle name="Note 17 2 2 3 3" xfId="15159"/>
    <cellStyle name="Note 17 2 2 4" xfId="7879"/>
    <cellStyle name="Note 17 2 2 4 2" xfId="18704"/>
    <cellStyle name="Note 17 2 2 5" xfId="13411"/>
    <cellStyle name="Note 17 2 3" xfId="5216"/>
    <cellStyle name="Note 17 2 3 2" xfId="10681"/>
    <cellStyle name="Note 17 2 3 2 2" xfId="21506"/>
    <cellStyle name="Note 17 2 3 3" xfId="16213"/>
    <cellStyle name="Note 17 2 4" xfId="3462"/>
    <cellStyle name="Note 17 2 4 2" xfId="8931"/>
    <cellStyle name="Note 17 2 4 2 2" xfId="19756"/>
    <cellStyle name="Note 17 2 4 3" xfId="14463"/>
    <cellStyle name="Note 17 2 5" xfId="7183"/>
    <cellStyle name="Note 17 2 5 2" xfId="18008"/>
    <cellStyle name="Note 17 2 6" xfId="12715"/>
    <cellStyle name="Note 17 3" xfId="1957"/>
    <cellStyle name="Note 17 3 2" xfId="5563"/>
    <cellStyle name="Note 17 3 2 2" xfId="11028"/>
    <cellStyle name="Note 17 3 2 2 2" xfId="21853"/>
    <cellStyle name="Note 17 3 2 3" xfId="16560"/>
    <cellStyle name="Note 17 3 3" xfId="3809"/>
    <cellStyle name="Note 17 3 3 2" xfId="9278"/>
    <cellStyle name="Note 17 3 3 2 2" xfId="20103"/>
    <cellStyle name="Note 17 3 3 3" xfId="14810"/>
    <cellStyle name="Note 17 3 4" xfId="7530"/>
    <cellStyle name="Note 17 3 4 2" xfId="18355"/>
    <cellStyle name="Note 17 3 5" xfId="13062"/>
    <cellStyle name="Note 17 4" xfId="2687"/>
    <cellStyle name="Note 17 4 2" xfId="6261"/>
    <cellStyle name="Note 17 4 2 2" xfId="11726"/>
    <cellStyle name="Note 17 4 2 2 2" xfId="22551"/>
    <cellStyle name="Note 17 4 2 3" xfId="17258"/>
    <cellStyle name="Note 17 4 3" xfId="4507"/>
    <cellStyle name="Note 17 4 3 2" xfId="9976"/>
    <cellStyle name="Note 17 4 3 2 2" xfId="20801"/>
    <cellStyle name="Note 17 4 3 3" xfId="15508"/>
    <cellStyle name="Note 17 4 4" xfId="8228"/>
    <cellStyle name="Note 17 4 4 2" xfId="19053"/>
    <cellStyle name="Note 17 4 5" xfId="13760"/>
    <cellStyle name="Note 17 5" xfId="4867"/>
    <cellStyle name="Note 17 5 2" xfId="10332"/>
    <cellStyle name="Note 17 5 2 2" xfId="21157"/>
    <cellStyle name="Note 17 5 3" xfId="15864"/>
    <cellStyle name="Note 17 6" xfId="3113"/>
    <cellStyle name="Note 17 6 2" xfId="8582"/>
    <cellStyle name="Note 17 6 2 2" xfId="19407"/>
    <cellStyle name="Note 17 6 3" xfId="14114"/>
    <cellStyle name="Note 17 7" xfId="6834"/>
    <cellStyle name="Note 17 7 2" xfId="17659"/>
    <cellStyle name="Note 17 8" xfId="12366"/>
    <cellStyle name="Note 18" xfId="1196"/>
    <cellStyle name="Note 18 2" xfId="1622"/>
    <cellStyle name="Note 18 2 2" xfId="2320"/>
    <cellStyle name="Note 18 2 2 2" xfId="5926"/>
    <cellStyle name="Note 18 2 2 2 2" xfId="11391"/>
    <cellStyle name="Note 18 2 2 2 2 2" xfId="22216"/>
    <cellStyle name="Note 18 2 2 2 3" xfId="16923"/>
    <cellStyle name="Note 18 2 2 3" xfId="4172"/>
    <cellStyle name="Note 18 2 2 3 2" xfId="9641"/>
    <cellStyle name="Note 18 2 2 3 2 2" xfId="20466"/>
    <cellStyle name="Note 18 2 2 3 3" xfId="15173"/>
    <cellStyle name="Note 18 2 2 4" xfId="7893"/>
    <cellStyle name="Note 18 2 2 4 2" xfId="18718"/>
    <cellStyle name="Note 18 2 2 5" xfId="13425"/>
    <cellStyle name="Note 18 2 3" xfId="5230"/>
    <cellStyle name="Note 18 2 3 2" xfId="10695"/>
    <cellStyle name="Note 18 2 3 2 2" xfId="21520"/>
    <cellStyle name="Note 18 2 3 3" xfId="16227"/>
    <cellStyle name="Note 18 2 4" xfId="3476"/>
    <cellStyle name="Note 18 2 4 2" xfId="8945"/>
    <cellStyle name="Note 18 2 4 2 2" xfId="19770"/>
    <cellStyle name="Note 18 2 4 3" xfId="14477"/>
    <cellStyle name="Note 18 2 5" xfId="7197"/>
    <cellStyle name="Note 18 2 5 2" xfId="18022"/>
    <cellStyle name="Note 18 2 6" xfId="12729"/>
    <cellStyle name="Note 18 3" xfId="1971"/>
    <cellStyle name="Note 18 3 2" xfId="5577"/>
    <cellStyle name="Note 18 3 2 2" xfId="11042"/>
    <cellStyle name="Note 18 3 2 2 2" xfId="21867"/>
    <cellStyle name="Note 18 3 2 3" xfId="16574"/>
    <cellStyle name="Note 18 3 3" xfId="3823"/>
    <cellStyle name="Note 18 3 3 2" xfId="9292"/>
    <cellStyle name="Note 18 3 3 2 2" xfId="20117"/>
    <cellStyle name="Note 18 3 3 3" xfId="14824"/>
    <cellStyle name="Note 18 3 4" xfId="7544"/>
    <cellStyle name="Note 18 3 4 2" xfId="18369"/>
    <cellStyle name="Note 18 3 5" xfId="13076"/>
    <cellStyle name="Note 18 4" xfId="2701"/>
    <cellStyle name="Note 18 4 2" xfId="6275"/>
    <cellStyle name="Note 18 4 2 2" xfId="11740"/>
    <cellStyle name="Note 18 4 2 2 2" xfId="22565"/>
    <cellStyle name="Note 18 4 2 3" xfId="17272"/>
    <cellStyle name="Note 18 4 3" xfId="4521"/>
    <cellStyle name="Note 18 4 3 2" xfId="9990"/>
    <cellStyle name="Note 18 4 3 2 2" xfId="20815"/>
    <cellStyle name="Note 18 4 3 3" xfId="15522"/>
    <cellStyle name="Note 18 4 4" xfId="8242"/>
    <cellStyle name="Note 18 4 4 2" xfId="19067"/>
    <cellStyle name="Note 18 4 5" xfId="13774"/>
    <cellStyle name="Note 18 5" xfId="4881"/>
    <cellStyle name="Note 18 5 2" xfId="10346"/>
    <cellStyle name="Note 18 5 2 2" xfId="21171"/>
    <cellStyle name="Note 18 5 3" xfId="15878"/>
    <cellStyle name="Note 18 6" xfId="3127"/>
    <cellStyle name="Note 18 6 2" xfId="8596"/>
    <cellStyle name="Note 18 6 2 2" xfId="19421"/>
    <cellStyle name="Note 18 6 3" xfId="14128"/>
    <cellStyle name="Note 18 7" xfId="6848"/>
    <cellStyle name="Note 18 7 2" xfId="17673"/>
    <cellStyle name="Note 18 8" xfId="12380"/>
    <cellStyle name="Note 19" xfId="1226"/>
    <cellStyle name="Note 19 2" xfId="1640"/>
    <cellStyle name="Note 19 2 2" xfId="2338"/>
    <cellStyle name="Note 19 2 2 2" xfId="5944"/>
    <cellStyle name="Note 19 2 2 2 2" xfId="11409"/>
    <cellStyle name="Note 19 2 2 2 2 2" xfId="22234"/>
    <cellStyle name="Note 19 2 2 2 3" xfId="16941"/>
    <cellStyle name="Note 19 2 2 3" xfId="4190"/>
    <cellStyle name="Note 19 2 2 3 2" xfId="9659"/>
    <cellStyle name="Note 19 2 2 3 2 2" xfId="20484"/>
    <cellStyle name="Note 19 2 2 3 3" xfId="15191"/>
    <cellStyle name="Note 19 2 2 4" xfId="7911"/>
    <cellStyle name="Note 19 2 2 4 2" xfId="18736"/>
    <cellStyle name="Note 19 2 2 5" xfId="13443"/>
    <cellStyle name="Note 19 2 3" xfId="5248"/>
    <cellStyle name="Note 19 2 3 2" xfId="10713"/>
    <cellStyle name="Note 19 2 3 2 2" xfId="21538"/>
    <cellStyle name="Note 19 2 3 3" xfId="16245"/>
    <cellStyle name="Note 19 2 4" xfId="3494"/>
    <cellStyle name="Note 19 2 4 2" xfId="8963"/>
    <cellStyle name="Note 19 2 4 2 2" xfId="19788"/>
    <cellStyle name="Note 19 2 4 3" xfId="14495"/>
    <cellStyle name="Note 19 2 5" xfId="7215"/>
    <cellStyle name="Note 19 2 5 2" xfId="18040"/>
    <cellStyle name="Note 19 2 6" xfId="12747"/>
    <cellStyle name="Note 19 3" xfId="1989"/>
    <cellStyle name="Note 19 3 2" xfId="5595"/>
    <cellStyle name="Note 19 3 2 2" xfId="11060"/>
    <cellStyle name="Note 19 3 2 2 2" xfId="21885"/>
    <cellStyle name="Note 19 3 2 3" xfId="16592"/>
    <cellStyle name="Note 19 3 3" xfId="3841"/>
    <cellStyle name="Note 19 3 3 2" xfId="9310"/>
    <cellStyle name="Note 19 3 3 2 2" xfId="20135"/>
    <cellStyle name="Note 19 3 3 3" xfId="14842"/>
    <cellStyle name="Note 19 3 4" xfId="7562"/>
    <cellStyle name="Note 19 3 4 2" xfId="18387"/>
    <cellStyle name="Note 19 3 5" xfId="13094"/>
    <cellStyle name="Note 19 4" xfId="2719"/>
    <cellStyle name="Note 19 4 2" xfId="6293"/>
    <cellStyle name="Note 19 4 2 2" xfId="11758"/>
    <cellStyle name="Note 19 4 2 2 2" xfId="22583"/>
    <cellStyle name="Note 19 4 2 3" xfId="17290"/>
    <cellStyle name="Note 19 4 3" xfId="4539"/>
    <cellStyle name="Note 19 4 3 2" xfId="10008"/>
    <cellStyle name="Note 19 4 3 2 2" xfId="20833"/>
    <cellStyle name="Note 19 4 3 3" xfId="15540"/>
    <cellStyle name="Note 19 4 4" xfId="8260"/>
    <cellStyle name="Note 19 4 4 2" xfId="19085"/>
    <cellStyle name="Note 19 4 5" xfId="13792"/>
    <cellStyle name="Note 19 5" xfId="4899"/>
    <cellStyle name="Note 19 5 2" xfId="10364"/>
    <cellStyle name="Note 19 5 2 2" xfId="21189"/>
    <cellStyle name="Note 19 5 3" xfId="15896"/>
    <cellStyle name="Note 19 6" xfId="3145"/>
    <cellStyle name="Note 19 6 2" xfId="8614"/>
    <cellStyle name="Note 19 6 2 2" xfId="19439"/>
    <cellStyle name="Note 19 6 3" xfId="14146"/>
    <cellStyle name="Note 19 7" xfId="6866"/>
    <cellStyle name="Note 19 7 2" xfId="17691"/>
    <cellStyle name="Note 19 8" xfId="12398"/>
    <cellStyle name="Note 2" xfId="179"/>
    <cellStyle name="Note 2 2" xfId="310"/>
    <cellStyle name="Note 2 2 2" xfId="934"/>
    <cellStyle name="Note 2 3" xfId="445"/>
    <cellStyle name="Note 2 3 2" xfId="1371"/>
    <cellStyle name="Note 2 3 2 2" xfId="2069"/>
    <cellStyle name="Note 2 3 2 2 2" xfId="5675"/>
    <cellStyle name="Note 2 3 2 2 2 2" xfId="11140"/>
    <cellStyle name="Note 2 3 2 2 2 2 2" xfId="21965"/>
    <cellStyle name="Note 2 3 2 2 2 3" xfId="16672"/>
    <cellStyle name="Note 2 3 2 2 3" xfId="3921"/>
    <cellStyle name="Note 2 3 2 2 3 2" xfId="9390"/>
    <cellStyle name="Note 2 3 2 2 3 2 2" xfId="20215"/>
    <cellStyle name="Note 2 3 2 2 3 3" xfId="14922"/>
    <cellStyle name="Note 2 3 2 2 4" xfId="7642"/>
    <cellStyle name="Note 2 3 2 2 4 2" xfId="18467"/>
    <cellStyle name="Note 2 3 2 2 5" xfId="13174"/>
    <cellStyle name="Note 2 3 2 3" xfId="4979"/>
    <cellStyle name="Note 2 3 2 3 2" xfId="10444"/>
    <cellStyle name="Note 2 3 2 3 2 2" xfId="21269"/>
    <cellStyle name="Note 2 3 2 3 3" xfId="15976"/>
    <cellStyle name="Note 2 3 2 4" xfId="3225"/>
    <cellStyle name="Note 2 3 2 4 2" xfId="8694"/>
    <cellStyle name="Note 2 3 2 4 2 2" xfId="19519"/>
    <cellStyle name="Note 2 3 2 4 3" xfId="14226"/>
    <cellStyle name="Note 2 3 2 5" xfId="6946"/>
    <cellStyle name="Note 2 3 2 5 2" xfId="17771"/>
    <cellStyle name="Note 2 3 2 6" xfId="12478"/>
    <cellStyle name="Note 2 3 3" xfId="1720"/>
    <cellStyle name="Note 2 3 3 2" xfId="5326"/>
    <cellStyle name="Note 2 3 3 2 2" xfId="10791"/>
    <cellStyle name="Note 2 3 3 2 2 2" xfId="21616"/>
    <cellStyle name="Note 2 3 3 2 3" xfId="16323"/>
    <cellStyle name="Note 2 3 3 3" xfId="3572"/>
    <cellStyle name="Note 2 3 3 3 2" xfId="9041"/>
    <cellStyle name="Note 2 3 3 3 2 2" xfId="19866"/>
    <cellStyle name="Note 2 3 3 3 3" xfId="14573"/>
    <cellStyle name="Note 2 3 3 4" xfId="7293"/>
    <cellStyle name="Note 2 3 3 4 2" xfId="18118"/>
    <cellStyle name="Note 2 3 3 5" xfId="12825"/>
    <cellStyle name="Note 2 3 4" xfId="2450"/>
    <cellStyle name="Note 2 3 4 2" xfId="6024"/>
    <cellStyle name="Note 2 3 4 2 2" xfId="11489"/>
    <cellStyle name="Note 2 3 4 2 2 2" xfId="22314"/>
    <cellStyle name="Note 2 3 4 2 3" xfId="17021"/>
    <cellStyle name="Note 2 3 4 3" xfId="4270"/>
    <cellStyle name="Note 2 3 4 3 2" xfId="9739"/>
    <cellStyle name="Note 2 3 4 3 2 2" xfId="20564"/>
    <cellStyle name="Note 2 3 4 3 3" xfId="15271"/>
    <cellStyle name="Note 2 3 4 4" xfId="7991"/>
    <cellStyle name="Note 2 3 4 4 2" xfId="18816"/>
    <cellStyle name="Note 2 3 4 5" xfId="13523"/>
    <cellStyle name="Note 2 3 5" xfId="4628"/>
    <cellStyle name="Note 2 3 5 2" xfId="10093"/>
    <cellStyle name="Note 2 3 5 2 2" xfId="20918"/>
    <cellStyle name="Note 2 3 5 3" xfId="15625"/>
    <cellStyle name="Note 2 3 6" xfId="2876"/>
    <cellStyle name="Note 2 3 6 2" xfId="8345"/>
    <cellStyle name="Note 2 3 6 2 2" xfId="19170"/>
    <cellStyle name="Note 2 3 6 3" xfId="13877"/>
    <cellStyle name="Note 2 3 7" xfId="6597"/>
    <cellStyle name="Note 2 3 7 2" xfId="17422"/>
    <cellStyle name="Note 2 3 8" xfId="12128"/>
    <cellStyle name="Note 20" xfId="1288"/>
    <cellStyle name="Note 20 2" xfId="1657"/>
    <cellStyle name="Note 20 2 2" xfId="2355"/>
    <cellStyle name="Note 20 2 2 2" xfId="5961"/>
    <cellStyle name="Note 20 2 2 2 2" xfId="11426"/>
    <cellStyle name="Note 20 2 2 2 2 2" xfId="22251"/>
    <cellStyle name="Note 20 2 2 2 3" xfId="16958"/>
    <cellStyle name="Note 20 2 2 3" xfId="4207"/>
    <cellStyle name="Note 20 2 2 3 2" xfId="9676"/>
    <cellStyle name="Note 20 2 2 3 2 2" xfId="20501"/>
    <cellStyle name="Note 20 2 2 3 3" xfId="15208"/>
    <cellStyle name="Note 20 2 2 4" xfId="7928"/>
    <cellStyle name="Note 20 2 2 4 2" xfId="18753"/>
    <cellStyle name="Note 20 2 2 5" xfId="13460"/>
    <cellStyle name="Note 20 2 3" xfId="5265"/>
    <cellStyle name="Note 20 2 3 2" xfId="10730"/>
    <cellStyle name="Note 20 2 3 2 2" xfId="21555"/>
    <cellStyle name="Note 20 2 3 3" xfId="16262"/>
    <cellStyle name="Note 20 2 4" xfId="3511"/>
    <cellStyle name="Note 20 2 4 2" xfId="8980"/>
    <cellStyle name="Note 20 2 4 2 2" xfId="19805"/>
    <cellStyle name="Note 20 2 4 3" xfId="14512"/>
    <cellStyle name="Note 20 2 5" xfId="7232"/>
    <cellStyle name="Note 20 2 5 2" xfId="18057"/>
    <cellStyle name="Note 20 2 6" xfId="12764"/>
    <cellStyle name="Note 20 3" xfId="2006"/>
    <cellStyle name="Note 20 3 2" xfId="5612"/>
    <cellStyle name="Note 20 3 2 2" xfId="11077"/>
    <cellStyle name="Note 20 3 2 2 2" xfId="21902"/>
    <cellStyle name="Note 20 3 2 3" xfId="16609"/>
    <cellStyle name="Note 20 3 3" xfId="3858"/>
    <cellStyle name="Note 20 3 3 2" xfId="9327"/>
    <cellStyle name="Note 20 3 3 2 2" xfId="20152"/>
    <cellStyle name="Note 20 3 3 3" xfId="14859"/>
    <cellStyle name="Note 20 3 4" xfId="7579"/>
    <cellStyle name="Note 20 3 4 2" xfId="18404"/>
    <cellStyle name="Note 20 3 5" xfId="13111"/>
    <cellStyle name="Note 20 4" xfId="2736"/>
    <cellStyle name="Note 20 4 2" xfId="6310"/>
    <cellStyle name="Note 20 4 2 2" xfId="11775"/>
    <cellStyle name="Note 20 4 2 2 2" xfId="22600"/>
    <cellStyle name="Note 20 4 2 3" xfId="17307"/>
    <cellStyle name="Note 20 4 3" xfId="4556"/>
    <cellStyle name="Note 20 4 3 2" xfId="10025"/>
    <cellStyle name="Note 20 4 3 2 2" xfId="20850"/>
    <cellStyle name="Note 20 4 3 3" xfId="15557"/>
    <cellStyle name="Note 20 4 4" xfId="8277"/>
    <cellStyle name="Note 20 4 4 2" xfId="19102"/>
    <cellStyle name="Note 20 4 5" xfId="13809"/>
    <cellStyle name="Note 20 5" xfId="4916"/>
    <cellStyle name="Note 20 5 2" xfId="10381"/>
    <cellStyle name="Note 20 5 2 2" xfId="21206"/>
    <cellStyle name="Note 20 5 3" xfId="15913"/>
    <cellStyle name="Note 20 6" xfId="3162"/>
    <cellStyle name="Note 20 6 2" xfId="8631"/>
    <cellStyle name="Note 20 6 2 2" xfId="19456"/>
    <cellStyle name="Note 20 6 3" xfId="14163"/>
    <cellStyle name="Note 20 7" xfId="6883"/>
    <cellStyle name="Note 20 7 2" xfId="17708"/>
    <cellStyle name="Note 20 8" xfId="12415"/>
    <cellStyle name="Note 21" xfId="386"/>
    <cellStyle name="Note 22" xfId="329"/>
    <cellStyle name="Note 22 2" xfId="1357"/>
    <cellStyle name="Note 22 2 2" xfId="2055"/>
    <cellStyle name="Note 22 2 2 2" xfId="5661"/>
    <cellStyle name="Note 22 2 2 2 2" xfId="11126"/>
    <cellStyle name="Note 22 2 2 2 2 2" xfId="21951"/>
    <cellStyle name="Note 22 2 2 2 3" xfId="16658"/>
    <cellStyle name="Note 22 2 2 3" xfId="3907"/>
    <cellStyle name="Note 22 2 2 3 2" xfId="9376"/>
    <cellStyle name="Note 22 2 2 3 2 2" xfId="20201"/>
    <cellStyle name="Note 22 2 2 3 3" xfId="14908"/>
    <cellStyle name="Note 22 2 2 4" xfId="7628"/>
    <cellStyle name="Note 22 2 2 4 2" xfId="18453"/>
    <cellStyle name="Note 22 2 2 5" xfId="13160"/>
    <cellStyle name="Note 22 2 3" xfId="4965"/>
    <cellStyle name="Note 22 2 3 2" xfId="10430"/>
    <cellStyle name="Note 22 2 3 2 2" xfId="21255"/>
    <cellStyle name="Note 22 2 3 3" xfId="15962"/>
    <cellStyle name="Note 22 2 4" xfId="3211"/>
    <cellStyle name="Note 22 2 4 2" xfId="8680"/>
    <cellStyle name="Note 22 2 4 2 2" xfId="19505"/>
    <cellStyle name="Note 22 2 4 3" xfId="14212"/>
    <cellStyle name="Note 22 2 5" xfId="6932"/>
    <cellStyle name="Note 22 2 5 2" xfId="17757"/>
    <cellStyle name="Note 22 2 6" xfId="12464"/>
    <cellStyle name="Note 22 3" xfId="1706"/>
    <cellStyle name="Note 22 3 2" xfId="5312"/>
    <cellStyle name="Note 22 3 2 2" xfId="10777"/>
    <cellStyle name="Note 22 3 2 2 2" xfId="21602"/>
    <cellStyle name="Note 22 3 2 3" xfId="16309"/>
    <cellStyle name="Note 22 3 3" xfId="3558"/>
    <cellStyle name="Note 22 3 3 2" xfId="9027"/>
    <cellStyle name="Note 22 3 3 2 2" xfId="19852"/>
    <cellStyle name="Note 22 3 3 3" xfId="14559"/>
    <cellStyle name="Note 22 3 4" xfId="7279"/>
    <cellStyle name="Note 22 3 4 2" xfId="18104"/>
    <cellStyle name="Note 22 3 5" xfId="12811"/>
    <cellStyle name="Note 22 4" xfId="2436"/>
    <cellStyle name="Note 22 4 2" xfId="6010"/>
    <cellStyle name="Note 22 4 2 2" xfId="11475"/>
    <cellStyle name="Note 22 4 2 2 2" xfId="22300"/>
    <cellStyle name="Note 22 4 2 3" xfId="17007"/>
    <cellStyle name="Note 22 4 3" xfId="4256"/>
    <cellStyle name="Note 22 4 3 2" xfId="9725"/>
    <cellStyle name="Note 22 4 3 2 2" xfId="20550"/>
    <cellStyle name="Note 22 4 3 3" xfId="15257"/>
    <cellStyle name="Note 22 4 4" xfId="7977"/>
    <cellStyle name="Note 22 4 4 2" xfId="18802"/>
    <cellStyle name="Note 22 4 5" xfId="13509"/>
    <cellStyle name="Note 22 5" xfId="4614"/>
    <cellStyle name="Note 22 5 2" xfId="10079"/>
    <cellStyle name="Note 22 5 2 2" xfId="20904"/>
    <cellStyle name="Note 22 5 3" xfId="15611"/>
    <cellStyle name="Note 22 6" xfId="2862"/>
    <cellStyle name="Note 22 6 2" xfId="8331"/>
    <cellStyle name="Note 22 6 2 2" xfId="19156"/>
    <cellStyle name="Note 22 6 3" xfId="13863"/>
    <cellStyle name="Note 22 7" xfId="6583"/>
    <cellStyle name="Note 22 7 2" xfId="17408"/>
    <cellStyle name="Note 22 8" xfId="12114"/>
    <cellStyle name="Note 23" xfId="1318"/>
    <cellStyle name="Note 23 2" xfId="2022"/>
    <cellStyle name="Note 23 2 2" xfId="5628"/>
    <cellStyle name="Note 23 2 2 2" xfId="11093"/>
    <cellStyle name="Note 23 2 2 2 2" xfId="21918"/>
    <cellStyle name="Note 23 2 2 3" xfId="16625"/>
    <cellStyle name="Note 23 2 3" xfId="3874"/>
    <cellStyle name="Note 23 2 3 2" xfId="9343"/>
    <cellStyle name="Note 23 2 3 2 2" xfId="20168"/>
    <cellStyle name="Note 23 2 3 3" xfId="14875"/>
    <cellStyle name="Note 23 2 4" xfId="7595"/>
    <cellStyle name="Note 23 2 4 2" xfId="18420"/>
    <cellStyle name="Note 23 2 5" xfId="13127"/>
    <cellStyle name="Note 23 3" xfId="4932"/>
    <cellStyle name="Note 23 3 2" xfId="10397"/>
    <cellStyle name="Note 23 3 2 2" xfId="21222"/>
    <cellStyle name="Note 23 3 3" xfId="15929"/>
    <cellStyle name="Note 23 4" xfId="3178"/>
    <cellStyle name="Note 23 4 2" xfId="8647"/>
    <cellStyle name="Note 23 4 2 2" xfId="19472"/>
    <cellStyle name="Note 23 4 3" xfId="14179"/>
    <cellStyle name="Note 23 5" xfId="6899"/>
    <cellStyle name="Note 23 5 2" xfId="17724"/>
    <cellStyle name="Note 23 6" xfId="12431"/>
    <cellStyle name="Note 24" xfId="11900"/>
    <cellStyle name="Note 24 2" xfId="22697"/>
    <cellStyle name="Note 3" xfId="180"/>
    <cellStyle name="Note 3 2" xfId="935"/>
    <cellStyle name="Note 3 3" xfId="487"/>
    <cellStyle name="Note 3 3 2" xfId="1385"/>
    <cellStyle name="Note 3 3 2 2" xfId="2083"/>
    <cellStyle name="Note 3 3 2 2 2" xfId="5689"/>
    <cellStyle name="Note 3 3 2 2 2 2" xfId="11154"/>
    <cellStyle name="Note 3 3 2 2 2 2 2" xfId="21979"/>
    <cellStyle name="Note 3 3 2 2 2 3" xfId="16686"/>
    <cellStyle name="Note 3 3 2 2 3" xfId="3935"/>
    <cellStyle name="Note 3 3 2 2 3 2" xfId="9404"/>
    <cellStyle name="Note 3 3 2 2 3 2 2" xfId="20229"/>
    <cellStyle name="Note 3 3 2 2 3 3" xfId="14936"/>
    <cellStyle name="Note 3 3 2 2 4" xfId="7656"/>
    <cellStyle name="Note 3 3 2 2 4 2" xfId="18481"/>
    <cellStyle name="Note 3 3 2 2 5" xfId="13188"/>
    <cellStyle name="Note 3 3 2 3" xfId="4993"/>
    <cellStyle name="Note 3 3 2 3 2" xfId="10458"/>
    <cellStyle name="Note 3 3 2 3 2 2" xfId="21283"/>
    <cellStyle name="Note 3 3 2 3 3" xfId="15990"/>
    <cellStyle name="Note 3 3 2 4" xfId="3239"/>
    <cellStyle name="Note 3 3 2 4 2" xfId="8708"/>
    <cellStyle name="Note 3 3 2 4 2 2" xfId="19533"/>
    <cellStyle name="Note 3 3 2 4 3" xfId="14240"/>
    <cellStyle name="Note 3 3 2 5" xfId="6960"/>
    <cellStyle name="Note 3 3 2 5 2" xfId="17785"/>
    <cellStyle name="Note 3 3 2 6" xfId="12492"/>
    <cellStyle name="Note 3 3 3" xfId="1734"/>
    <cellStyle name="Note 3 3 3 2" xfId="5340"/>
    <cellStyle name="Note 3 3 3 2 2" xfId="10805"/>
    <cellStyle name="Note 3 3 3 2 2 2" xfId="21630"/>
    <cellStyle name="Note 3 3 3 2 3" xfId="16337"/>
    <cellStyle name="Note 3 3 3 3" xfId="3586"/>
    <cellStyle name="Note 3 3 3 3 2" xfId="9055"/>
    <cellStyle name="Note 3 3 3 3 2 2" xfId="19880"/>
    <cellStyle name="Note 3 3 3 3 3" xfId="14587"/>
    <cellStyle name="Note 3 3 3 4" xfId="7307"/>
    <cellStyle name="Note 3 3 3 4 2" xfId="18132"/>
    <cellStyle name="Note 3 3 3 5" xfId="12839"/>
    <cellStyle name="Note 3 3 4" xfId="2464"/>
    <cellStyle name="Note 3 3 4 2" xfId="6038"/>
    <cellStyle name="Note 3 3 4 2 2" xfId="11503"/>
    <cellStyle name="Note 3 3 4 2 2 2" xfId="22328"/>
    <cellStyle name="Note 3 3 4 2 3" xfId="17035"/>
    <cellStyle name="Note 3 3 4 3" xfId="4284"/>
    <cellStyle name="Note 3 3 4 3 2" xfId="9753"/>
    <cellStyle name="Note 3 3 4 3 2 2" xfId="20578"/>
    <cellStyle name="Note 3 3 4 3 3" xfId="15285"/>
    <cellStyle name="Note 3 3 4 4" xfId="8005"/>
    <cellStyle name="Note 3 3 4 4 2" xfId="18830"/>
    <cellStyle name="Note 3 3 4 5" xfId="13537"/>
    <cellStyle name="Note 3 3 5" xfId="4642"/>
    <cellStyle name="Note 3 3 5 2" xfId="10107"/>
    <cellStyle name="Note 3 3 5 2 2" xfId="20932"/>
    <cellStyle name="Note 3 3 5 3" xfId="15639"/>
    <cellStyle name="Note 3 3 6" xfId="2890"/>
    <cellStyle name="Note 3 3 6 2" xfId="8359"/>
    <cellStyle name="Note 3 3 6 2 2" xfId="19184"/>
    <cellStyle name="Note 3 3 6 3" xfId="13891"/>
    <cellStyle name="Note 3 3 7" xfId="6611"/>
    <cellStyle name="Note 3 3 7 2" xfId="17436"/>
    <cellStyle name="Note 3 3 8" xfId="12142"/>
    <cellStyle name="Note 4" xfId="181"/>
    <cellStyle name="Note 4 2" xfId="936"/>
    <cellStyle name="Note 4 3" xfId="529"/>
    <cellStyle name="Note 4 3 2" xfId="1399"/>
    <cellStyle name="Note 4 3 2 2" xfId="2097"/>
    <cellStyle name="Note 4 3 2 2 2" xfId="5703"/>
    <cellStyle name="Note 4 3 2 2 2 2" xfId="11168"/>
    <cellStyle name="Note 4 3 2 2 2 2 2" xfId="21993"/>
    <cellStyle name="Note 4 3 2 2 2 3" xfId="16700"/>
    <cellStyle name="Note 4 3 2 2 3" xfId="3949"/>
    <cellStyle name="Note 4 3 2 2 3 2" xfId="9418"/>
    <cellStyle name="Note 4 3 2 2 3 2 2" xfId="20243"/>
    <cellStyle name="Note 4 3 2 2 3 3" xfId="14950"/>
    <cellStyle name="Note 4 3 2 2 4" xfId="7670"/>
    <cellStyle name="Note 4 3 2 2 4 2" xfId="18495"/>
    <cellStyle name="Note 4 3 2 2 5" xfId="13202"/>
    <cellStyle name="Note 4 3 2 3" xfId="5007"/>
    <cellStyle name="Note 4 3 2 3 2" xfId="10472"/>
    <cellStyle name="Note 4 3 2 3 2 2" xfId="21297"/>
    <cellStyle name="Note 4 3 2 3 3" xfId="16004"/>
    <cellStyle name="Note 4 3 2 4" xfId="3253"/>
    <cellStyle name="Note 4 3 2 4 2" xfId="8722"/>
    <cellStyle name="Note 4 3 2 4 2 2" xfId="19547"/>
    <cellStyle name="Note 4 3 2 4 3" xfId="14254"/>
    <cellStyle name="Note 4 3 2 5" xfId="6974"/>
    <cellStyle name="Note 4 3 2 5 2" xfId="17799"/>
    <cellStyle name="Note 4 3 2 6" xfId="12506"/>
    <cellStyle name="Note 4 3 3" xfId="1748"/>
    <cellStyle name="Note 4 3 3 2" xfId="5354"/>
    <cellStyle name="Note 4 3 3 2 2" xfId="10819"/>
    <cellStyle name="Note 4 3 3 2 2 2" xfId="21644"/>
    <cellStyle name="Note 4 3 3 2 3" xfId="16351"/>
    <cellStyle name="Note 4 3 3 3" xfId="3600"/>
    <cellStyle name="Note 4 3 3 3 2" xfId="9069"/>
    <cellStyle name="Note 4 3 3 3 2 2" xfId="19894"/>
    <cellStyle name="Note 4 3 3 3 3" xfId="14601"/>
    <cellStyle name="Note 4 3 3 4" xfId="7321"/>
    <cellStyle name="Note 4 3 3 4 2" xfId="18146"/>
    <cellStyle name="Note 4 3 3 5" xfId="12853"/>
    <cellStyle name="Note 4 3 4" xfId="2478"/>
    <cellStyle name="Note 4 3 4 2" xfId="6052"/>
    <cellStyle name="Note 4 3 4 2 2" xfId="11517"/>
    <cellStyle name="Note 4 3 4 2 2 2" xfId="22342"/>
    <cellStyle name="Note 4 3 4 2 3" xfId="17049"/>
    <cellStyle name="Note 4 3 4 3" xfId="4298"/>
    <cellStyle name="Note 4 3 4 3 2" xfId="9767"/>
    <cellStyle name="Note 4 3 4 3 2 2" xfId="20592"/>
    <cellStyle name="Note 4 3 4 3 3" xfId="15299"/>
    <cellStyle name="Note 4 3 4 4" xfId="8019"/>
    <cellStyle name="Note 4 3 4 4 2" xfId="18844"/>
    <cellStyle name="Note 4 3 4 5" xfId="13551"/>
    <cellStyle name="Note 4 3 5" xfId="4656"/>
    <cellStyle name="Note 4 3 5 2" xfId="10121"/>
    <cellStyle name="Note 4 3 5 2 2" xfId="20946"/>
    <cellStyle name="Note 4 3 5 3" xfId="15653"/>
    <cellStyle name="Note 4 3 6" xfId="2904"/>
    <cellStyle name="Note 4 3 6 2" xfId="8373"/>
    <cellStyle name="Note 4 3 6 2 2" xfId="19198"/>
    <cellStyle name="Note 4 3 6 3" xfId="13905"/>
    <cellStyle name="Note 4 3 7" xfId="6625"/>
    <cellStyle name="Note 4 3 7 2" xfId="17450"/>
    <cellStyle name="Note 4 3 8" xfId="12156"/>
    <cellStyle name="Note 5" xfId="182"/>
    <cellStyle name="Note 5 2" xfId="937"/>
    <cellStyle name="Note 5 3" xfId="571"/>
    <cellStyle name="Note 5 3 2" xfId="1413"/>
    <cellStyle name="Note 5 3 2 2" xfId="2111"/>
    <cellStyle name="Note 5 3 2 2 2" xfId="5717"/>
    <cellStyle name="Note 5 3 2 2 2 2" xfId="11182"/>
    <cellStyle name="Note 5 3 2 2 2 2 2" xfId="22007"/>
    <cellStyle name="Note 5 3 2 2 2 3" xfId="16714"/>
    <cellStyle name="Note 5 3 2 2 3" xfId="3963"/>
    <cellStyle name="Note 5 3 2 2 3 2" xfId="9432"/>
    <cellStyle name="Note 5 3 2 2 3 2 2" xfId="20257"/>
    <cellStyle name="Note 5 3 2 2 3 3" xfId="14964"/>
    <cellStyle name="Note 5 3 2 2 4" xfId="7684"/>
    <cellStyle name="Note 5 3 2 2 4 2" xfId="18509"/>
    <cellStyle name="Note 5 3 2 2 5" xfId="13216"/>
    <cellStyle name="Note 5 3 2 3" xfId="5021"/>
    <cellStyle name="Note 5 3 2 3 2" xfId="10486"/>
    <cellStyle name="Note 5 3 2 3 2 2" xfId="21311"/>
    <cellStyle name="Note 5 3 2 3 3" xfId="16018"/>
    <cellStyle name="Note 5 3 2 4" xfId="3267"/>
    <cellStyle name="Note 5 3 2 4 2" xfId="8736"/>
    <cellStyle name="Note 5 3 2 4 2 2" xfId="19561"/>
    <cellStyle name="Note 5 3 2 4 3" xfId="14268"/>
    <cellStyle name="Note 5 3 2 5" xfId="6988"/>
    <cellStyle name="Note 5 3 2 5 2" xfId="17813"/>
    <cellStyle name="Note 5 3 2 6" xfId="12520"/>
    <cellStyle name="Note 5 3 3" xfId="1762"/>
    <cellStyle name="Note 5 3 3 2" xfId="5368"/>
    <cellStyle name="Note 5 3 3 2 2" xfId="10833"/>
    <cellStyle name="Note 5 3 3 2 2 2" xfId="21658"/>
    <cellStyle name="Note 5 3 3 2 3" xfId="16365"/>
    <cellStyle name="Note 5 3 3 3" xfId="3614"/>
    <cellStyle name="Note 5 3 3 3 2" xfId="9083"/>
    <cellStyle name="Note 5 3 3 3 2 2" xfId="19908"/>
    <cellStyle name="Note 5 3 3 3 3" xfId="14615"/>
    <cellStyle name="Note 5 3 3 4" xfId="7335"/>
    <cellStyle name="Note 5 3 3 4 2" xfId="18160"/>
    <cellStyle name="Note 5 3 3 5" xfId="12867"/>
    <cellStyle name="Note 5 3 4" xfId="2492"/>
    <cellStyle name="Note 5 3 4 2" xfId="6066"/>
    <cellStyle name="Note 5 3 4 2 2" xfId="11531"/>
    <cellStyle name="Note 5 3 4 2 2 2" xfId="22356"/>
    <cellStyle name="Note 5 3 4 2 3" xfId="17063"/>
    <cellStyle name="Note 5 3 4 3" xfId="4312"/>
    <cellStyle name="Note 5 3 4 3 2" xfId="9781"/>
    <cellStyle name="Note 5 3 4 3 2 2" xfId="20606"/>
    <cellStyle name="Note 5 3 4 3 3" xfId="15313"/>
    <cellStyle name="Note 5 3 4 4" xfId="8033"/>
    <cellStyle name="Note 5 3 4 4 2" xfId="18858"/>
    <cellStyle name="Note 5 3 4 5" xfId="13565"/>
    <cellStyle name="Note 5 3 5" xfId="4670"/>
    <cellStyle name="Note 5 3 5 2" xfId="10135"/>
    <cellStyle name="Note 5 3 5 2 2" xfId="20960"/>
    <cellStyle name="Note 5 3 5 3" xfId="15667"/>
    <cellStyle name="Note 5 3 6" xfId="2918"/>
    <cellStyle name="Note 5 3 6 2" xfId="8387"/>
    <cellStyle name="Note 5 3 6 2 2" xfId="19212"/>
    <cellStyle name="Note 5 3 6 3" xfId="13919"/>
    <cellStyle name="Note 5 3 7" xfId="6639"/>
    <cellStyle name="Note 5 3 7 2" xfId="17464"/>
    <cellStyle name="Note 5 3 8" xfId="12170"/>
    <cellStyle name="Note 6" xfId="183"/>
    <cellStyle name="Note 6 2" xfId="938"/>
    <cellStyle name="Note 6 3" xfId="613"/>
    <cellStyle name="Note 6 3 2" xfId="1427"/>
    <cellStyle name="Note 6 3 2 2" xfId="2125"/>
    <cellStyle name="Note 6 3 2 2 2" xfId="5731"/>
    <cellStyle name="Note 6 3 2 2 2 2" xfId="11196"/>
    <cellStyle name="Note 6 3 2 2 2 2 2" xfId="22021"/>
    <cellStyle name="Note 6 3 2 2 2 3" xfId="16728"/>
    <cellStyle name="Note 6 3 2 2 3" xfId="3977"/>
    <cellStyle name="Note 6 3 2 2 3 2" xfId="9446"/>
    <cellStyle name="Note 6 3 2 2 3 2 2" xfId="20271"/>
    <cellStyle name="Note 6 3 2 2 3 3" xfId="14978"/>
    <cellStyle name="Note 6 3 2 2 4" xfId="7698"/>
    <cellStyle name="Note 6 3 2 2 4 2" xfId="18523"/>
    <cellStyle name="Note 6 3 2 2 5" xfId="13230"/>
    <cellStyle name="Note 6 3 2 3" xfId="5035"/>
    <cellStyle name="Note 6 3 2 3 2" xfId="10500"/>
    <cellStyle name="Note 6 3 2 3 2 2" xfId="21325"/>
    <cellStyle name="Note 6 3 2 3 3" xfId="16032"/>
    <cellStyle name="Note 6 3 2 4" xfId="3281"/>
    <cellStyle name="Note 6 3 2 4 2" xfId="8750"/>
    <cellStyle name="Note 6 3 2 4 2 2" xfId="19575"/>
    <cellStyle name="Note 6 3 2 4 3" xfId="14282"/>
    <cellStyle name="Note 6 3 2 5" xfId="7002"/>
    <cellStyle name="Note 6 3 2 5 2" xfId="17827"/>
    <cellStyle name="Note 6 3 2 6" xfId="12534"/>
    <cellStyle name="Note 6 3 3" xfId="1776"/>
    <cellStyle name="Note 6 3 3 2" xfId="5382"/>
    <cellStyle name="Note 6 3 3 2 2" xfId="10847"/>
    <cellStyle name="Note 6 3 3 2 2 2" xfId="21672"/>
    <cellStyle name="Note 6 3 3 2 3" xfId="16379"/>
    <cellStyle name="Note 6 3 3 3" xfId="3628"/>
    <cellStyle name="Note 6 3 3 3 2" xfId="9097"/>
    <cellStyle name="Note 6 3 3 3 2 2" xfId="19922"/>
    <cellStyle name="Note 6 3 3 3 3" xfId="14629"/>
    <cellStyle name="Note 6 3 3 4" xfId="7349"/>
    <cellStyle name="Note 6 3 3 4 2" xfId="18174"/>
    <cellStyle name="Note 6 3 3 5" xfId="12881"/>
    <cellStyle name="Note 6 3 4" xfId="2506"/>
    <cellStyle name="Note 6 3 4 2" xfId="6080"/>
    <cellStyle name="Note 6 3 4 2 2" xfId="11545"/>
    <cellStyle name="Note 6 3 4 2 2 2" xfId="22370"/>
    <cellStyle name="Note 6 3 4 2 3" xfId="17077"/>
    <cellStyle name="Note 6 3 4 3" xfId="4326"/>
    <cellStyle name="Note 6 3 4 3 2" xfId="9795"/>
    <cellStyle name="Note 6 3 4 3 2 2" xfId="20620"/>
    <cellStyle name="Note 6 3 4 3 3" xfId="15327"/>
    <cellStyle name="Note 6 3 4 4" xfId="8047"/>
    <cellStyle name="Note 6 3 4 4 2" xfId="18872"/>
    <cellStyle name="Note 6 3 4 5" xfId="13579"/>
    <cellStyle name="Note 6 3 5" xfId="4685"/>
    <cellStyle name="Note 6 3 5 2" xfId="10150"/>
    <cellStyle name="Note 6 3 5 2 2" xfId="20975"/>
    <cellStyle name="Note 6 3 5 3" xfId="15682"/>
    <cellStyle name="Note 6 3 6" xfId="2932"/>
    <cellStyle name="Note 6 3 6 2" xfId="8401"/>
    <cellStyle name="Note 6 3 6 2 2" xfId="19226"/>
    <cellStyle name="Note 6 3 6 3" xfId="13933"/>
    <cellStyle name="Note 6 3 7" xfId="6653"/>
    <cellStyle name="Note 6 3 7 2" xfId="17478"/>
    <cellStyle name="Note 6 3 8" xfId="12184"/>
    <cellStyle name="Note 7" xfId="184"/>
    <cellStyle name="Note 7 2" xfId="939"/>
    <cellStyle name="Note 7 3" xfId="655"/>
    <cellStyle name="Note 7 3 2" xfId="1441"/>
    <cellStyle name="Note 7 3 2 2" xfId="2139"/>
    <cellStyle name="Note 7 3 2 2 2" xfId="5745"/>
    <cellStyle name="Note 7 3 2 2 2 2" xfId="11210"/>
    <cellStyle name="Note 7 3 2 2 2 2 2" xfId="22035"/>
    <cellStyle name="Note 7 3 2 2 2 3" xfId="16742"/>
    <cellStyle name="Note 7 3 2 2 3" xfId="3991"/>
    <cellStyle name="Note 7 3 2 2 3 2" xfId="9460"/>
    <cellStyle name="Note 7 3 2 2 3 2 2" xfId="20285"/>
    <cellStyle name="Note 7 3 2 2 3 3" xfId="14992"/>
    <cellStyle name="Note 7 3 2 2 4" xfId="7712"/>
    <cellStyle name="Note 7 3 2 2 4 2" xfId="18537"/>
    <cellStyle name="Note 7 3 2 2 5" xfId="13244"/>
    <cellStyle name="Note 7 3 2 3" xfId="5049"/>
    <cellStyle name="Note 7 3 2 3 2" xfId="10514"/>
    <cellStyle name="Note 7 3 2 3 2 2" xfId="21339"/>
    <cellStyle name="Note 7 3 2 3 3" xfId="16046"/>
    <cellStyle name="Note 7 3 2 4" xfId="3295"/>
    <cellStyle name="Note 7 3 2 4 2" xfId="8764"/>
    <cellStyle name="Note 7 3 2 4 2 2" xfId="19589"/>
    <cellStyle name="Note 7 3 2 4 3" xfId="14296"/>
    <cellStyle name="Note 7 3 2 5" xfId="7016"/>
    <cellStyle name="Note 7 3 2 5 2" xfId="17841"/>
    <cellStyle name="Note 7 3 2 6" xfId="12548"/>
    <cellStyle name="Note 7 3 3" xfId="1790"/>
    <cellStyle name="Note 7 3 3 2" xfId="5396"/>
    <cellStyle name="Note 7 3 3 2 2" xfId="10861"/>
    <cellStyle name="Note 7 3 3 2 2 2" xfId="21686"/>
    <cellStyle name="Note 7 3 3 2 3" xfId="16393"/>
    <cellStyle name="Note 7 3 3 3" xfId="3642"/>
    <cellStyle name="Note 7 3 3 3 2" xfId="9111"/>
    <cellStyle name="Note 7 3 3 3 2 2" xfId="19936"/>
    <cellStyle name="Note 7 3 3 3 3" xfId="14643"/>
    <cellStyle name="Note 7 3 3 4" xfId="7363"/>
    <cellStyle name="Note 7 3 3 4 2" xfId="18188"/>
    <cellStyle name="Note 7 3 3 5" xfId="12895"/>
    <cellStyle name="Note 7 3 4" xfId="2520"/>
    <cellStyle name="Note 7 3 4 2" xfId="6094"/>
    <cellStyle name="Note 7 3 4 2 2" xfId="11559"/>
    <cellStyle name="Note 7 3 4 2 2 2" xfId="22384"/>
    <cellStyle name="Note 7 3 4 2 3" xfId="17091"/>
    <cellStyle name="Note 7 3 4 3" xfId="4340"/>
    <cellStyle name="Note 7 3 4 3 2" xfId="9809"/>
    <cellStyle name="Note 7 3 4 3 2 2" xfId="20634"/>
    <cellStyle name="Note 7 3 4 3 3" xfId="15341"/>
    <cellStyle name="Note 7 3 4 4" xfId="8061"/>
    <cellStyle name="Note 7 3 4 4 2" xfId="18886"/>
    <cellStyle name="Note 7 3 4 5" xfId="13593"/>
    <cellStyle name="Note 7 3 5" xfId="4700"/>
    <cellStyle name="Note 7 3 5 2" xfId="10165"/>
    <cellStyle name="Note 7 3 5 2 2" xfId="20990"/>
    <cellStyle name="Note 7 3 5 3" xfId="15697"/>
    <cellStyle name="Note 7 3 6" xfId="2946"/>
    <cellStyle name="Note 7 3 6 2" xfId="8415"/>
    <cellStyle name="Note 7 3 6 2 2" xfId="19240"/>
    <cellStyle name="Note 7 3 6 3" xfId="13947"/>
    <cellStyle name="Note 7 3 7" xfId="6667"/>
    <cellStyle name="Note 7 3 7 2" xfId="17492"/>
    <cellStyle name="Note 7 3 8" xfId="12198"/>
    <cellStyle name="Note 8" xfId="185"/>
    <cellStyle name="Note 8 2" xfId="940"/>
    <cellStyle name="Note 8 3" xfId="696"/>
    <cellStyle name="Note 8 3 2" xfId="1454"/>
    <cellStyle name="Note 8 3 2 2" xfId="2152"/>
    <cellStyle name="Note 8 3 2 2 2" xfId="5758"/>
    <cellStyle name="Note 8 3 2 2 2 2" xfId="11223"/>
    <cellStyle name="Note 8 3 2 2 2 2 2" xfId="22048"/>
    <cellStyle name="Note 8 3 2 2 2 3" xfId="16755"/>
    <cellStyle name="Note 8 3 2 2 3" xfId="4004"/>
    <cellStyle name="Note 8 3 2 2 3 2" xfId="9473"/>
    <cellStyle name="Note 8 3 2 2 3 2 2" xfId="20298"/>
    <cellStyle name="Note 8 3 2 2 3 3" xfId="15005"/>
    <cellStyle name="Note 8 3 2 2 4" xfId="7725"/>
    <cellStyle name="Note 8 3 2 2 4 2" xfId="18550"/>
    <cellStyle name="Note 8 3 2 2 5" xfId="13257"/>
    <cellStyle name="Note 8 3 2 3" xfId="5062"/>
    <cellStyle name="Note 8 3 2 3 2" xfId="10527"/>
    <cellStyle name="Note 8 3 2 3 2 2" xfId="21352"/>
    <cellStyle name="Note 8 3 2 3 3" xfId="16059"/>
    <cellStyle name="Note 8 3 2 4" xfId="3308"/>
    <cellStyle name="Note 8 3 2 4 2" xfId="8777"/>
    <cellStyle name="Note 8 3 2 4 2 2" xfId="19602"/>
    <cellStyle name="Note 8 3 2 4 3" xfId="14309"/>
    <cellStyle name="Note 8 3 2 5" xfId="7029"/>
    <cellStyle name="Note 8 3 2 5 2" xfId="17854"/>
    <cellStyle name="Note 8 3 2 6" xfId="12561"/>
    <cellStyle name="Note 8 3 3" xfId="1803"/>
    <cellStyle name="Note 8 3 3 2" xfId="5409"/>
    <cellStyle name="Note 8 3 3 2 2" xfId="10874"/>
    <cellStyle name="Note 8 3 3 2 2 2" xfId="21699"/>
    <cellStyle name="Note 8 3 3 2 3" xfId="16406"/>
    <cellStyle name="Note 8 3 3 3" xfId="3655"/>
    <cellStyle name="Note 8 3 3 3 2" xfId="9124"/>
    <cellStyle name="Note 8 3 3 3 2 2" xfId="19949"/>
    <cellStyle name="Note 8 3 3 3 3" xfId="14656"/>
    <cellStyle name="Note 8 3 3 4" xfId="7376"/>
    <cellStyle name="Note 8 3 3 4 2" xfId="18201"/>
    <cellStyle name="Note 8 3 3 5" xfId="12908"/>
    <cellStyle name="Note 8 3 4" xfId="2533"/>
    <cellStyle name="Note 8 3 4 2" xfId="6107"/>
    <cellStyle name="Note 8 3 4 2 2" xfId="11572"/>
    <cellStyle name="Note 8 3 4 2 2 2" xfId="22397"/>
    <cellStyle name="Note 8 3 4 2 3" xfId="17104"/>
    <cellStyle name="Note 8 3 4 3" xfId="4353"/>
    <cellStyle name="Note 8 3 4 3 2" xfId="9822"/>
    <cellStyle name="Note 8 3 4 3 2 2" xfId="20647"/>
    <cellStyle name="Note 8 3 4 3 3" xfId="15354"/>
    <cellStyle name="Note 8 3 4 4" xfId="8074"/>
    <cellStyle name="Note 8 3 4 4 2" xfId="18899"/>
    <cellStyle name="Note 8 3 4 5" xfId="13606"/>
    <cellStyle name="Note 8 3 5" xfId="4713"/>
    <cellStyle name="Note 8 3 5 2" xfId="10178"/>
    <cellStyle name="Note 8 3 5 2 2" xfId="21003"/>
    <cellStyle name="Note 8 3 5 3" xfId="15710"/>
    <cellStyle name="Note 8 3 6" xfId="2959"/>
    <cellStyle name="Note 8 3 6 2" xfId="8428"/>
    <cellStyle name="Note 8 3 6 2 2" xfId="19253"/>
    <cellStyle name="Note 8 3 6 3" xfId="13960"/>
    <cellStyle name="Note 8 3 7" xfId="6680"/>
    <cellStyle name="Note 8 3 7 2" xfId="17505"/>
    <cellStyle name="Note 8 3 8" xfId="12211"/>
    <cellStyle name="Note 9" xfId="186"/>
    <cellStyle name="Note 9 2" xfId="941"/>
    <cellStyle name="Note 9 3" xfId="737"/>
    <cellStyle name="Note 9 3 2" xfId="1467"/>
    <cellStyle name="Note 9 3 2 2" xfId="2165"/>
    <cellStyle name="Note 9 3 2 2 2" xfId="5771"/>
    <cellStyle name="Note 9 3 2 2 2 2" xfId="11236"/>
    <cellStyle name="Note 9 3 2 2 2 2 2" xfId="22061"/>
    <cellStyle name="Note 9 3 2 2 2 3" xfId="16768"/>
    <cellStyle name="Note 9 3 2 2 3" xfId="4017"/>
    <cellStyle name="Note 9 3 2 2 3 2" xfId="9486"/>
    <cellStyle name="Note 9 3 2 2 3 2 2" xfId="20311"/>
    <cellStyle name="Note 9 3 2 2 3 3" xfId="15018"/>
    <cellStyle name="Note 9 3 2 2 4" xfId="7738"/>
    <cellStyle name="Note 9 3 2 2 4 2" xfId="18563"/>
    <cellStyle name="Note 9 3 2 2 5" xfId="13270"/>
    <cellStyle name="Note 9 3 2 3" xfId="5075"/>
    <cellStyle name="Note 9 3 2 3 2" xfId="10540"/>
    <cellStyle name="Note 9 3 2 3 2 2" xfId="21365"/>
    <cellStyle name="Note 9 3 2 3 3" xfId="16072"/>
    <cellStyle name="Note 9 3 2 4" xfId="3321"/>
    <cellStyle name="Note 9 3 2 4 2" xfId="8790"/>
    <cellStyle name="Note 9 3 2 4 2 2" xfId="19615"/>
    <cellStyle name="Note 9 3 2 4 3" xfId="14322"/>
    <cellStyle name="Note 9 3 2 5" xfId="7042"/>
    <cellStyle name="Note 9 3 2 5 2" xfId="17867"/>
    <cellStyle name="Note 9 3 2 6" xfId="12574"/>
    <cellStyle name="Note 9 3 3" xfId="1816"/>
    <cellStyle name="Note 9 3 3 2" xfId="5422"/>
    <cellStyle name="Note 9 3 3 2 2" xfId="10887"/>
    <cellStyle name="Note 9 3 3 2 2 2" xfId="21712"/>
    <cellStyle name="Note 9 3 3 2 3" xfId="16419"/>
    <cellStyle name="Note 9 3 3 3" xfId="3668"/>
    <cellStyle name="Note 9 3 3 3 2" xfId="9137"/>
    <cellStyle name="Note 9 3 3 3 2 2" xfId="19962"/>
    <cellStyle name="Note 9 3 3 3 3" xfId="14669"/>
    <cellStyle name="Note 9 3 3 4" xfId="7389"/>
    <cellStyle name="Note 9 3 3 4 2" xfId="18214"/>
    <cellStyle name="Note 9 3 3 5" xfId="12921"/>
    <cellStyle name="Note 9 3 4" xfId="2546"/>
    <cellStyle name="Note 9 3 4 2" xfId="6120"/>
    <cellStyle name="Note 9 3 4 2 2" xfId="11585"/>
    <cellStyle name="Note 9 3 4 2 2 2" xfId="22410"/>
    <cellStyle name="Note 9 3 4 2 3" xfId="17117"/>
    <cellStyle name="Note 9 3 4 3" xfId="4366"/>
    <cellStyle name="Note 9 3 4 3 2" xfId="9835"/>
    <cellStyle name="Note 9 3 4 3 2 2" xfId="20660"/>
    <cellStyle name="Note 9 3 4 3 3" xfId="15367"/>
    <cellStyle name="Note 9 3 4 4" xfId="8087"/>
    <cellStyle name="Note 9 3 4 4 2" xfId="18912"/>
    <cellStyle name="Note 9 3 4 5" xfId="13619"/>
    <cellStyle name="Note 9 3 5" xfId="4726"/>
    <cellStyle name="Note 9 3 5 2" xfId="10191"/>
    <cellStyle name="Note 9 3 5 2 2" xfId="21016"/>
    <cellStyle name="Note 9 3 5 3" xfId="15723"/>
    <cellStyle name="Note 9 3 6" xfId="2972"/>
    <cellStyle name="Note 9 3 6 2" xfId="8441"/>
    <cellStyle name="Note 9 3 6 2 2" xfId="19266"/>
    <cellStyle name="Note 9 3 6 3" xfId="13973"/>
    <cellStyle name="Note 9 3 7" xfId="6693"/>
    <cellStyle name="Note 9 3 7 2" xfId="17518"/>
    <cellStyle name="Note 9 3 8" xfId="12224"/>
    <cellStyle name="Output" xfId="187" builtinId="21" customBuiltin="1"/>
    <cellStyle name="Output 10" xfId="387"/>
    <cellStyle name="Output 11" xfId="2793"/>
    <cellStyle name="Output 2" xfId="440"/>
    <cellStyle name="Output 2 2" xfId="2399"/>
    <cellStyle name="Output 3" xfId="482"/>
    <cellStyle name="Output 4" xfId="524"/>
    <cellStyle name="Output 5" xfId="566"/>
    <cellStyle name="Output 6" xfId="608"/>
    <cellStyle name="Output 7" xfId="650"/>
    <cellStyle name="Output 8" xfId="691"/>
    <cellStyle name="Output 9" xfId="732"/>
    <cellStyle name="Percen - Style1" xfId="188"/>
    <cellStyle name="Percen - Style2" xfId="189"/>
    <cellStyle name="Percen - Style3" xfId="190"/>
    <cellStyle name="Percent" xfId="191" builtinId="5"/>
    <cellStyle name="Percent (0)" xfId="192"/>
    <cellStyle name="Percent [2]" xfId="193"/>
    <cellStyle name="Percent 10" xfId="888"/>
    <cellStyle name="Percent 11" xfId="388"/>
    <cellStyle name="Percent 12" xfId="1336"/>
    <cellStyle name="Percent 13" xfId="2794"/>
    <cellStyle name="Percent 14" xfId="2824"/>
    <cellStyle name="Percent 15" xfId="2827"/>
    <cellStyle name="Percent 16" xfId="2829"/>
    <cellStyle name="Percent 17" xfId="4684"/>
    <cellStyle name="Percent 17 2" xfId="10149"/>
    <cellStyle name="Percent 17 2 2" xfId="20974"/>
    <cellStyle name="Percent 17 3" xfId="15681"/>
    <cellStyle name="Percent 18" xfId="6532"/>
    <cellStyle name="Percent 19" xfId="6533"/>
    <cellStyle name="Percent 2" xfId="194"/>
    <cellStyle name="Percent 2 2" xfId="6534"/>
    <cellStyle name="Percent 2 2 2 2" xfId="12065"/>
    <cellStyle name="Percent 2 3" xfId="6535"/>
    <cellStyle name="Percent 2 3 2" xfId="11841"/>
    <cellStyle name="Percent 2 3 2 2" xfId="22665"/>
    <cellStyle name="Percent 2 3 3" xfId="17372"/>
    <cellStyle name="Percent 2 4" xfId="6536"/>
    <cellStyle name="Percent 2 4 2" xfId="11842"/>
    <cellStyle name="Percent 2 4 2 2" xfId="22666"/>
    <cellStyle name="Percent 2 4 3" xfId="17373"/>
    <cellStyle name="Percent 2 5" xfId="12049"/>
    <cellStyle name="Percent 20" xfId="6537"/>
    <cellStyle name="Percent 21" xfId="6538"/>
    <cellStyle name="Percent 21 2" xfId="11843"/>
    <cellStyle name="Percent 21 2 2" xfId="22667"/>
    <cellStyle name="Percent 21 3" xfId="17374"/>
    <cellStyle name="Percent 22" xfId="6539"/>
    <cellStyle name="Percent 22 2" xfId="11844"/>
    <cellStyle name="Percent 22 2 2" xfId="22668"/>
    <cellStyle name="Percent 22 3" xfId="17375"/>
    <cellStyle name="Percent 23" xfId="11890"/>
    <cellStyle name="Percent 23 2" xfId="22687"/>
    <cellStyle name="Percent 24" xfId="11891"/>
    <cellStyle name="Percent 24 2" xfId="22688"/>
    <cellStyle name="Percent 25" xfId="11896"/>
    <cellStyle name="Percent 25 2" xfId="22693"/>
    <cellStyle name="Percent 26" xfId="11968"/>
    <cellStyle name="Percent 26 2" xfId="22731"/>
    <cellStyle name="Percent 27" xfId="11960"/>
    <cellStyle name="Percent 27 2" xfId="22723"/>
    <cellStyle name="Percent 28" xfId="11897"/>
    <cellStyle name="Percent 28 2" xfId="22694"/>
    <cellStyle name="Percent 29" xfId="11975"/>
    <cellStyle name="Percent 29 2" xfId="22738"/>
    <cellStyle name="Percent 3" xfId="195"/>
    <cellStyle name="Percent 3 2" xfId="196"/>
    <cellStyle name="Percent 30" xfId="11905"/>
    <cellStyle name="Percent 30 2" xfId="22702"/>
    <cellStyle name="Percent 31" xfId="11983"/>
    <cellStyle name="Percent 31 2" xfId="22746"/>
    <cellStyle name="Percent 32" xfId="11986"/>
    <cellStyle name="Percent 32 2" xfId="22749"/>
    <cellStyle name="Percent 33" xfId="11988"/>
    <cellStyle name="Percent 33 2" xfId="22751"/>
    <cellStyle name="Percent 34" xfId="11990"/>
    <cellStyle name="Percent 34 2" xfId="22753"/>
    <cellStyle name="Percent 35" xfId="11965"/>
    <cellStyle name="Percent 35 2" xfId="22728"/>
    <cellStyle name="Percent 36" xfId="11898"/>
    <cellStyle name="Percent 36 2" xfId="22695"/>
    <cellStyle name="Percent 37" xfId="11902"/>
    <cellStyle name="Percent 37 2" xfId="22699"/>
    <cellStyle name="Percent 38" xfId="11963"/>
    <cellStyle name="Percent 38 2" xfId="22726"/>
    <cellStyle name="Percent 39" xfId="11962"/>
    <cellStyle name="Percent 39 2" xfId="22725"/>
    <cellStyle name="Percent 4" xfId="197"/>
    <cellStyle name="Percent 4 2" xfId="6540"/>
    <cellStyle name="Percent 4 3" xfId="6541"/>
    <cellStyle name="Percent 40" xfId="11913"/>
    <cellStyle name="Percent 40 2" xfId="22710"/>
    <cellStyle name="Percent 41" xfId="11980"/>
    <cellStyle name="Percent 41 2" xfId="22743"/>
    <cellStyle name="Percent 42" xfId="11997"/>
    <cellStyle name="Percent 42 2" xfId="22760"/>
    <cellStyle name="Percent 43" xfId="11999"/>
    <cellStyle name="Percent 43 2" xfId="22762"/>
    <cellStyle name="Percent 44" xfId="12001"/>
    <cellStyle name="Percent 44 2" xfId="22764"/>
    <cellStyle name="Percent 45" xfId="12003"/>
    <cellStyle name="Percent 45 2" xfId="22766"/>
    <cellStyle name="Percent 46" xfId="12005"/>
    <cellStyle name="Percent 46 2" xfId="22768"/>
    <cellStyle name="Percent 5" xfId="198"/>
    <cellStyle name="Percent 6" xfId="199"/>
    <cellStyle name="Percent 7" xfId="200"/>
    <cellStyle name="Percent 8" xfId="201"/>
    <cellStyle name="Percent 9" xfId="303"/>
    <cellStyle name="Processing" xfId="202"/>
    <cellStyle name="PSChar" xfId="203"/>
    <cellStyle name="PSDate" xfId="204"/>
    <cellStyle name="PSDec" xfId="205"/>
    <cellStyle name="PSHeading" xfId="206"/>
    <cellStyle name="PSHeading 2" xfId="6564"/>
    <cellStyle name="PSInt" xfId="207"/>
    <cellStyle name="PSSpacer" xfId="208"/>
    <cellStyle name="purple - Style8" xfId="209"/>
    <cellStyle name="RED" xfId="210"/>
    <cellStyle name="Red - Style7" xfId="211"/>
    <cellStyle name="RED_04 07E Wild Horse Wind Expansion (C) (2)" xfId="6542"/>
    <cellStyle name="Report" xfId="212"/>
    <cellStyle name="Report Bar" xfId="213"/>
    <cellStyle name="Report Heading" xfId="214"/>
    <cellStyle name="Report Percent" xfId="215"/>
    <cellStyle name="Report Unit Cost" xfId="216"/>
    <cellStyle name="Reports" xfId="217"/>
    <cellStyle name="Reports Total" xfId="218"/>
    <cellStyle name="Reports Unit Cost Total" xfId="219"/>
    <cellStyle name="Reports_Book9" xfId="6543"/>
    <cellStyle name="RevList" xfId="220"/>
    <cellStyle name="round100" xfId="221"/>
    <cellStyle name="SAPBEXaggData" xfId="222"/>
    <cellStyle name="SAPBEXaggData 2" xfId="942"/>
    <cellStyle name="SAPBEXaggData 3" xfId="389"/>
    <cellStyle name="SAPBEXaggData 4" xfId="12041"/>
    <cellStyle name="SAPBEXaggDataEmph" xfId="223"/>
    <cellStyle name="SAPBEXaggDataEmph 2" xfId="943"/>
    <cellStyle name="SAPBEXaggDataEmph 3" xfId="390"/>
    <cellStyle name="SAPBEXaggItem" xfId="224"/>
    <cellStyle name="SAPBEXaggItem 2" xfId="944"/>
    <cellStyle name="SAPBEXaggItem 3" xfId="391"/>
    <cellStyle name="SAPBEXaggItem 4" xfId="12038"/>
    <cellStyle name="SAPBEXaggItemX" xfId="225"/>
    <cellStyle name="SAPBEXaggItemX 2" xfId="945"/>
    <cellStyle name="SAPBEXaggItemX 3" xfId="392"/>
    <cellStyle name="SAPBEXchaText" xfId="226"/>
    <cellStyle name="SAPBEXchaText 2" xfId="227"/>
    <cellStyle name="SAPBEXchaText 3" xfId="946"/>
    <cellStyle name="SAPBEXchaText 4" xfId="393"/>
    <cellStyle name="SAPBEXchaText 5" xfId="12037"/>
    <cellStyle name="SAPBEXexcBad7" xfId="228"/>
    <cellStyle name="SAPBEXexcBad7 2" xfId="947"/>
    <cellStyle name="SAPBEXexcBad7 3" xfId="394"/>
    <cellStyle name="SAPBEXexcBad8" xfId="229"/>
    <cellStyle name="SAPBEXexcBad8 2" xfId="948"/>
    <cellStyle name="SAPBEXexcBad8 3" xfId="395"/>
    <cellStyle name="SAPBEXexcBad9" xfId="230"/>
    <cellStyle name="SAPBEXexcBad9 2" xfId="949"/>
    <cellStyle name="SAPBEXexcBad9 3" xfId="396"/>
    <cellStyle name="SAPBEXexcCritical4" xfId="231"/>
    <cellStyle name="SAPBEXexcCritical4 2" xfId="950"/>
    <cellStyle name="SAPBEXexcCritical4 3" xfId="397"/>
    <cellStyle name="SAPBEXexcCritical5" xfId="232"/>
    <cellStyle name="SAPBEXexcCritical5 2" xfId="951"/>
    <cellStyle name="SAPBEXexcCritical5 3" xfId="398"/>
    <cellStyle name="SAPBEXexcCritical6" xfId="233"/>
    <cellStyle name="SAPBEXexcCritical6 2" xfId="952"/>
    <cellStyle name="SAPBEXexcCritical6 3" xfId="399"/>
    <cellStyle name="SAPBEXexcGood1" xfId="234"/>
    <cellStyle name="SAPBEXexcGood1 2" xfId="953"/>
    <cellStyle name="SAPBEXexcGood1 3" xfId="400"/>
    <cellStyle name="SAPBEXexcGood2" xfId="235"/>
    <cellStyle name="SAPBEXexcGood2 2" xfId="954"/>
    <cellStyle name="SAPBEXexcGood2 3" xfId="401"/>
    <cellStyle name="SAPBEXexcGood3" xfId="236"/>
    <cellStyle name="SAPBEXexcGood3 2" xfId="955"/>
    <cellStyle name="SAPBEXexcGood3 3" xfId="402"/>
    <cellStyle name="SAPBEXfilterDrill" xfId="237"/>
    <cellStyle name="SAPBEXfilterDrill 2" xfId="956"/>
    <cellStyle name="SAPBEXfilterDrill 2 2" xfId="12291"/>
    <cellStyle name="SAPBEXfilterDrill 3" xfId="403"/>
    <cellStyle name="SAPBEXfilterDrill 4" xfId="12095"/>
    <cellStyle name="SAPBEXfilterItem" xfId="238"/>
    <cellStyle name="SAPBEXfilterItem 2" xfId="957"/>
    <cellStyle name="SAPBEXfilterItem 3" xfId="404"/>
    <cellStyle name="SAPBEXfilterText" xfId="239"/>
    <cellStyle name="SAPBEXformats" xfId="240"/>
    <cellStyle name="SAPBEXformats 2" xfId="958"/>
    <cellStyle name="SAPBEXformats 3" xfId="405"/>
    <cellStyle name="SAPBEXheaderItem" xfId="241"/>
    <cellStyle name="SAPBEXheaderItem 2" xfId="959"/>
    <cellStyle name="SAPBEXheaderItem 3" xfId="406"/>
    <cellStyle name="SAPBEXheaderText" xfId="242"/>
    <cellStyle name="SAPBEXheaderText 2" xfId="960"/>
    <cellStyle name="SAPBEXheaderText 3" xfId="407"/>
    <cellStyle name="SAPBEXHLevel0" xfId="243"/>
    <cellStyle name="SAPBEXHLevel0 2" xfId="961"/>
    <cellStyle name="SAPBEXHLevel0 3" xfId="408"/>
    <cellStyle name="SAPBEXHLevel0 4" xfId="12040"/>
    <cellStyle name="SAPBEXHLevel0X" xfId="244"/>
    <cellStyle name="SAPBEXHLevel0X 2" xfId="962"/>
    <cellStyle name="SAPBEXHLevel0X 3" xfId="409"/>
    <cellStyle name="SAPBEXHLevel1" xfId="245"/>
    <cellStyle name="SAPBEXHLevel1 2" xfId="963"/>
    <cellStyle name="SAPBEXHLevel1 3" xfId="410"/>
    <cellStyle name="SAPBEXHLevel1X" xfId="246"/>
    <cellStyle name="SAPBEXHLevel1X 2" xfId="964"/>
    <cellStyle name="SAPBEXHLevel1X 3" xfId="411"/>
    <cellStyle name="SAPBEXHLevel2" xfId="247"/>
    <cellStyle name="SAPBEXHLevel2 2" xfId="965"/>
    <cellStyle name="SAPBEXHLevel2 3" xfId="412"/>
    <cellStyle name="SAPBEXHLevel2X" xfId="248"/>
    <cellStyle name="SAPBEXHLevel2X 2" xfId="966"/>
    <cellStyle name="SAPBEXHLevel2X 3" xfId="413"/>
    <cellStyle name="SAPBEXHLevel3" xfId="249"/>
    <cellStyle name="SAPBEXHLevel3 2" xfId="967"/>
    <cellStyle name="SAPBEXHLevel3 3" xfId="414"/>
    <cellStyle name="SAPBEXHLevel3 4" xfId="12043"/>
    <cellStyle name="SAPBEXHLevel3X" xfId="250"/>
    <cellStyle name="SAPBEXHLevel3X 2" xfId="968"/>
    <cellStyle name="SAPBEXHLevel3X 3" xfId="415"/>
    <cellStyle name="SAPBEXinputData" xfId="304"/>
    <cellStyle name="SAPBEXItemHeader" xfId="12044"/>
    <cellStyle name="SAPBEXresData" xfId="251"/>
    <cellStyle name="SAPBEXresData 2" xfId="969"/>
    <cellStyle name="SAPBEXresData 3" xfId="416"/>
    <cellStyle name="SAPBEXresDataEmph" xfId="252"/>
    <cellStyle name="SAPBEXresDataEmph 2" xfId="970"/>
    <cellStyle name="SAPBEXresDataEmph 3" xfId="417"/>
    <cellStyle name="SAPBEXresItem" xfId="253"/>
    <cellStyle name="SAPBEXresItem 2" xfId="971"/>
    <cellStyle name="SAPBEXresItem 3" xfId="418"/>
    <cellStyle name="SAPBEXresItemX" xfId="254"/>
    <cellStyle name="SAPBEXresItemX 2" xfId="972"/>
    <cellStyle name="SAPBEXresItemX 3" xfId="419"/>
    <cellStyle name="SAPBEXstdData" xfId="255"/>
    <cellStyle name="SAPBEXstdData 2" xfId="973"/>
    <cellStyle name="SAPBEXstdData 3" xfId="420"/>
    <cellStyle name="SAPBEXstdData 4" xfId="12042"/>
    <cellStyle name="SAPBEXstdDataEmph" xfId="256"/>
    <cellStyle name="SAPBEXstdDataEmph 2" xfId="974"/>
    <cellStyle name="SAPBEXstdDataEmph 3" xfId="421"/>
    <cellStyle name="SAPBEXstdItem" xfId="257"/>
    <cellStyle name="SAPBEXstdItem 2" xfId="975"/>
    <cellStyle name="SAPBEXstdItem 3" xfId="422"/>
    <cellStyle name="SAPBEXstdItem 4" xfId="12039"/>
    <cellStyle name="SAPBEXstdItemX" xfId="258"/>
    <cellStyle name="SAPBEXstdItemX 2" xfId="976"/>
    <cellStyle name="SAPBEXstdItemX 3" xfId="423"/>
    <cellStyle name="SAPBEXtitle" xfId="259"/>
    <cellStyle name="SAPBEXtitle 2" xfId="977"/>
    <cellStyle name="SAPBEXtitle 3" xfId="424"/>
    <cellStyle name="SAPBEXunassignedItem" xfId="12045"/>
    <cellStyle name="SAPBEXundefined" xfId="260"/>
    <cellStyle name="SAPBEXundefined 2" xfId="978"/>
    <cellStyle name="SAPBEXundefined 3" xfId="425"/>
    <cellStyle name="SAPBorder" xfId="11941"/>
    <cellStyle name="SAPDataCell" xfId="11924"/>
    <cellStyle name="SAPDataTotalCell" xfId="11925"/>
    <cellStyle name="SAPDimensionCell" xfId="11923"/>
    <cellStyle name="SAPEditableDataCell" xfId="11926"/>
    <cellStyle name="SAPEditableDataTotalCell" xfId="11929"/>
    <cellStyle name="SAPEmphasized" xfId="11949"/>
    <cellStyle name="SAPEmphasizedEditableDataCell" xfId="11951"/>
    <cellStyle name="SAPEmphasizedEditableDataTotalCell" xfId="11952"/>
    <cellStyle name="SAPEmphasizedLockedDataCell" xfId="11955"/>
    <cellStyle name="SAPEmphasizedLockedDataTotalCell" xfId="11956"/>
    <cellStyle name="SAPEmphasizedReadonlyDataCell" xfId="11953"/>
    <cellStyle name="SAPEmphasizedReadonlyDataTotalCell" xfId="11954"/>
    <cellStyle name="SAPEmphasizedTotal" xfId="11950"/>
    <cellStyle name="SAPExceptionLevel1" xfId="11932"/>
    <cellStyle name="SAPExceptionLevel2" xfId="11933"/>
    <cellStyle name="SAPExceptionLevel3" xfId="11934"/>
    <cellStyle name="SAPExceptionLevel4" xfId="11935"/>
    <cellStyle name="SAPExceptionLevel5" xfId="11936"/>
    <cellStyle name="SAPExceptionLevel6" xfId="11937"/>
    <cellStyle name="SAPExceptionLevel7" xfId="11938"/>
    <cellStyle name="SAPExceptionLevel8" xfId="11939"/>
    <cellStyle name="SAPExceptionLevel9" xfId="11940"/>
    <cellStyle name="SAPHierarchyCell0" xfId="11944"/>
    <cellStyle name="SAPHierarchyCell1" xfId="11945"/>
    <cellStyle name="SAPHierarchyCell2" xfId="11946"/>
    <cellStyle name="SAPHierarchyCell3" xfId="11947"/>
    <cellStyle name="SAPHierarchyCell4" xfId="11948"/>
    <cellStyle name="SAPLockedDataCell" xfId="11928"/>
    <cellStyle name="SAPLockedDataTotalCell" xfId="11931"/>
    <cellStyle name="SAPMemberCell" xfId="11942"/>
    <cellStyle name="SAPMemberTotalCell" xfId="11943"/>
    <cellStyle name="SAPReadonlyDataCell" xfId="11927"/>
    <cellStyle name="SAPReadonlyDataTotalCell" xfId="11930"/>
    <cellStyle name="shade" xfId="261"/>
    <cellStyle name="Sheet Title" xfId="305"/>
    <cellStyle name="StmtTtl1" xfId="262"/>
    <cellStyle name="StmtTtl1 2" xfId="426"/>
    <cellStyle name="StmtTtl1 3" xfId="6544"/>
    <cellStyle name="StmtTtl1 4" xfId="6545"/>
    <cellStyle name="StmtTtl2" xfId="263"/>
    <cellStyle name="STYL1 - Style1" xfId="264"/>
    <cellStyle name="Style 1" xfId="265"/>
    <cellStyle name="Style 1 2" xfId="266"/>
    <cellStyle name="Style 1 3" xfId="6546"/>
    <cellStyle name="Style 1 4" xfId="6547"/>
    <cellStyle name="Style 1_3.01 Income Statement" xfId="6548"/>
    <cellStyle name="Subtotal" xfId="267"/>
    <cellStyle name="Sub-total" xfId="268"/>
    <cellStyle name="taples Plaza" xfId="269"/>
    <cellStyle name="Test" xfId="1112"/>
    <cellStyle name="Tickmark" xfId="270"/>
    <cellStyle name="Title" xfId="271" builtinId="15" customBuiltin="1"/>
    <cellStyle name="Title 10" xfId="427"/>
    <cellStyle name="Title 2" xfId="431"/>
    <cellStyle name="Title 2 2" xfId="2400"/>
    <cellStyle name="Title 3" xfId="473"/>
    <cellStyle name="Title 4" xfId="515"/>
    <cellStyle name="Title 5" xfId="557"/>
    <cellStyle name="Title 6" xfId="599"/>
    <cellStyle name="Title 7" xfId="641"/>
    <cellStyle name="Title 8" xfId="682"/>
    <cellStyle name="Title 9" xfId="723"/>
    <cellStyle name="Title: Major" xfId="272"/>
    <cellStyle name="Title: Minor" xfId="273"/>
    <cellStyle name="Title: Worksheet" xfId="274"/>
    <cellStyle name="Total" xfId="275" builtinId="25" customBuiltin="1"/>
    <cellStyle name="Total 10" xfId="428"/>
    <cellStyle name="Total 11" xfId="2795"/>
    <cellStyle name="Total 2" xfId="447"/>
    <cellStyle name="Total 2 2" xfId="2401"/>
    <cellStyle name="Total 3" xfId="489"/>
    <cellStyle name="Total 4" xfId="531"/>
    <cellStyle name="Total 5" xfId="573"/>
    <cellStyle name="Total 6" xfId="615"/>
    <cellStyle name="Total 7" xfId="657"/>
    <cellStyle name="Total 8" xfId="698"/>
    <cellStyle name="Total 9" xfId="739"/>
    <cellStyle name="Total4 - Style4" xfId="276"/>
    <cellStyle name="Warning Text" xfId="277" builtinId="11" customBuiltin="1"/>
    <cellStyle name="Warning Text 10" xfId="429"/>
    <cellStyle name="Warning Text 2" xfId="444"/>
    <cellStyle name="Warning Text 2 2" xfId="2402"/>
    <cellStyle name="Warning Text 3" xfId="486"/>
    <cellStyle name="Warning Text 4" xfId="528"/>
    <cellStyle name="Warning Text 5" xfId="570"/>
    <cellStyle name="Warning Text 6" xfId="612"/>
    <cellStyle name="Warning Text 7" xfId="654"/>
    <cellStyle name="Warning Text 8" xfId="695"/>
    <cellStyle name="Warning Text 9" xfId="7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3FFA7"/>
      <color rgb="FFFFB7FF"/>
      <color rgb="FFFAD3C2"/>
      <color rgb="FFF7B293"/>
      <color rgb="FF3333FF"/>
      <color rgb="FFC2FF85"/>
      <color rgb="FF6EEED6"/>
      <color rgb="FFC58BFF"/>
      <color rgb="FFF7CDF8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</sheetNames>
    <sheetDataSet>
      <sheetData sheetId="0">
        <row r="25">
          <cell r="B25">
            <v>24439502.479999997</v>
          </cell>
          <cell r="C25">
            <v>2110.77</v>
          </cell>
        </row>
        <row r="26">
          <cell r="B26">
            <v>83251239.00999999</v>
          </cell>
          <cell r="C26">
            <v>60174168.099999979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="80" zoomScaleNormal="80" workbookViewId="0">
      <pane xSplit="4" ySplit="6" topLeftCell="E7" activePane="bottomRight" state="frozen"/>
      <selection activeCell="AE1398" sqref="AE1398"/>
      <selection pane="topRight" activeCell="AE1398" sqref="AE1398"/>
      <selection pane="bottomLeft" activeCell="AE1398" sqref="AE1398"/>
      <selection pane="bottomRight" activeCell="F38" sqref="F38"/>
    </sheetView>
  </sheetViews>
  <sheetFormatPr defaultColWidth="9.28515625" defaultRowHeight="15" customHeight="1"/>
  <cols>
    <col min="1" max="1" width="8.42578125" style="19" customWidth="1"/>
    <col min="2" max="2" width="2" style="19" customWidth="1"/>
    <col min="3" max="3" width="57.85546875" style="19" bestFit="1" customWidth="1"/>
    <col min="4" max="4" width="12.7109375" style="20" bestFit="1" customWidth="1"/>
    <col min="5" max="5" width="18.85546875" style="19" bestFit="1" customWidth="1"/>
    <col min="6" max="6" width="18.7109375" style="19" bestFit="1" customWidth="1"/>
    <col min="7" max="7" width="18.28515625" style="19" bestFit="1" customWidth="1"/>
    <col min="8" max="8" width="12.140625" style="19" customWidth="1"/>
    <col min="9" max="16384" width="9.28515625" style="19"/>
  </cols>
  <sheetData>
    <row r="1" spans="1:8" ht="15" customHeight="1">
      <c r="G1" s="2"/>
    </row>
    <row r="2" spans="1:8" ht="14.25" customHeight="1">
      <c r="A2" s="3" t="s">
        <v>156</v>
      </c>
      <c r="B2" s="3"/>
      <c r="C2" s="3"/>
      <c r="D2" s="3"/>
      <c r="E2" s="3"/>
      <c r="F2" s="3"/>
      <c r="G2" s="3"/>
    </row>
    <row r="3" spans="1:8" ht="15" customHeight="1">
      <c r="A3" s="3" t="s">
        <v>1092</v>
      </c>
      <c r="B3" s="3"/>
      <c r="C3" s="3"/>
      <c r="D3" s="3"/>
      <c r="E3" s="3"/>
      <c r="F3" s="3"/>
      <c r="G3" s="3"/>
    </row>
    <row r="4" spans="1:8" ht="15" customHeight="1">
      <c r="A4" s="3" t="s">
        <v>424</v>
      </c>
      <c r="B4" s="3"/>
      <c r="C4" s="3"/>
      <c r="D4" s="3"/>
      <c r="E4" s="3"/>
      <c r="F4" s="3"/>
      <c r="G4" s="3"/>
    </row>
    <row r="5" spans="1:8" s="4" customFormat="1" ht="15" customHeight="1">
      <c r="C5" s="5"/>
      <c r="D5" s="5"/>
    </row>
    <row r="6" spans="1:8" s="4" customFormat="1" ht="15" customHeight="1">
      <c r="A6" s="6" t="s">
        <v>403</v>
      </c>
      <c r="B6" s="6"/>
      <c r="C6" s="6" t="s">
        <v>404</v>
      </c>
      <c r="D6" s="6"/>
      <c r="E6" s="6" t="s">
        <v>397</v>
      </c>
      <c r="F6" s="6" t="s">
        <v>396</v>
      </c>
      <c r="G6" s="6" t="s">
        <v>398</v>
      </c>
    </row>
    <row r="7" spans="1:8" s="4" customFormat="1" ht="29.25" customHeight="1">
      <c r="D7" s="102"/>
    </row>
    <row r="8" spans="1:8" s="4" customFormat="1" ht="15" customHeight="1">
      <c r="A8" s="7">
        <v>1</v>
      </c>
      <c r="B8" s="7" t="s">
        <v>402</v>
      </c>
      <c r="C8" s="8" t="s">
        <v>405</v>
      </c>
      <c r="D8" s="66">
        <v>43465</v>
      </c>
      <c r="E8" s="9">
        <f>'Elect. Customer Counts Pg 10a  '!D53</f>
        <v>1149789</v>
      </c>
      <c r="F8" s="9">
        <f>'Gas Customer Counts Pg 10b'!D50</f>
        <v>830781</v>
      </c>
      <c r="G8" s="9">
        <v>1980570</v>
      </c>
      <c r="H8" s="138"/>
    </row>
    <row r="9" spans="1:8" s="4" customFormat="1" ht="18.95" customHeight="1" thickBot="1">
      <c r="B9" s="5"/>
      <c r="C9" s="10" t="s">
        <v>406</v>
      </c>
      <c r="D9" s="5"/>
      <c r="E9" s="11">
        <v>0.58050000000000002</v>
      </c>
      <c r="F9" s="11">
        <v>0.41949999999999998</v>
      </c>
      <c r="G9" s="12">
        <v>1</v>
      </c>
      <c r="H9" s="139"/>
    </row>
    <row r="10" spans="1:8" s="4" customFormat="1" ht="15" customHeight="1" thickTop="1">
      <c r="A10" s="5"/>
      <c r="B10" s="5"/>
      <c r="D10" s="66"/>
    </row>
    <row r="11" spans="1:8" s="4" customFormat="1" ht="15" customHeight="1">
      <c r="A11" s="7">
        <v>2</v>
      </c>
      <c r="B11" s="7" t="s">
        <v>402</v>
      </c>
      <c r="C11" s="8" t="s">
        <v>407</v>
      </c>
      <c r="D11" s="66">
        <v>43465</v>
      </c>
      <c r="E11" s="116">
        <f>'Meter count Updated'!C1733</f>
        <v>772668</v>
      </c>
      <c r="F11" s="116">
        <f>'Meter count Updated'!D1733</f>
        <v>469328</v>
      </c>
      <c r="G11" s="116">
        <v>1241996</v>
      </c>
      <c r="H11" s="140"/>
    </row>
    <row r="12" spans="1:8" s="4" customFormat="1" ht="18.95" customHeight="1" thickBot="1">
      <c r="B12" s="5"/>
      <c r="C12" s="10" t="s">
        <v>406</v>
      </c>
      <c r="D12" s="102"/>
      <c r="E12" s="11">
        <v>0.62209999999999999</v>
      </c>
      <c r="F12" s="11">
        <v>0.37790000000000001</v>
      </c>
      <c r="G12" s="12">
        <v>1</v>
      </c>
      <c r="H12" s="139"/>
    </row>
    <row r="13" spans="1:8" s="4" customFormat="1" ht="15" customHeight="1" thickTop="1">
      <c r="A13" s="5"/>
      <c r="B13" s="5"/>
      <c r="D13" s="102"/>
    </row>
    <row r="14" spans="1:8" s="4" customFormat="1" ht="15" customHeight="1">
      <c r="A14" s="7">
        <v>3</v>
      </c>
      <c r="B14" s="7" t="s">
        <v>402</v>
      </c>
      <c r="C14" s="8" t="s">
        <v>408</v>
      </c>
      <c r="D14" s="102"/>
    </row>
    <row r="15" spans="1:8" s="4" customFormat="1" ht="15" customHeight="1">
      <c r="A15" s="5"/>
      <c r="B15" s="5"/>
      <c r="C15" s="21" t="s">
        <v>409</v>
      </c>
      <c r="D15" s="66">
        <v>43465</v>
      </c>
      <c r="E15" s="118">
        <f>Electric!P599</f>
        <v>3916270559</v>
      </c>
      <c r="F15" s="117">
        <f>Gas!P99</f>
        <v>3720008877</v>
      </c>
      <c r="G15" s="117">
        <v>7636279436</v>
      </c>
      <c r="H15" s="141"/>
    </row>
    <row r="16" spans="1:8" s="4" customFormat="1" ht="15" customHeight="1">
      <c r="A16" s="5"/>
      <c r="B16" s="5"/>
      <c r="C16" s="21" t="s">
        <v>410</v>
      </c>
      <c r="D16" s="66">
        <v>43465</v>
      </c>
      <c r="E16" s="118">
        <f>Electric!P477</f>
        <v>1565101205</v>
      </c>
      <c r="F16" s="118">
        <f>Gas!P10</f>
        <v>0</v>
      </c>
      <c r="G16" s="118">
        <v>1565101205</v>
      </c>
      <c r="H16" s="141"/>
    </row>
    <row r="17" spans="1:8" s="4" customFormat="1" ht="15" customHeight="1">
      <c r="A17" s="5"/>
      <c r="B17" s="5"/>
      <c r="C17" s="21" t="s">
        <v>411</v>
      </c>
      <c r="D17" s="66">
        <v>43465</v>
      </c>
      <c r="E17" s="118">
        <f>Electric!P850</f>
        <v>224862862</v>
      </c>
      <c r="F17" s="118">
        <f>Gas!P149</f>
        <v>24731375</v>
      </c>
      <c r="G17" s="118">
        <v>249594237</v>
      </c>
      <c r="H17" s="141"/>
    </row>
    <row r="18" spans="1:8" s="4" customFormat="1" ht="15" customHeight="1">
      <c r="A18" s="5"/>
      <c r="B18" s="5"/>
      <c r="C18" s="21" t="s">
        <v>398</v>
      </c>
      <c r="D18" s="104"/>
      <c r="E18" s="119">
        <v>5706234626</v>
      </c>
      <c r="F18" s="119">
        <v>3744740252</v>
      </c>
      <c r="G18" s="119">
        <v>9450974878</v>
      </c>
      <c r="H18" s="142"/>
    </row>
    <row r="19" spans="1:8" s="4" customFormat="1" ht="18.95" customHeight="1" thickBot="1">
      <c r="B19" s="5"/>
      <c r="C19" s="10" t="s">
        <v>406</v>
      </c>
      <c r="D19" s="102"/>
      <c r="E19" s="11">
        <v>0.6038</v>
      </c>
      <c r="F19" s="11">
        <v>0.3962</v>
      </c>
      <c r="G19" s="12">
        <v>1</v>
      </c>
      <c r="H19" s="139"/>
    </row>
    <row r="20" spans="1:8" s="4" customFormat="1" ht="15" customHeight="1" thickTop="1">
      <c r="A20" s="5"/>
      <c r="B20" s="5"/>
      <c r="D20" s="102"/>
    </row>
    <row r="21" spans="1:8" s="4" customFormat="1" ht="15" customHeight="1">
      <c r="A21" s="7">
        <v>4</v>
      </c>
      <c r="B21" s="7" t="s">
        <v>402</v>
      </c>
      <c r="C21" s="8" t="s">
        <v>412</v>
      </c>
      <c r="D21" s="102" t="s">
        <v>422</v>
      </c>
    </row>
    <row r="22" spans="1:8" s="4" customFormat="1" ht="15" customHeight="1">
      <c r="A22" s="5"/>
      <c r="B22" s="5"/>
      <c r="C22" s="21" t="s">
        <v>414</v>
      </c>
      <c r="D22" s="66">
        <v>43465</v>
      </c>
      <c r="E22" s="9">
        <f>E8</f>
        <v>1149789</v>
      </c>
      <c r="F22" s="9">
        <f>F8</f>
        <v>830781</v>
      </c>
      <c r="G22" s="9">
        <v>1980570</v>
      </c>
      <c r="H22" s="138"/>
    </row>
    <row r="23" spans="1:8" s="4" customFormat="1" ht="15" customHeight="1">
      <c r="A23" s="5"/>
      <c r="B23" s="5"/>
      <c r="C23" s="10" t="s">
        <v>415</v>
      </c>
      <c r="D23" s="5"/>
      <c r="E23" s="13">
        <v>0.58053439161453524</v>
      </c>
      <c r="F23" s="13">
        <v>0.41946560838546482</v>
      </c>
      <c r="G23" s="14">
        <v>1</v>
      </c>
      <c r="H23" s="139"/>
    </row>
    <row r="24" spans="1:8" s="4" customFormat="1" ht="15" customHeight="1">
      <c r="A24" s="5"/>
      <c r="B24" s="5"/>
      <c r="D24" s="102"/>
    </row>
    <row r="25" spans="1:8" s="4" customFormat="1" ht="15" customHeight="1">
      <c r="A25" s="5"/>
      <c r="B25" s="5"/>
      <c r="C25" s="4" t="s">
        <v>416</v>
      </c>
      <c r="D25" s="66">
        <v>43465</v>
      </c>
      <c r="E25" s="9">
        <f>'SAP DL Downld'!G9</f>
        <v>56281744.650000006</v>
      </c>
      <c r="F25" s="9">
        <f>'SAP DL Downld'!G10</f>
        <v>25481886.959999997</v>
      </c>
      <c r="G25" s="120">
        <v>81763631.609999999</v>
      </c>
      <c r="H25" s="138"/>
    </row>
    <row r="26" spans="1:8" s="4" customFormat="1" ht="15" customHeight="1">
      <c r="A26" s="5"/>
      <c r="B26" s="5"/>
      <c r="C26" s="10" t="s">
        <v>415</v>
      </c>
      <c r="D26" s="102"/>
      <c r="E26" s="13">
        <v>0.68834692811169773</v>
      </c>
      <c r="F26" s="13">
        <v>0.31165307188830232</v>
      </c>
      <c r="G26" s="14">
        <v>1</v>
      </c>
      <c r="H26" s="139"/>
    </row>
    <row r="27" spans="1:8" s="4" customFormat="1" ht="15" customHeight="1">
      <c r="A27" s="5"/>
      <c r="B27" s="5"/>
      <c r="D27" s="102"/>
    </row>
    <row r="28" spans="1:8" s="4" customFormat="1" ht="15" customHeight="1">
      <c r="A28" s="144"/>
      <c r="B28" s="5"/>
      <c r="C28" s="4" t="s">
        <v>417</v>
      </c>
      <c r="D28" s="66">
        <v>43465</v>
      </c>
      <c r="E28" s="9">
        <f>'2018 Dec IS '!B8</f>
        <v>75531971.569999978</v>
      </c>
      <c r="F28" s="9">
        <f>'2018 Dec IS '!C8</f>
        <v>37654794.339999989</v>
      </c>
      <c r="G28" s="145">
        <v>113186765.90999997</v>
      </c>
      <c r="H28" s="138"/>
    </row>
    <row r="29" spans="1:8" s="4" customFormat="1" ht="15" customHeight="1">
      <c r="A29" s="5"/>
      <c r="B29" s="5"/>
      <c r="C29" s="10" t="s">
        <v>415</v>
      </c>
      <c r="D29" s="103"/>
      <c r="E29" s="13">
        <v>0.66732158095283811</v>
      </c>
      <c r="F29" s="13">
        <v>0.33267841904716189</v>
      </c>
      <c r="G29" s="14">
        <v>1</v>
      </c>
      <c r="H29" s="139"/>
    </row>
    <row r="30" spans="1:8" s="4" customFormat="1" ht="15" customHeight="1">
      <c r="A30" s="5"/>
      <c r="B30" s="5"/>
      <c r="D30" s="102"/>
    </row>
    <row r="31" spans="1:8" s="4" customFormat="1" ht="15" customHeight="1">
      <c r="A31" s="144"/>
      <c r="B31" s="5"/>
      <c r="C31" s="4" t="s">
        <v>229</v>
      </c>
      <c r="D31" s="66">
        <v>43465</v>
      </c>
      <c r="E31" s="9">
        <f>'E &amp; G RB'!D56</f>
        <v>5784306431.4349995</v>
      </c>
      <c r="F31" s="9">
        <f>'E &amp; G RB'!D80</f>
        <v>2345099323.4824991</v>
      </c>
      <c r="G31" s="9">
        <v>8129405754.9174986</v>
      </c>
      <c r="H31" s="138"/>
    </row>
    <row r="32" spans="1:8" s="4" customFormat="1" ht="15" customHeight="1">
      <c r="A32" s="5"/>
      <c r="B32" s="5"/>
      <c r="C32" s="10" t="s">
        <v>415</v>
      </c>
      <c r="D32" s="102"/>
      <c r="E32" s="13">
        <v>0.71152881352195485</v>
      </c>
      <c r="F32" s="13">
        <v>0.28847118647804515</v>
      </c>
      <c r="G32" s="14">
        <v>1</v>
      </c>
      <c r="H32" s="139"/>
    </row>
    <row r="33" spans="1:9" s="4" customFormat="1" ht="15" customHeight="1">
      <c r="A33" s="5"/>
      <c r="D33" s="102"/>
      <c r="E33" s="17"/>
      <c r="F33" s="17"/>
      <c r="G33" s="17"/>
    </row>
    <row r="34" spans="1:9" s="4" customFormat="1" ht="15" customHeight="1">
      <c r="A34" s="5"/>
      <c r="C34" s="4" t="s">
        <v>421</v>
      </c>
      <c r="D34" s="102"/>
      <c r="E34" s="18">
        <v>2.6477317142010257</v>
      </c>
      <c r="F34" s="18">
        <v>1.3522682857989743</v>
      </c>
      <c r="G34" s="18">
        <v>4</v>
      </c>
      <c r="H34" s="139"/>
    </row>
    <row r="35" spans="1:9" s="4" customFormat="1" ht="18.95" customHeight="1" thickBot="1">
      <c r="C35" s="4" t="s">
        <v>406</v>
      </c>
      <c r="D35" s="102"/>
      <c r="E35" s="11">
        <v>0.66190000000000004</v>
      </c>
      <c r="F35" s="11">
        <v>0.33810000000000001</v>
      </c>
      <c r="G35" s="12">
        <v>1</v>
      </c>
      <c r="H35" s="139"/>
    </row>
    <row r="36" spans="1:9" s="4" customFormat="1" ht="15" customHeight="1" thickTop="1">
      <c r="D36" s="102"/>
    </row>
    <row r="37" spans="1:9" s="4" customFormat="1" ht="15" customHeight="1">
      <c r="A37" s="7">
        <v>5</v>
      </c>
      <c r="B37" s="7" t="s">
        <v>402</v>
      </c>
      <c r="C37" s="8" t="s">
        <v>230</v>
      </c>
      <c r="D37" s="102"/>
    </row>
    <row r="38" spans="1:9" s="4" customFormat="1" ht="15" customHeight="1">
      <c r="C38" s="10" t="s">
        <v>231</v>
      </c>
      <c r="D38" s="66">
        <v>43465</v>
      </c>
      <c r="E38" s="9">
        <f>'SAP DL Downld'!G40</f>
        <v>60929518.730000004</v>
      </c>
      <c r="F38" s="9">
        <f>'SAP DL Downld'!G41</f>
        <v>27189215.729999997</v>
      </c>
      <c r="G38" s="9">
        <v>88118734.460000008</v>
      </c>
      <c r="H38" s="138"/>
      <c r="I38" s="4" t="s">
        <v>1080</v>
      </c>
    </row>
    <row r="39" spans="1:9" s="4" customFormat="1" ht="15" customHeight="1">
      <c r="C39" s="4" t="s">
        <v>398</v>
      </c>
      <c r="D39" s="102"/>
      <c r="E39" s="121">
        <v>60929518.730000004</v>
      </c>
      <c r="F39" s="121">
        <v>27189215.729999997</v>
      </c>
      <c r="G39" s="121">
        <v>88118734.460000008</v>
      </c>
      <c r="H39" s="120"/>
    </row>
    <row r="40" spans="1:9" s="4" customFormat="1" ht="18.95" customHeight="1" thickBot="1">
      <c r="C40" s="4" t="s">
        <v>406</v>
      </c>
      <c r="D40" s="102"/>
      <c r="E40" s="11">
        <v>0.69140000000000001</v>
      </c>
      <c r="F40" s="11">
        <v>0.30859999999999999</v>
      </c>
      <c r="G40" s="22">
        <v>1</v>
      </c>
      <c r="H40" s="139"/>
    </row>
    <row r="41" spans="1:9" s="4" customFormat="1" ht="15" customHeight="1" thickTop="1">
      <c r="D41" s="5"/>
    </row>
    <row r="42" spans="1:9" s="4" customFormat="1" ht="15" customHeight="1">
      <c r="A42" s="7">
        <v>6</v>
      </c>
      <c r="C42" s="8" t="s">
        <v>1034</v>
      </c>
      <c r="D42" s="66">
        <v>43465</v>
      </c>
      <c r="F42" s="5" t="s">
        <v>1037</v>
      </c>
    </row>
    <row r="43" spans="1:9" ht="15" customHeight="1">
      <c r="A43" s="4"/>
      <c r="B43" s="4"/>
      <c r="C43" s="4" t="s">
        <v>1035</v>
      </c>
      <c r="D43" s="5"/>
      <c r="E43" s="4"/>
      <c r="F43" s="142">
        <f>'SAP DL Downld'!G15</f>
        <v>138030104.47000003</v>
      </c>
      <c r="G43" s="139">
        <f>'SAP DL Downld'!H15</f>
        <v>0.49997132880489842</v>
      </c>
    </row>
    <row r="44" spans="1:9" ht="15" customHeight="1">
      <c r="A44" s="4"/>
      <c r="B44" s="4"/>
      <c r="C44" s="4" t="s">
        <v>977</v>
      </c>
      <c r="D44" s="5"/>
      <c r="E44" s="4"/>
      <c r="F44" s="369">
        <f>'SAP DL Downld'!G16</f>
        <v>1443800.98</v>
      </c>
      <c r="G44" s="139">
        <f>'SAP DL Downld'!H16</f>
        <v>5.2297221484557095E-3</v>
      </c>
    </row>
    <row r="45" spans="1:9" ht="15" customHeight="1">
      <c r="A45" s="4"/>
      <c r="B45" s="4"/>
      <c r="C45" s="4" t="s">
        <v>976</v>
      </c>
      <c r="D45" s="5"/>
      <c r="E45" s="4"/>
      <c r="F45" s="369">
        <f>'SAP DL Downld'!G17</f>
        <v>136602134.34999999</v>
      </c>
      <c r="G45" s="139">
        <f>'SAP DL Downld'!H17</f>
        <v>0.4947989490466459</v>
      </c>
    </row>
    <row r="46" spans="1:9" ht="15" customHeight="1" thickBot="1">
      <c r="A46" s="4"/>
      <c r="B46" s="4"/>
      <c r="C46" s="4" t="s">
        <v>1036</v>
      </c>
      <c r="D46" s="5"/>
      <c r="E46" s="4"/>
      <c r="F46" s="370">
        <v>276076039.80000001</v>
      </c>
      <c r="G46" s="22">
        <v>1</v>
      </c>
    </row>
    <row r="47" spans="1:9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opLeftCell="A31" zoomScale="70" zoomScaleNormal="70" zoomScaleSheetLayoutView="70" workbookViewId="0">
      <selection activeCell="D53" sqref="D53"/>
    </sheetView>
  </sheetViews>
  <sheetFormatPr defaultColWidth="11.42578125" defaultRowHeight="16.5"/>
  <cols>
    <col min="1" max="1" width="4.5703125" style="146" customWidth="1"/>
    <col min="2" max="2" width="52.85546875" style="150" customWidth="1"/>
    <col min="3" max="3" width="1.42578125" style="150" customWidth="1"/>
    <col min="4" max="4" width="20" style="150" bestFit="1" customWidth="1"/>
    <col min="5" max="5" width="20" style="149" customWidth="1"/>
    <col min="6" max="7" width="20" style="150" customWidth="1"/>
    <col min="8" max="8" width="20" style="149" bestFit="1" customWidth="1"/>
    <col min="9" max="9" width="20" style="150" bestFit="1" customWidth="1"/>
    <col min="10" max="10" width="17.5703125" style="150" customWidth="1"/>
    <col min="11" max="11" width="16" style="150" customWidth="1"/>
    <col min="12" max="16384" width="11.42578125" style="150"/>
  </cols>
  <sheetData>
    <row r="1" spans="1:14">
      <c r="B1" s="147"/>
      <c r="C1" s="147"/>
      <c r="D1" s="148"/>
      <c r="E1" s="148"/>
      <c r="F1" s="148"/>
      <c r="G1" s="148"/>
      <c r="I1" s="149"/>
      <c r="J1" s="149"/>
    </row>
    <row r="2" spans="1:14" ht="20.25">
      <c r="B2" s="455" t="s">
        <v>425</v>
      </c>
      <c r="C2" s="455"/>
      <c r="D2" s="455"/>
      <c r="E2" s="455"/>
      <c r="F2" s="455"/>
      <c r="G2" s="455"/>
      <c r="H2" s="455"/>
      <c r="I2" s="455"/>
      <c r="J2" s="455"/>
      <c r="K2" s="151"/>
      <c r="L2" s="152"/>
      <c r="M2" s="152"/>
      <c r="N2" s="152"/>
    </row>
    <row r="3" spans="1:14" ht="20.25">
      <c r="B3" s="455" t="s">
        <v>426</v>
      </c>
      <c r="C3" s="455"/>
      <c r="D3" s="455"/>
      <c r="E3" s="455"/>
      <c r="F3" s="455"/>
      <c r="G3" s="455"/>
      <c r="H3" s="455"/>
      <c r="I3" s="455"/>
      <c r="J3" s="455"/>
      <c r="K3" s="151"/>
    </row>
    <row r="4" spans="1:14" ht="20.25">
      <c r="B4" s="456" t="s">
        <v>1091</v>
      </c>
      <c r="C4" s="456"/>
      <c r="D4" s="456"/>
      <c r="E4" s="456"/>
      <c r="F4" s="456"/>
      <c r="G4" s="456"/>
      <c r="H4" s="456"/>
      <c r="I4" s="456"/>
      <c r="J4" s="456"/>
      <c r="K4" s="153"/>
    </row>
    <row r="5" spans="1:14">
      <c r="B5" s="154"/>
      <c r="C5" s="154"/>
      <c r="D5" s="155"/>
      <c r="E5" s="155"/>
      <c r="F5" s="155"/>
      <c r="G5" s="155"/>
      <c r="H5" s="155"/>
      <c r="I5" s="155"/>
      <c r="J5" s="155"/>
      <c r="K5" s="156"/>
    </row>
    <row r="6" spans="1:14" ht="18.75">
      <c r="B6" s="457" t="s">
        <v>400</v>
      </c>
      <c r="C6" s="457"/>
      <c r="D6" s="457"/>
      <c r="E6" s="457"/>
      <c r="F6" s="457"/>
      <c r="G6" s="457"/>
      <c r="H6" s="457"/>
      <c r="I6" s="457"/>
      <c r="J6" s="457"/>
      <c r="K6" s="157"/>
    </row>
    <row r="7" spans="1:14" ht="18.75">
      <c r="B7" s="158"/>
      <c r="C7" s="158"/>
      <c r="D7" s="158"/>
      <c r="E7" s="158"/>
      <c r="F7" s="158"/>
      <c r="G7" s="158"/>
      <c r="H7" s="158"/>
      <c r="I7" s="158"/>
      <c r="J7" s="158"/>
      <c r="K7" s="157"/>
    </row>
    <row r="8" spans="1:14" s="146" customFormat="1" ht="18">
      <c r="B8" s="158"/>
      <c r="C8" s="158"/>
      <c r="D8" s="159" t="s">
        <v>957</v>
      </c>
      <c r="E8" s="159" t="s">
        <v>958</v>
      </c>
      <c r="F8" s="159" t="s">
        <v>959</v>
      </c>
      <c r="G8" s="159" t="s">
        <v>960</v>
      </c>
      <c r="H8" s="159" t="s">
        <v>961</v>
      </c>
      <c r="I8" s="159" t="s">
        <v>962</v>
      </c>
      <c r="J8" s="159" t="s">
        <v>963</v>
      </c>
      <c r="K8" s="157"/>
    </row>
    <row r="9" spans="1:14" s="146" customFormat="1" ht="14.25">
      <c r="B9" s="160"/>
      <c r="C9" s="160"/>
      <c r="D9" s="161" t="s">
        <v>957</v>
      </c>
      <c r="E9" s="161" t="s">
        <v>958</v>
      </c>
      <c r="F9" s="161" t="s">
        <v>964</v>
      </c>
      <c r="G9" s="161" t="s">
        <v>965</v>
      </c>
      <c r="H9" s="161"/>
      <c r="I9" s="161" t="s">
        <v>966</v>
      </c>
      <c r="J9" s="161" t="s">
        <v>967</v>
      </c>
      <c r="K9" s="156"/>
    </row>
    <row r="10" spans="1:14" s="146" customFormat="1" ht="14.25">
      <c r="B10" s="160"/>
      <c r="C10" s="160"/>
      <c r="D10" s="161"/>
      <c r="E10" s="161"/>
      <c r="F10" s="161"/>
      <c r="G10" s="161"/>
      <c r="H10" s="161"/>
      <c r="I10" s="161"/>
      <c r="J10" s="161"/>
      <c r="K10" s="156"/>
    </row>
    <row r="11" spans="1:14" s="164" customFormat="1" ht="18">
      <c r="A11" s="162"/>
      <c r="B11" s="458" t="s">
        <v>427</v>
      </c>
      <c r="C11" s="458"/>
      <c r="D11" s="458"/>
      <c r="E11" s="458"/>
      <c r="F11" s="458"/>
      <c r="G11" s="458"/>
      <c r="H11" s="458"/>
      <c r="I11" s="458"/>
      <c r="J11" s="458"/>
      <c r="K11" s="163"/>
    </row>
    <row r="12" spans="1:14" s="164" customFormat="1" ht="18.75">
      <c r="A12" s="162"/>
      <c r="B12" s="165"/>
      <c r="C12" s="165" t="s">
        <v>422</v>
      </c>
      <c r="D12" s="165"/>
      <c r="E12" s="165"/>
      <c r="F12" s="166" t="s">
        <v>739</v>
      </c>
      <c r="G12" s="165"/>
      <c r="H12" s="454" t="s">
        <v>428</v>
      </c>
      <c r="I12" s="454"/>
      <c r="J12" s="454"/>
      <c r="K12" s="167"/>
    </row>
    <row r="13" spans="1:14" s="164" customFormat="1" ht="18">
      <c r="A13" s="162"/>
      <c r="B13" s="166" t="s">
        <v>429</v>
      </c>
      <c r="C13" s="168"/>
      <c r="D13" s="168" t="s">
        <v>430</v>
      </c>
      <c r="E13" s="168" t="s">
        <v>740</v>
      </c>
      <c r="F13" s="168" t="s">
        <v>431</v>
      </c>
      <c r="G13" s="168" t="s">
        <v>432</v>
      </c>
      <c r="H13" s="168" t="s">
        <v>433</v>
      </c>
      <c r="I13" s="168" t="s">
        <v>431</v>
      </c>
      <c r="J13" s="168" t="s">
        <v>432</v>
      </c>
      <c r="K13" s="169"/>
    </row>
    <row r="14" spans="1:14" ht="18.75">
      <c r="A14" s="170">
        <v>1</v>
      </c>
      <c r="B14" s="171" t="s">
        <v>434</v>
      </c>
      <c r="C14" s="172"/>
      <c r="D14" s="173">
        <v>1017765</v>
      </c>
      <c r="E14" s="173">
        <v>1015301</v>
      </c>
      <c r="F14" s="173">
        <v>2464</v>
      </c>
      <c r="G14" s="174">
        <v>2.426866515447143E-3</v>
      </c>
      <c r="H14" s="173">
        <v>1003984</v>
      </c>
      <c r="I14" s="173">
        <v>13781</v>
      </c>
      <c r="J14" s="174">
        <v>1.3726314363575515E-2</v>
      </c>
      <c r="K14" s="169"/>
    </row>
    <row r="15" spans="1:14" ht="18.75">
      <c r="A15" s="170">
        <v>2</v>
      </c>
      <c r="B15" s="171" t="s">
        <v>968</v>
      </c>
      <c r="C15" s="172"/>
      <c r="D15" s="173">
        <v>129248</v>
      </c>
      <c r="E15" s="173">
        <v>130203</v>
      </c>
      <c r="F15" s="173">
        <v>-955</v>
      </c>
      <c r="G15" s="174">
        <v>-7.3347004293295853E-3</v>
      </c>
      <c r="H15" s="173">
        <v>127836</v>
      </c>
      <c r="I15" s="173">
        <v>1412</v>
      </c>
      <c r="J15" s="174">
        <v>1.1045401921211553E-2</v>
      </c>
      <c r="K15" s="169"/>
    </row>
    <row r="16" spans="1:14" ht="18.75">
      <c r="A16" s="170">
        <v>3</v>
      </c>
      <c r="B16" s="171" t="s">
        <v>969</v>
      </c>
      <c r="C16" s="172"/>
      <c r="D16" s="173">
        <v>3343</v>
      </c>
      <c r="E16" s="173">
        <v>3337</v>
      </c>
      <c r="F16" s="173">
        <v>6</v>
      </c>
      <c r="G16" s="174">
        <v>1.7980221756068325E-3</v>
      </c>
      <c r="H16" s="173">
        <v>3377</v>
      </c>
      <c r="I16" s="173">
        <v>-34</v>
      </c>
      <c r="J16" s="174">
        <v>-1.0068107787977496E-2</v>
      </c>
      <c r="K16" s="169"/>
    </row>
    <row r="17" spans="1:11" ht="18.75">
      <c r="A17" s="170">
        <v>4</v>
      </c>
      <c r="B17" s="171" t="s">
        <v>443</v>
      </c>
      <c r="C17" s="172"/>
      <c r="D17" s="173">
        <v>7116</v>
      </c>
      <c r="E17" s="173">
        <v>7159</v>
      </c>
      <c r="F17" s="173">
        <v>-43</v>
      </c>
      <c r="G17" s="174">
        <v>-6.0064254784187735E-3</v>
      </c>
      <c r="H17" s="173">
        <v>6832</v>
      </c>
      <c r="I17" s="173">
        <v>284</v>
      </c>
      <c r="J17" s="174">
        <v>4.1569086651053862E-2</v>
      </c>
      <c r="K17" s="169"/>
    </row>
    <row r="18" spans="1:11" ht="18.75">
      <c r="A18" s="170">
        <v>5</v>
      </c>
      <c r="B18" s="171" t="s">
        <v>970</v>
      </c>
      <c r="C18" s="175"/>
      <c r="D18" s="173">
        <v>8</v>
      </c>
      <c r="E18" s="173">
        <v>8</v>
      </c>
      <c r="F18" s="173">
        <v>0</v>
      </c>
      <c r="G18" s="174">
        <v>0</v>
      </c>
      <c r="H18" s="173">
        <v>8</v>
      </c>
      <c r="I18" s="173">
        <v>0</v>
      </c>
      <c r="J18" s="174">
        <v>0</v>
      </c>
      <c r="K18" s="169"/>
    </row>
    <row r="19" spans="1:11" ht="18.75">
      <c r="A19" s="170">
        <v>6</v>
      </c>
      <c r="B19" s="171" t="s">
        <v>444</v>
      </c>
      <c r="C19" s="175"/>
      <c r="D19" s="176">
        <v>16</v>
      </c>
      <c r="E19" s="176">
        <v>16</v>
      </c>
      <c r="F19" s="176">
        <v>0</v>
      </c>
      <c r="G19" s="177">
        <v>0</v>
      </c>
      <c r="H19" s="176">
        <v>16</v>
      </c>
      <c r="I19" s="176">
        <v>0</v>
      </c>
      <c r="J19" s="177">
        <v>0</v>
      </c>
      <c r="K19" s="178"/>
    </row>
    <row r="20" spans="1:11" ht="18.75">
      <c r="A20" s="170">
        <v>7</v>
      </c>
      <c r="B20" s="171" t="s">
        <v>440</v>
      </c>
      <c r="C20" s="172"/>
      <c r="D20" s="179">
        <v>1157496</v>
      </c>
      <c r="E20" s="179">
        <v>1156024</v>
      </c>
      <c r="F20" s="179">
        <v>1472</v>
      </c>
      <c r="G20" s="174">
        <v>1.2733299654678449E-3</v>
      </c>
      <c r="H20" s="179">
        <v>1142053</v>
      </c>
      <c r="I20" s="179">
        <v>15443</v>
      </c>
      <c r="J20" s="174">
        <v>1.3522139515416535E-2</v>
      </c>
      <c r="K20" s="180"/>
    </row>
    <row r="21" spans="1:11" ht="18.75">
      <c r="A21" s="170">
        <v>8</v>
      </c>
      <c r="B21" s="181"/>
      <c r="C21" s="182"/>
      <c r="D21" s="182" t="s">
        <v>423</v>
      </c>
      <c r="E21" s="182"/>
      <c r="F21" s="182"/>
      <c r="G21" s="182"/>
      <c r="H21" s="182"/>
      <c r="I21" s="182"/>
      <c r="J21" s="182"/>
      <c r="K21" s="178"/>
    </row>
    <row r="22" spans="1:11" ht="18.75">
      <c r="A22" s="170">
        <v>9</v>
      </c>
      <c r="B22" s="459" t="s">
        <v>441</v>
      </c>
      <c r="C22" s="459"/>
      <c r="D22" s="459"/>
      <c r="E22" s="459"/>
      <c r="F22" s="459"/>
      <c r="G22" s="459"/>
      <c r="H22" s="459"/>
      <c r="I22" s="459"/>
      <c r="J22" s="459"/>
      <c r="K22" s="183"/>
    </row>
    <row r="23" spans="1:11" s="164" customFormat="1" ht="18">
      <c r="A23" s="170">
        <v>10</v>
      </c>
      <c r="B23" s="165"/>
      <c r="C23" s="165"/>
      <c r="D23" s="165"/>
      <c r="E23" s="165"/>
      <c r="F23" s="166" t="s">
        <v>739</v>
      </c>
      <c r="G23" s="165"/>
      <c r="H23" s="454" t="s">
        <v>428</v>
      </c>
      <c r="I23" s="454"/>
      <c r="J23" s="454"/>
      <c r="K23" s="178"/>
    </row>
    <row r="24" spans="1:11" s="164" customFormat="1" ht="18">
      <c r="A24" s="170">
        <v>11</v>
      </c>
      <c r="B24" s="166" t="s">
        <v>429</v>
      </c>
      <c r="C24" s="168"/>
      <c r="D24" s="168" t="s">
        <v>430</v>
      </c>
      <c r="E24" s="168" t="s">
        <v>740</v>
      </c>
      <c r="F24" s="168" t="s">
        <v>431</v>
      </c>
      <c r="G24" s="168" t="s">
        <v>432</v>
      </c>
      <c r="H24" s="168" t="s">
        <v>433</v>
      </c>
      <c r="I24" s="168" t="s">
        <v>431</v>
      </c>
      <c r="J24" s="168" t="s">
        <v>432</v>
      </c>
      <c r="K24" s="178"/>
    </row>
    <row r="25" spans="1:11" ht="18.75">
      <c r="A25" s="170">
        <v>12</v>
      </c>
      <c r="B25" s="171" t="s">
        <v>434</v>
      </c>
      <c r="C25" s="172"/>
      <c r="D25" s="173">
        <v>1016247</v>
      </c>
      <c r="E25" s="173">
        <v>1014113</v>
      </c>
      <c r="F25" s="173">
        <v>2134</v>
      </c>
      <c r="G25" s="174">
        <v>2.1043019860705857E-3</v>
      </c>
      <c r="H25" s="173">
        <v>1002680</v>
      </c>
      <c r="I25" s="173">
        <v>13567</v>
      </c>
      <c r="J25" s="174">
        <v>1.3530737623169904E-2</v>
      </c>
      <c r="K25" s="178"/>
    </row>
    <row r="26" spans="1:11" ht="18.75">
      <c r="A26" s="170">
        <v>13</v>
      </c>
      <c r="B26" s="171" t="s">
        <v>968</v>
      </c>
      <c r="C26" s="172"/>
      <c r="D26" s="173">
        <v>129312</v>
      </c>
      <c r="E26" s="173">
        <v>130058</v>
      </c>
      <c r="F26" s="173">
        <v>-746</v>
      </c>
      <c r="G26" s="174">
        <v>-5.7359024435251968E-3</v>
      </c>
      <c r="H26" s="173">
        <v>127687</v>
      </c>
      <c r="I26" s="173">
        <v>1625</v>
      </c>
      <c r="J26" s="174">
        <v>1.2726432604728751E-2</v>
      </c>
      <c r="K26" s="178"/>
    </row>
    <row r="27" spans="1:11" ht="18.75">
      <c r="A27" s="170">
        <v>14</v>
      </c>
      <c r="B27" s="171" t="s">
        <v>969</v>
      </c>
      <c r="C27" s="172"/>
      <c r="D27" s="173">
        <v>3348</v>
      </c>
      <c r="E27" s="173">
        <v>3340</v>
      </c>
      <c r="F27" s="173">
        <v>8</v>
      </c>
      <c r="G27" s="174">
        <v>2.3952095808383233E-3</v>
      </c>
      <c r="H27" s="173">
        <v>3381</v>
      </c>
      <c r="I27" s="173">
        <v>-33</v>
      </c>
      <c r="J27" s="174">
        <v>-9.7604259094942331E-3</v>
      </c>
    </row>
    <row r="28" spans="1:11" ht="18.75">
      <c r="A28" s="170">
        <v>15</v>
      </c>
      <c r="B28" s="171" t="s">
        <v>443</v>
      </c>
      <c r="C28" s="172"/>
      <c r="D28" s="173">
        <v>7084</v>
      </c>
      <c r="E28" s="173">
        <v>7145</v>
      </c>
      <c r="F28" s="173">
        <v>-61</v>
      </c>
      <c r="G28" s="174">
        <v>-8.5374387683694892E-3</v>
      </c>
      <c r="H28" s="173">
        <v>6803</v>
      </c>
      <c r="I28" s="173">
        <v>281</v>
      </c>
      <c r="J28" s="174">
        <v>4.1305306482434218E-2</v>
      </c>
    </row>
    <row r="29" spans="1:11" ht="18.75">
      <c r="A29" s="170">
        <v>16</v>
      </c>
      <c r="B29" s="171" t="s">
        <v>970</v>
      </c>
      <c r="C29" s="175"/>
      <c r="D29" s="173">
        <v>8</v>
      </c>
      <c r="E29" s="173">
        <v>8</v>
      </c>
      <c r="F29" s="173">
        <v>0</v>
      </c>
      <c r="G29" s="174">
        <v>0</v>
      </c>
      <c r="H29" s="173">
        <v>8</v>
      </c>
      <c r="I29" s="173">
        <v>0</v>
      </c>
      <c r="J29" s="174">
        <v>0</v>
      </c>
      <c r="K29" s="180"/>
    </row>
    <row r="30" spans="1:11" ht="18.75">
      <c r="A30" s="170">
        <v>17</v>
      </c>
      <c r="B30" s="171" t="s">
        <v>444</v>
      </c>
      <c r="C30" s="175"/>
      <c r="D30" s="176">
        <v>16</v>
      </c>
      <c r="E30" s="176">
        <v>16</v>
      </c>
      <c r="F30" s="176">
        <v>0</v>
      </c>
      <c r="G30" s="177">
        <v>0</v>
      </c>
      <c r="H30" s="176">
        <v>16</v>
      </c>
      <c r="I30" s="176">
        <v>0</v>
      </c>
      <c r="J30" s="177">
        <v>0</v>
      </c>
      <c r="K30" s="178"/>
    </row>
    <row r="31" spans="1:11" ht="18.75">
      <c r="A31" s="170">
        <v>18</v>
      </c>
      <c r="B31" s="171" t="s">
        <v>440</v>
      </c>
      <c r="C31" s="172"/>
      <c r="D31" s="173">
        <v>1156015</v>
      </c>
      <c r="E31" s="173">
        <v>1154680</v>
      </c>
      <c r="F31" s="179">
        <v>1335</v>
      </c>
      <c r="G31" s="174">
        <v>1.1561644784702256E-3</v>
      </c>
      <c r="H31" s="179">
        <v>1140575</v>
      </c>
      <c r="I31" s="179">
        <v>15440</v>
      </c>
      <c r="J31" s="174">
        <v>1.3537031760296341E-2</v>
      </c>
      <c r="K31" s="180"/>
    </row>
    <row r="32" spans="1:11" ht="18.75">
      <c r="A32" s="170">
        <v>19</v>
      </c>
      <c r="B32" s="184"/>
      <c r="C32" s="185"/>
      <c r="D32" s="176"/>
      <c r="E32" s="176"/>
      <c r="F32" s="186"/>
      <c r="G32" s="177"/>
      <c r="H32" s="186"/>
      <c r="I32" s="186"/>
      <c r="J32" s="177"/>
      <c r="K32" s="180"/>
    </row>
    <row r="33" spans="1:11" ht="18.75">
      <c r="A33" s="170">
        <v>20</v>
      </c>
      <c r="B33" s="460" t="s">
        <v>775</v>
      </c>
      <c r="C33" s="459"/>
      <c r="D33" s="459"/>
      <c r="E33" s="459"/>
      <c r="F33" s="459"/>
      <c r="G33" s="459"/>
      <c r="H33" s="459"/>
      <c r="I33" s="459"/>
      <c r="J33" s="459"/>
      <c r="K33" s="183"/>
    </row>
    <row r="34" spans="1:11" s="164" customFormat="1" ht="18">
      <c r="A34" s="170">
        <v>21</v>
      </c>
      <c r="B34" s="165"/>
      <c r="C34" s="165"/>
      <c r="D34" s="165"/>
      <c r="E34" s="165"/>
      <c r="F34" s="166" t="s">
        <v>739</v>
      </c>
      <c r="G34" s="165"/>
      <c r="H34" s="454" t="s">
        <v>428</v>
      </c>
      <c r="I34" s="454"/>
      <c r="J34" s="454"/>
      <c r="K34" s="178"/>
    </row>
    <row r="35" spans="1:11" s="164" customFormat="1" ht="18">
      <c r="A35" s="170">
        <v>22</v>
      </c>
      <c r="B35" s="166" t="s">
        <v>429</v>
      </c>
      <c r="C35" s="168"/>
      <c r="D35" s="168" t="s">
        <v>430</v>
      </c>
      <c r="E35" s="168" t="s">
        <v>740</v>
      </c>
      <c r="F35" s="168" t="s">
        <v>431</v>
      </c>
      <c r="G35" s="168" t="s">
        <v>432</v>
      </c>
      <c r="H35" s="168" t="s">
        <v>433</v>
      </c>
      <c r="I35" s="168" t="s">
        <v>431</v>
      </c>
      <c r="J35" s="168" t="s">
        <v>432</v>
      </c>
      <c r="K35" s="178"/>
    </row>
    <row r="36" spans="1:11" ht="18.75">
      <c r="A36" s="170">
        <v>23</v>
      </c>
      <c r="B36" s="171" t="s">
        <v>434</v>
      </c>
      <c r="C36" s="172"/>
      <c r="D36" s="173">
        <v>1010574</v>
      </c>
      <c r="E36" s="173">
        <v>1009688</v>
      </c>
      <c r="F36" s="173">
        <v>886</v>
      </c>
      <c r="G36" s="174">
        <v>8.7749879170595274E-4</v>
      </c>
      <c r="H36" s="173">
        <v>998078</v>
      </c>
      <c r="I36" s="173">
        <v>12496</v>
      </c>
      <c r="J36" s="174">
        <v>1.2520063562166483E-2</v>
      </c>
      <c r="K36" s="178"/>
    </row>
    <row r="37" spans="1:11" ht="18.75">
      <c r="A37" s="170">
        <v>24</v>
      </c>
      <c r="B37" s="171" t="s">
        <v>968</v>
      </c>
      <c r="C37" s="172"/>
      <c r="D37" s="173">
        <v>128845</v>
      </c>
      <c r="E37" s="173">
        <v>129146</v>
      </c>
      <c r="F37" s="173">
        <v>-301</v>
      </c>
      <c r="G37" s="174">
        <v>-2.3306954919238691E-3</v>
      </c>
      <c r="H37" s="173">
        <v>126829</v>
      </c>
      <c r="I37" s="173">
        <v>2016</v>
      </c>
      <c r="J37" s="174">
        <v>1.5895418240307817E-2</v>
      </c>
      <c r="K37" s="178"/>
    </row>
    <row r="38" spans="1:11" ht="18.75">
      <c r="A38" s="170">
        <v>25</v>
      </c>
      <c r="B38" s="171" t="s">
        <v>969</v>
      </c>
      <c r="C38" s="172"/>
      <c r="D38" s="173">
        <v>3362</v>
      </c>
      <c r="E38" s="173">
        <v>3350</v>
      </c>
      <c r="F38" s="173">
        <v>12</v>
      </c>
      <c r="G38" s="174">
        <v>3.582089552238806E-3</v>
      </c>
      <c r="H38" s="173">
        <v>3399</v>
      </c>
      <c r="I38" s="173">
        <v>-37</v>
      </c>
      <c r="J38" s="174">
        <v>-1.0885554574874964E-2</v>
      </c>
    </row>
    <row r="39" spans="1:11" ht="18.75">
      <c r="A39" s="170">
        <v>26</v>
      </c>
      <c r="B39" s="171" t="s">
        <v>443</v>
      </c>
      <c r="C39" s="172"/>
      <c r="D39" s="173">
        <v>6984</v>
      </c>
      <c r="E39" s="173">
        <v>7070</v>
      </c>
      <c r="F39" s="173">
        <v>-86</v>
      </c>
      <c r="G39" s="174">
        <v>-1.2164073550212163E-2</v>
      </c>
      <c r="H39" s="173">
        <v>6714</v>
      </c>
      <c r="I39" s="173">
        <v>270</v>
      </c>
      <c r="J39" s="174">
        <v>4.0214477211796246E-2</v>
      </c>
    </row>
    <row r="40" spans="1:11" ht="18.75">
      <c r="A40" s="170">
        <v>27</v>
      </c>
      <c r="B40" s="171" t="s">
        <v>970</v>
      </c>
      <c r="C40" s="175"/>
      <c r="D40" s="173">
        <v>8</v>
      </c>
      <c r="E40" s="173">
        <v>8</v>
      </c>
      <c r="F40" s="173">
        <v>0</v>
      </c>
      <c r="G40" s="174">
        <v>0</v>
      </c>
      <c r="H40" s="173">
        <v>8</v>
      </c>
      <c r="I40" s="173">
        <v>0</v>
      </c>
      <c r="J40" s="174">
        <v>0</v>
      </c>
      <c r="K40" s="180"/>
    </row>
    <row r="41" spans="1:11" ht="18.75">
      <c r="A41" s="170">
        <v>28</v>
      </c>
      <c r="B41" s="171" t="s">
        <v>444</v>
      </c>
      <c r="C41" s="175"/>
      <c r="D41" s="176">
        <v>16</v>
      </c>
      <c r="E41" s="176">
        <v>16</v>
      </c>
      <c r="F41" s="176">
        <v>0</v>
      </c>
      <c r="G41" s="177">
        <v>0</v>
      </c>
      <c r="H41" s="176">
        <v>16</v>
      </c>
      <c r="I41" s="176">
        <v>0</v>
      </c>
      <c r="J41" s="177">
        <v>0</v>
      </c>
      <c r="K41" s="178"/>
    </row>
    <row r="42" spans="1:11" ht="18.75">
      <c r="A42" s="170">
        <v>29</v>
      </c>
      <c r="B42" s="171" t="s">
        <v>440</v>
      </c>
      <c r="C42" s="172"/>
      <c r="D42" s="173">
        <v>1149789</v>
      </c>
      <c r="E42" s="173">
        <v>1149278</v>
      </c>
      <c r="F42" s="179">
        <v>511</v>
      </c>
      <c r="G42" s="174">
        <v>4.4462697450051251E-4</v>
      </c>
      <c r="H42" s="179">
        <v>1135044</v>
      </c>
      <c r="I42" s="179">
        <v>14745</v>
      </c>
      <c r="J42" s="174">
        <v>1.2990685823633269E-2</v>
      </c>
      <c r="K42" s="180"/>
    </row>
    <row r="43" spans="1:11" ht="18.75">
      <c r="A43" s="170">
        <v>30</v>
      </c>
      <c r="B43" s="181"/>
      <c r="C43" s="187"/>
      <c r="D43" s="188"/>
      <c r="E43" s="188"/>
      <c r="F43" s="189"/>
      <c r="G43" s="190"/>
      <c r="H43" s="189"/>
      <c r="I43" s="189"/>
      <c r="J43" s="190"/>
      <c r="K43" s="180"/>
    </row>
    <row r="44" spans="1:11" ht="18.75">
      <c r="A44" s="170">
        <v>31</v>
      </c>
      <c r="B44" s="460" t="s">
        <v>442</v>
      </c>
      <c r="C44" s="459"/>
      <c r="D44" s="459"/>
      <c r="E44" s="459"/>
      <c r="F44" s="459"/>
      <c r="G44" s="459"/>
      <c r="H44" s="459"/>
      <c r="I44" s="459"/>
      <c r="J44" s="459"/>
      <c r="K44" s="180"/>
    </row>
    <row r="45" spans="1:11" ht="18.75">
      <c r="A45" s="170">
        <v>32</v>
      </c>
      <c r="B45" s="165"/>
      <c r="C45" s="165"/>
      <c r="D45" s="165"/>
      <c r="E45" s="165"/>
      <c r="F45" s="166" t="s">
        <v>739</v>
      </c>
      <c r="G45" s="165"/>
      <c r="H45" s="454" t="s">
        <v>428</v>
      </c>
      <c r="I45" s="454"/>
      <c r="J45" s="454"/>
      <c r="K45" s="180"/>
    </row>
    <row r="46" spans="1:11" ht="18.75">
      <c r="A46" s="170">
        <v>33</v>
      </c>
      <c r="B46" s="166" t="s">
        <v>429</v>
      </c>
      <c r="C46" s="168"/>
      <c r="D46" s="168" t="s">
        <v>430</v>
      </c>
      <c r="E46" s="168" t="s">
        <v>740</v>
      </c>
      <c r="F46" s="168" t="s">
        <v>431</v>
      </c>
      <c r="G46" s="168" t="s">
        <v>432</v>
      </c>
      <c r="H46" s="168" t="s">
        <v>433</v>
      </c>
      <c r="I46" s="168" t="s">
        <v>431</v>
      </c>
      <c r="J46" s="168" t="s">
        <v>432</v>
      </c>
      <c r="K46" s="180"/>
    </row>
    <row r="47" spans="1:11" ht="18.75">
      <c r="A47" s="170">
        <v>34</v>
      </c>
      <c r="B47" s="171" t="s">
        <v>434</v>
      </c>
      <c r="C47" s="172"/>
      <c r="D47" s="173">
        <v>1010574</v>
      </c>
      <c r="E47" s="173">
        <v>1009688</v>
      </c>
      <c r="F47" s="173">
        <v>886</v>
      </c>
      <c r="G47" s="174">
        <v>8.7749879170595274E-4</v>
      </c>
      <c r="H47" s="173">
        <v>998078</v>
      </c>
      <c r="I47" s="173">
        <v>12496</v>
      </c>
      <c r="J47" s="174">
        <v>1.2520063562166483E-2</v>
      </c>
      <c r="K47" s="180"/>
    </row>
    <row r="48" spans="1:11" ht="18.75">
      <c r="A48" s="170">
        <v>35</v>
      </c>
      <c r="B48" s="171" t="s">
        <v>968</v>
      </c>
      <c r="C48" s="172"/>
      <c r="D48" s="173">
        <v>128845</v>
      </c>
      <c r="E48" s="173">
        <v>129146</v>
      </c>
      <c r="F48" s="173">
        <v>-301</v>
      </c>
      <c r="G48" s="174">
        <v>-2.3306954919238691E-3</v>
      </c>
      <c r="H48" s="173">
        <v>126829</v>
      </c>
      <c r="I48" s="173">
        <v>2016</v>
      </c>
      <c r="J48" s="174">
        <v>1.5895418240307817E-2</v>
      </c>
    </row>
    <row r="49" spans="1:10" ht="18.75">
      <c r="A49" s="170">
        <v>36</v>
      </c>
      <c r="B49" s="171" t="s">
        <v>969</v>
      </c>
      <c r="C49" s="172"/>
      <c r="D49" s="173">
        <v>3362</v>
      </c>
      <c r="E49" s="173">
        <v>3350</v>
      </c>
      <c r="F49" s="173">
        <v>12</v>
      </c>
      <c r="G49" s="174">
        <v>3.582089552238806E-3</v>
      </c>
      <c r="H49" s="173">
        <v>3399</v>
      </c>
      <c r="I49" s="173">
        <v>-37</v>
      </c>
      <c r="J49" s="174">
        <v>-1.0885554574874964E-2</v>
      </c>
    </row>
    <row r="50" spans="1:10" ht="18.75">
      <c r="A50" s="170">
        <v>37</v>
      </c>
      <c r="B50" s="171" t="s">
        <v>443</v>
      </c>
      <c r="C50" s="172"/>
      <c r="D50" s="173">
        <v>6984</v>
      </c>
      <c r="E50" s="173">
        <v>7070</v>
      </c>
      <c r="F50" s="173">
        <v>-86</v>
      </c>
      <c r="G50" s="174">
        <v>-1.2164073550212163E-2</v>
      </c>
      <c r="H50" s="173">
        <v>6714</v>
      </c>
      <c r="I50" s="173">
        <v>270</v>
      </c>
      <c r="J50" s="174">
        <v>4.0214477211796246E-2</v>
      </c>
    </row>
    <row r="51" spans="1:10" ht="18.75">
      <c r="A51" s="170">
        <v>38</v>
      </c>
      <c r="B51" s="171" t="s">
        <v>970</v>
      </c>
      <c r="C51" s="175"/>
      <c r="D51" s="173">
        <v>8</v>
      </c>
      <c r="E51" s="173">
        <v>8</v>
      </c>
      <c r="F51" s="173">
        <v>0</v>
      </c>
      <c r="G51" s="174">
        <v>0</v>
      </c>
      <c r="H51" s="173">
        <v>8</v>
      </c>
      <c r="I51" s="173">
        <v>0</v>
      </c>
      <c r="J51" s="174">
        <v>0</v>
      </c>
    </row>
    <row r="52" spans="1:10" ht="18.75">
      <c r="A52" s="170">
        <v>39</v>
      </c>
      <c r="B52" s="171" t="s">
        <v>444</v>
      </c>
      <c r="C52" s="175"/>
      <c r="D52" s="176">
        <v>16</v>
      </c>
      <c r="E52" s="176">
        <v>16</v>
      </c>
      <c r="F52" s="176">
        <v>0</v>
      </c>
      <c r="G52" s="177">
        <v>0</v>
      </c>
      <c r="H52" s="176">
        <v>16</v>
      </c>
      <c r="I52" s="176">
        <v>0</v>
      </c>
      <c r="J52" s="177">
        <v>0</v>
      </c>
    </row>
    <row r="53" spans="1:10" ht="18.75">
      <c r="A53" s="170">
        <v>40</v>
      </c>
      <c r="B53" s="171" t="s">
        <v>440</v>
      </c>
      <c r="C53" s="172"/>
      <c r="D53" s="173">
        <v>1149789</v>
      </c>
      <c r="E53" s="173">
        <v>1149278</v>
      </c>
      <c r="F53" s="179">
        <v>511</v>
      </c>
      <c r="G53" s="174">
        <v>4.4462697450051251E-4</v>
      </c>
      <c r="H53" s="179">
        <v>1135044</v>
      </c>
      <c r="I53" s="179">
        <v>14745</v>
      </c>
      <c r="J53" s="174">
        <v>1.2990685823633269E-2</v>
      </c>
    </row>
    <row r="54" spans="1:10" ht="18.75">
      <c r="A54" s="191"/>
      <c r="B54" s="192"/>
      <c r="C54" s="193"/>
      <c r="D54" s="194"/>
      <c r="E54" s="173"/>
      <c r="F54" s="195"/>
      <c r="G54" s="196"/>
      <c r="H54" s="179"/>
      <c r="I54" s="195"/>
      <c r="J54" s="196"/>
    </row>
    <row r="55" spans="1:10" ht="18.75">
      <c r="B55" s="192"/>
      <c r="C55" s="193"/>
      <c r="D55" s="194"/>
      <c r="E55" s="173"/>
      <c r="F55" s="195"/>
      <c r="G55" s="196"/>
      <c r="H55" s="179"/>
      <c r="I55" s="195"/>
      <c r="J55" s="196"/>
    </row>
    <row r="56" spans="1:10" ht="18.75">
      <c r="B56" s="192"/>
      <c r="C56" s="193"/>
      <c r="D56" s="194"/>
      <c r="E56" s="173"/>
      <c r="F56" s="195"/>
      <c r="G56" s="196"/>
      <c r="H56" s="179"/>
      <c r="I56" s="195"/>
      <c r="J56" s="196"/>
    </row>
    <row r="57" spans="1:10" ht="18.75">
      <c r="B57" s="192"/>
      <c r="C57" s="193"/>
      <c r="D57" s="194"/>
      <c r="E57" s="173"/>
      <c r="F57" s="195"/>
      <c r="G57" s="196"/>
      <c r="H57" s="179"/>
      <c r="I57" s="195"/>
      <c r="J57" s="196"/>
    </row>
    <row r="58" spans="1:10" ht="18.75">
      <c r="B58" s="192"/>
      <c r="C58" s="193"/>
      <c r="D58" s="194"/>
      <c r="E58" s="173"/>
      <c r="F58" s="195"/>
      <c r="G58" s="196"/>
      <c r="H58" s="179"/>
      <c r="I58" s="195"/>
      <c r="J58" s="196"/>
    </row>
    <row r="59" spans="1:10" ht="18.75">
      <c r="B59" s="192"/>
      <c r="C59" s="193"/>
      <c r="D59" s="194"/>
      <c r="E59" s="173"/>
      <c r="F59" s="195"/>
      <c r="G59" s="196"/>
      <c r="H59" s="179"/>
      <c r="I59" s="195"/>
      <c r="J59" s="196"/>
    </row>
    <row r="61" spans="1:10">
      <c r="B61" s="197"/>
      <c r="H61" s="149" t="s">
        <v>423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22:J22"/>
    <mergeCell ref="H23:J23"/>
    <mergeCell ref="B33:J33"/>
    <mergeCell ref="H34:J34"/>
    <mergeCell ref="B44:J44"/>
  </mergeCells>
  <printOptions horizontalCentered="1"/>
  <pageMargins left="0.25" right="0.25" top="0.75" bottom="0.75" header="0" footer="0"/>
  <pageSetup scale="29" orientation="portrait" r:id="rId1"/>
  <headerFooter alignWithMargins="0">
    <oddFooter xml:space="preserve">&amp;L
&amp;C&amp;14 10a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27" zoomScale="70" zoomScaleNormal="70" zoomScaleSheetLayoutView="70" workbookViewId="0">
      <selection activeCell="D50" sqref="D50"/>
    </sheetView>
  </sheetViews>
  <sheetFormatPr defaultColWidth="11.42578125" defaultRowHeight="16.5"/>
  <cols>
    <col min="1" max="1" width="6.5703125" style="198" bestFit="1" customWidth="1"/>
    <col min="2" max="2" width="47.140625" style="201" customWidth="1"/>
    <col min="3" max="3" width="1.42578125" style="201" customWidth="1"/>
    <col min="4" max="4" width="18.85546875" style="201" bestFit="1" customWidth="1"/>
    <col min="5" max="5" width="18.85546875" style="235" bestFit="1" customWidth="1"/>
    <col min="6" max="6" width="20.42578125" style="201" customWidth="1"/>
    <col min="7" max="7" width="18.7109375" style="201" customWidth="1"/>
    <col min="8" max="8" width="20.140625" style="201" customWidth="1"/>
    <col min="9" max="9" width="20" style="201" customWidth="1"/>
    <col min="10" max="10" width="22.7109375" style="201" customWidth="1"/>
    <col min="11" max="11" width="12.28515625" style="201" customWidth="1"/>
    <col min="12" max="16384" width="11.42578125" style="201"/>
  </cols>
  <sheetData>
    <row r="1" spans="1:11">
      <c r="B1" s="199"/>
      <c r="C1" s="199"/>
      <c r="D1" s="200"/>
      <c r="E1" s="200"/>
      <c r="F1" s="200"/>
      <c r="G1" s="200"/>
      <c r="H1" s="200"/>
      <c r="I1" s="200"/>
      <c r="J1" s="200"/>
      <c r="K1" s="200"/>
    </row>
    <row r="2" spans="1:11" ht="20.25">
      <c r="B2" s="462" t="s">
        <v>425</v>
      </c>
      <c r="C2" s="462"/>
      <c r="D2" s="462"/>
      <c r="E2" s="462"/>
      <c r="F2" s="462"/>
      <c r="G2" s="462"/>
      <c r="H2" s="462"/>
      <c r="I2" s="462"/>
      <c r="J2" s="462"/>
      <c r="K2" s="202"/>
    </row>
    <row r="3" spans="1:11" ht="20.25">
      <c r="B3" s="462" t="s">
        <v>426</v>
      </c>
      <c r="C3" s="462"/>
      <c r="D3" s="462"/>
      <c r="E3" s="462"/>
      <c r="F3" s="462"/>
      <c r="G3" s="462"/>
      <c r="H3" s="462"/>
      <c r="I3" s="462"/>
      <c r="J3" s="462"/>
      <c r="K3" s="202"/>
    </row>
    <row r="4" spans="1:11" ht="20.25">
      <c r="B4" s="463" t="s">
        <v>1091</v>
      </c>
      <c r="C4" s="463"/>
      <c r="D4" s="463"/>
      <c r="E4" s="463"/>
      <c r="F4" s="463"/>
      <c r="G4" s="463"/>
      <c r="H4" s="463"/>
      <c r="I4" s="463"/>
      <c r="J4" s="463"/>
      <c r="K4" s="203"/>
    </row>
    <row r="5" spans="1:11">
      <c r="B5" s="204"/>
      <c r="C5" s="204"/>
      <c r="D5" s="205"/>
      <c r="E5" s="206"/>
      <c r="F5" s="205"/>
      <c r="G5" s="205"/>
      <c r="H5" s="205"/>
      <c r="I5" s="205"/>
      <c r="J5" s="205"/>
      <c r="K5" s="205"/>
    </row>
    <row r="6" spans="1:11" ht="18.75">
      <c r="B6" s="464" t="s">
        <v>399</v>
      </c>
      <c r="C6" s="464"/>
      <c r="D6" s="464"/>
      <c r="E6" s="464"/>
      <c r="F6" s="464"/>
      <c r="G6" s="464"/>
      <c r="H6" s="464"/>
      <c r="I6" s="464"/>
      <c r="J6" s="464"/>
      <c r="K6" s="207"/>
    </row>
    <row r="7" spans="1:11" ht="18.75">
      <c r="B7" s="207"/>
      <c r="C7" s="207"/>
      <c r="D7" s="207"/>
      <c r="E7" s="207"/>
      <c r="F7" s="207"/>
      <c r="G7" s="207"/>
      <c r="H7" s="207"/>
      <c r="I7" s="207"/>
      <c r="J7" s="207"/>
      <c r="K7" s="207"/>
    </row>
    <row r="8" spans="1:11" s="198" customFormat="1" ht="18">
      <c r="B8" s="207"/>
      <c r="C8" s="207"/>
      <c r="D8" s="208" t="s">
        <v>957</v>
      </c>
      <c r="E8" s="208" t="s">
        <v>958</v>
      </c>
      <c r="F8" s="208" t="s">
        <v>959</v>
      </c>
      <c r="G8" s="208" t="s">
        <v>960</v>
      </c>
      <c r="H8" s="208" t="s">
        <v>961</v>
      </c>
      <c r="I8" s="208" t="s">
        <v>962</v>
      </c>
      <c r="J8" s="208" t="s">
        <v>963</v>
      </c>
      <c r="K8" s="207"/>
    </row>
    <row r="9" spans="1:11" s="198" customFormat="1" ht="18">
      <c r="B9" s="207"/>
      <c r="C9" s="207"/>
      <c r="D9" s="209" t="s">
        <v>957</v>
      </c>
      <c r="E9" s="209" t="s">
        <v>958</v>
      </c>
      <c r="F9" s="209" t="s">
        <v>964</v>
      </c>
      <c r="G9" s="209" t="s">
        <v>965</v>
      </c>
      <c r="H9" s="209"/>
      <c r="I9" s="209" t="s">
        <v>966</v>
      </c>
      <c r="J9" s="209" t="s">
        <v>967</v>
      </c>
      <c r="K9" s="207"/>
    </row>
    <row r="11" spans="1:11" s="212" customFormat="1" ht="18">
      <c r="A11" s="210"/>
      <c r="B11" s="465" t="s">
        <v>427</v>
      </c>
      <c r="C11" s="465"/>
      <c r="D11" s="465"/>
      <c r="E11" s="465"/>
      <c r="F11" s="465"/>
      <c r="G11" s="465"/>
      <c r="H11" s="465"/>
      <c r="I11" s="465"/>
      <c r="J11" s="465"/>
      <c r="K11" s="211"/>
    </row>
    <row r="12" spans="1:11" s="212" customFormat="1" ht="18">
      <c r="A12" s="210"/>
      <c r="B12" s="213"/>
      <c r="C12" s="213"/>
      <c r="D12" s="213"/>
      <c r="E12" s="214"/>
      <c r="F12" s="215" t="s">
        <v>739</v>
      </c>
      <c r="G12" s="216"/>
      <c r="H12" s="461" t="s">
        <v>428</v>
      </c>
      <c r="I12" s="461"/>
      <c r="J12" s="461"/>
      <c r="K12" s="217"/>
    </row>
    <row r="13" spans="1:11" s="212" customFormat="1" ht="18">
      <c r="A13" s="210"/>
      <c r="B13" s="215" t="s">
        <v>429</v>
      </c>
      <c r="C13" s="215"/>
      <c r="D13" s="218" t="s">
        <v>430</v>
      </c>
      <c r="E13" s="219" t="s">
        <v>740</v>
      </c>
      <c r="F13" s="218" t="s">
        <v>431</v>
      </c>
      <c r="G13" s="218" t="s">
        <v>432</v>
      </c>
      <c r="H13" s="219" t="s">
        <v>433</v>
      </c>
      <c r="I13" s="218" t="s">
        <v>431</v>
      </c>
      <c r="J13" s="218" t="s">
        <v>432</v>
      </c>
      <c r="K13" s="218"/>
    </row>
    <row r="14" spans="1:11" ht="18.75">
      <c r="A14" s="220">
        <v>1</v>
      </c>
      <c r="B14" s="221" t="s">
        <v>434</v>
      </c>
      <c r="C14" s="221"/>
      <c r="D14" s="173">
        <v>778198</v>
      </c>
      <c r="E14" s="194">
        <v>775853</v>
      </c>
      <c r="F14" s="194">
        <v>2345</v>
      </c>
      <c r="G14" s="222">
        <v>3.0224797738746902E-3</v>
      </c>
      <c r="H14" s="173">
        <v>767045</v>
      </c>
      <c r="I14" s="194">
        <v>11153</v>
      </c>
      <c r="J14" s="223">
        <v>1.4540216023831718E-2</v>
      </c>
      <c r="K14" s="223"/>
    </row>
    <row r="15" spans="1:11" ht="18.75">
      <c r="A15" s="220">
        <v>2</v>
      </c>
      <c r="B15" s="221" t="s">
        <v>435</v>
      </c>
      <c r="C15" s="221"/>
      <c r="D15" s="173">
        <v>55991</v>
      </c>
      <c r="E15" s="194">
        <v>56822</v>
      </c>
      <c r="F15" s="194">
        <v>-831</v>
      </c>
      <c r="G15" s="222">
        <v>-1.4624617225722432E-2</v>
      </c>
      <c r="H15" s="173">
        <v>55610</v>
      </c>
      <c r="I15" s="194">
        <v>381</v>
      </c>
      <c r="J15" s="223">
        <v>6.8512857399748248E-3</v>
      </c>
      <c r="K15" s="223"/>
    </row>
    <row r="16" spans="1:11" ht="18.75">
      <c r="A16" s="220">
        <v>3</v>
      </c>
      <c r="B16" s="221" t="s">
        <v>436</v>
      </c>
      <c r="C16" s="221"/>
      <c r="D16" s="173">
        <v>375</v>
      </c>
      <c r="E16" s="194">
        <v>246</v>
      </c>
      <c r="F16" s="194">
        <v>129</v>
      </c>
      <c r="G16" s="222">
        <v>0.52439024390243905</v>
      </c>
      <c r="H16" s="173">
        <v>386</v>
      </c>
      <c r="I16" s="194">
        <v>-11</v>
      </c>
      <c r="J16" s="223">
        <v>-2.8497409326424871E-2</v>
      </c>
      <c r="K16" s="223"/>
    </row>
    <row r="17" spans="1:11" ht="18.75">
      <c r="A17" s="220">
        <v>4</v>
      </c>
      <c r="B17" s="221" t="s">
        <v>437</v>
      </c>
      <c r="C17" s="221"/>
      <c r="D17" s="173">
        <v>2304</v>
      </c>
      <c r="E17" s="194">
        <v>2305</v>
      </c>
      <c r="F17" s="194">
        <v>-1</v>
      </c>
      <c r="G17" s="222">
        <v>-4.3383947939262471E-4</v>
      </c>
      <c r="H17" s="173">
        <v>2322</v>
      </c>
      <c r="I17" s="194">
        <v>-18</v>
      </c>
      <c r="J17" s="223">
        <v>-7.7519379844961239E-3</v>
      </c>
      <c r="K17" s="223"/>
    </row>
    <row r="18" spans="1:11" ht="18.75">
      <c r="A18" s="220">
        <v>5</v>
      </c>
      <c r="B18" s="221" t="s">
        <v>438</v>
      </c>
      <c r="C18" s="221"/>
      <c r="D18" s="173">
        <v>10</v>
      </c>
      <c r="E18" s="194">
        <v>11</v>
      </c>
      <c r="F18" s="194">
        <v>-1</v>
      </c>
      <c r="G18" s="222">
        <v>-9.0909090909090912E-2</v>
      </c>
      <c r="H18" s="173">
        <v>10</v>
      </c>
      <c r="I18" s="194">
        <v>0</v>
      </c>
      <c r="J18" s="223">
        <v>0</v>
      </c>
      <c r="K18" s="223"/>
    </row>
    <row r="19" spans="1:11" ht="18.75">
      <c r="A19" s="220">
        <v>6</v>
      </c>
      <c r="B19" s="221" t="s">
        <v>439</v>
      </c>
      <c r="C19" s="221"/>
      <c r="D19" s="176">
        <v>234</v>
      </c>
      <c r="E19" s="224">
        <v>241</v>
      </c>
      <c r="F19" s="224">
        <v>-7</v>
      </c>
      <c r="G19" s="225">
        <v>-2.9045643153526972E-2</v>
      </c>
      <c r="H19" s="224">
        <v>226</v>
      </c>
      <c r="I19" s="224">
        <v>8</v>
      </c>
      <c r="J19" s="226">
        <v>3.5398230088495575E-2</v>
      </c>
      <c r="K19" s="227"/>
    </row>
    <row r="20" spans="1:11" ht="18.75">
      <c r="A20" s="220">
        <v>7</v>
      </c>
      <c r="B20" s="221" t="s">
        <v>440</v>
      </c>
      <c r="C20" s="221"/>
      <c r="D20" s="228">
        <v>837112</v>
      </c>
      <c r="E20" s="229">
        <v>835478</v>
      </c>
      <c r="F20" s="228">
        <v>1634</v>
      </c>
      <c r="G20" s="222">
        <v>1.9557666389779264E-3</v>
      </c>
      <c r="H20" s="229">
        <v>825599</v>
      </c>
      <c r="I20" s="228">
        <v>11513</v>
      </c>
      <c r="J20" s="223">
        <v>1.3945026580700801E-2</v>
      </c>
      <c r="K20" s="223"/>
    </row>
    <row r="21" spans="1:11" ht="18.75">
      <c r="A21" s="220">
        <v>8</v>
      </c>
      <c r="B21" s="466" t="s">
        <v>441</v>
      </c>
      <c r="C21" s="466"/>
      <c r="D21" s="466"/>
      <c r="E21" s="466"/>
      <c r="F21" s="466"/>
      <c r="G21" s="466"/>
      <c r="H21" s="466"/>
      <c r="I21" s="466"/>
      <c r="J21" s="466"/>
      <c r="K21" s="230"/>
    </row>
    <row r="22" spans="1:11" ht="18.75">
      <c r="A22" s="220">
        <v>9</v>
      </c>
      <c r="B22" s="213"/>
      <c r="C22" s="213"/>
      <c r="D22" s="213"/>
      <c r="E22" s="214"/>
      <c r="F22" s="215" t="s">
        <v>739</v>
      </c>
      <c r="G22" s="216"/>
      <c r="H22" s="461" t="s">
        <v>428</v>
      </c>
      <c r="I22" s="461"/>
      <c r="J22" s="461"/>
      <c r="K22" s="230"/>
    </row>
    <row r="23" spans="1:11" ht="18.75">
      <c r="A23" s="220">
        <v>10</v>
      </c>
      <c r="B23" s="215" t="s">
        <v>429</v>
      </c>
      <c r="C23" s="215"/>
      <c r="D23" s="218" t="s">
        <v>430</v>
      </c>
      <c r="E23" s="219" t="s">
        <v>740</v>
      </c>
      <c r="F23" s="218" t="s">
        <v>431</v>
      </c>
      <c r="G23" s="218" t="s">
        <v>432</v>
      </c>
      <c r="H23" s="219" t="s">
        <v>433</v>
      </c>
      <c r="I23" s="218" t="s">
        <v>431</v>
      </c>
      <c r="J23" s="218" t="s">
        <v>432</v>
      </c>
      <c r="K23" s="230"/>
    </row>
    <row r="24" spans="1:11" ht="18.75">
      <c r="A24" s="220">
        <v>11</v>
      </c>
      <c r="B24" s="221" t="s">
        <v>434</v>
      </c>
      <c r="C24" s="231"/>
      <c r="D24" s="194">
        <v>776593</v>
      </c>
      <c r="E24" s="194">
        <v>774058</v>
      </c>
      <c r="F24" s="194">
        <v>2535</v>
      </c>
      <c r="G24" s="222">
        <v>3.2749483888804198E-3</v>
      </c>
      <c r="H24" s="173">
        <v>765401</v>
      </c>
      <c r="I24" s="194">
        <v>11192</v>
      </c>
      <c r="J24" s="223">
        <v>1.462240054559636E-2</v>
      </c>
      <c r="K24" s="230"/>
    </row>
    <row r="25" spans="1:11" ht="18.75">
      <c r="A25" s="220">
        <v>12</v>
      </c>
      <c r="B25" s="221" t="s">
        <v>435</v>
      </c>
      <c r="C25" s="231"/>
      <c r="D25" s="194">
        <v>55854</v>
      </c>
      <c r="E25" s="194">
        <v>56649</v>
      </c>
      <c r="F25" s="194">
        <v>-795</v>
      </c>
      <c r="G25" s="222">
        <v>-1.4033787004183658E-2</v>
      </c>
      <c r="H25" s="173">
        <v>55610</v>
      </c>
      <c r="I25" s="194">
        <v>244</v>
      </c>
      <c r="J25" s="223">
        <v>4.3877000539471319E-3</v>
      </c>
      <c r="K25" s="230"/>
    </row>
    <row r="26" spans="1:11" ht="18.75">
      <c r="A26" s="220">
        <v>13</v>
      </c>
      <c r="B26" s="221" t="s">
        <v>436</v>
      </c>
      <c r="C26" s="231"/>
      <c r="D26" s="194">
        <v>379</v>
      </c>
      <c r="E26" s="194">
        <v>246</v>
      </c>
      <c r="F26" s="194">
        <v>133</v>
      </c>
      <c r="G26" s="222">
        <v>0.54065040650406504</v>
      </c>
      <c r="H26" s="173">
        <v>386</v>
      </c>
      <c r="I26" s="194">
        <v>-7</v>
      </c>
      <c r="J26" s="223">
        <v>-1.8134715025906734E-2</v>
      </c>
      <c r="K26" s="230"/>
    </row>
    <row r="27" spans="1:11" ht="18.75">
      <c r="A27" s="220">
        <v>14</v>
      </c>
      <c r="B27" s="221" t="s">
        <v>437</v>
      </c>
      <c r="C27" s="231"/>
      <c r="D27" s="194">
        <v>2300</v>
      </c>
      <c r="E27" s="194">
        <v>2302</v>
      </c>
      <c r="F27" s="194">
        <v>-2</v>
      </c>
      <c r="G27" s="222">
        <v>-8.6880973066898344E-4</v>
      </c>
      <c r="H27" s="173">
        <v>2318</v>
      </c>
      <c r="I27" s="194">
        <v>-18</v>
      </c>
      <c r="J27" s="223">
        <v>-7.7653149266609144E-3</v>
      </c>
      <c r="K27" s="230"/>
    </row>
    <row r="28" spans="1:11" ht="18.75">
      <c r="A28" s="220">
        <v>15</v>
      </c>
      <c r="B28" s="221" t="s">
        <v>438</v>
      </c>
      <c r="C28" s="231"/>
      <c r="D28" s="194">
        <v>10</v>
      </c>
      <c r="E28" s="194">
        <v>11</v>
      </c>
      <c r="F28" s="194">
        <v>-1</v>
      </c>
      <c r="G28" s="222">
        <v>-9.0909090909090912E-2</v>
      </c>
      <c r="H28" s="173">
        <v>10</v>
      </c>
      <c r="I28" s="194">
        <v>0</v>
      </c>
      <c r="J28" s="223">
        <v>0</v>
      </c>
      <c r="K28" s="230"/>
    </row>
    <row r="29" spans="1:11" ht="18.75">
      <c r="A29" s="220">
        <v>16</v>
      </c>
      <c r="B29" s="221" t="s">
        <v>439</v>
      </c>
      <c r="C29" s="231"/>
      <c r="D29" s="224">
        <v>234</v>
      </c>
      <c r="E29" s="224">
        <v>241</v>
      </c>
      <c r="F29" s="224">
        <v>-7</v>
      </c>
      <c r="G29" s="225">
        <v>-2.9045643153526972E-2</v>
      </c>
      <c r="H29" s="224">
        <v>226</v>
      </c>
      <c r="I29" s="224">
        <v>8</v>
      </c>
      <c r="J29" s="226">
        <v>3.5398230088495575E-2</v>
      </c>
      <c r="K29" s="230"/>
    </row>
    <row r="30" spans="1:11" ht="18.75">
      <c r="A30" s="220">
        <v>17</v>
      </c>
      <c r="B30" s="221" t="s">
        <v>440</v>
      </c>
      <c r="C30" s="231"/>
      <c r="D30" s="228">
        <v>835370</v>
      </c>
      <c r="E30" s="229">
        <v>833507</v>
      </c>
      <c r="F30" s="228">
        <v>1863</v>
      </c>
      <c r="G30" s="222">
        <v>2.23513419803313E-3</v>
      </c>
      <c r="H30" s="229">
        <v>823951</v>
      </c>
      <c r="I30" s="228">
        <v>11419</v>
      </c>
      <c r="J30" s="223">
        <v>1.3858833838420003E-2</v>
      </c>
      <c r="K30" s="230"/>
    </row>
    <row r="31" spans="1:11" ht="18.75">
      <c r="A31" s="220">
        <v>18</v>
      </c>
      <c r="B31" s="467" t="s">
        <v>775</v>
      </c>
      <c r="C31" s="467"/>
      <c r="D31" s="467"/>
      <c r="E31" s="467"/>
      <c r="F31" s="467"/>
      <c r="G31" s="467"/>
      <c r="H31" s="467"/>
      <c r="I31" s="467"/>
      <c r="J31" s="467"/>
      <c r="K31" s="230"/>
    </row>
    <row r="32" spans="1:11" ht="18.75">
      <c r="A32" s="220">
        <v>19</v>
      </c>
      <c r="B32" s="213"/>
      <c r="C32" s="213"/>
      <c r="D32" s="213"/>
      <c r="E32" s="214"/>
      <c r="F32" s="215" t="s">
        <v>739</v>
      </c>
      <c r="G32" s="216"/>
      <c r="H32" s="461" t="s">
        <v>428</v>
      </c>
      <c r="I32" s="461"/>
      <c r="J32" s="461"/>
      <c r="K32" s="230"/>
    </row>
    <row r="33" spans="1:11" ht="18.75">
      <c r="A33" s="220">
        <v>20</v>
      </c>
      <c r="B33" s="215" t="s">
        <v>429</v>
      </c>
      <c r="C33" s="215"/>
      <c r="D33" s="218" t="s">
        <v>430</v>
      </c>
      <c r="E33" s="219" t="s">
        <v>740</v>
      </c>
      <c r="F33" s="218" t="s">
        <v>431</v>
      </c>
      <c r="G33" s="218" t="s">
        <v>432</v>
      </c>
      <c r="H33" s="219" t="s">
        <v>433</v>
      </c>
      <c r="I33" s="218" t="s">
        <v>431</v>
      </c>
      <c r="J33" s="218" t="s">
        <v>432</v>
      </c>
      <c r="K33" s="230"/>
    </row>
    <row r="34" spans="1:11" ht="18.75">
      <c r="A34" s="220">
        <v>21</v>
      </c>
      <c r="B34" s="221" t="s">
        <v>434</v>
      </c>
      <c r="C34" s="231"/>
      <c r="D34" s="194">
        <v>772130</v>
      </c>
      <c r="E34" s="194">
        <v>770592</v>
      </c>
      <c r="F34" s="194">
        <v>1538</v>
      </c>
      <c r="G34" s="222">
        <v>1.9958681117893777E-3</v>
      </c>
      <c r="H34" s="173">
        <v>761010</v>
      </c>
      <c r="I34" s="194">
        <v>11120</v>
      </c>
      <c r="J34" s="223">
        <v>1.4612160155582712E-2</v>
      </c>
      <c r="K34" s="230"/>
    </row>
    <row r="35" spans="1:11" ht="18.75">
      <c r="A35" s="220">
        <v>22</v>
      </c>
      <c r="B35" s="221" t="s">
        <v>435</v>
      </c>
      <c r="C35" s="231"/>
      <c r="D35" s="194">
        <v>55716</v>
      </c>
      <c r="E35" s="194">
        <v>56367</v>
      </c>
      <c r="F35" s="194">
        <v>-651</v>
      </c>
      <c r="G35" s="222">
        <v>-1.1549310766938102E-2</v>
      </c>
      <c r="H35" s="173">
        <v>55372</v>
      </c>
      <c r="I35" s="194">
        <v>344</v>
      </c>
      <c r="J35" s="223">
        <v>6.2125261865202631E-3</v>
      </c>
      <c r="K35" s="230"/>
    </row>
    <row r="36" spans="1:11" ht="18.75">
      <c r="A36" s="220">
        <v>23</v>
      </c>
      <c r="B36" s="221" t="s">
        <v>436</v>
      </c>
      <c r="C36" s="231"/>
      <c r="D36" s="194">
        <v>383</v>
      </c>
      <c r="E36" s="194">
        <v>250</v>
      </c>
      <c r="F36" s="194">
        <v>133</v>
      </c>
      <c r="G36" s="222">
        <v>0.53200000000000003</v>
      </c>
      <c r="H36" s="173">
        <v>388</v>
      </c>
      <c r="I36" s="194">
        <v>-5</v>
      </c>
      <c r="J36" s="223">
        <v>-1.2886597938144329E-2</v>
      </c>
      <c r="K36" s="230"/>
    </row>
    <row r="37" spans="1:11" ht="18.75">
      <c r="A37" s="220">
        <v>24</v>
      </c>
      <c r="B37" s="221" t="s">
        <v>437</v>
      </c>
      <c r="C37" s="231"/>
      <c r="D37" s="194">
        <v>2308</v>
      </c>
      <c r="E37" s="194">
        <v>2314</v>
      </c>
      <c r="F37" s="194">
        <v>-6</v>
      </c>
      <c r="G37" s="222">
        <v>-2.5929127052722557E-3</v>
      </c>
      <c r="H37" s="173">
        <v>2330</v>
      </c>
      <c r="I37" s="194">
        <v>-22</v>
      </c>
      <c r="J37" s="223">
        <v>-9.4420600858369091E-3</v>
      </c>
      <c r="K37" s="230"/>
    </row>
    <row r="38" spans="1:11" ht="18.75">
      <c r="A38" s="220">
        <v>25</v>
      </c>
      <c r="B38" s="221" t="s">
        <v>438</v>
      </c>
      <c r="C38" s="231"/>
      <c r="D38" s="194">
        <v>10</v>
      </c>
      <c r="E38" s="194">
        <v>11</v>
      </c>
      <c r="F38" s="194">
        <v>-1</v>
      </c>
      <c r="G38" s="222">
        <v>-9.0909090909090912E-2</v>
      </c>
      <c r="H38" s="173">
        <v>10</v>
      </c>
      <c r="I38" s="194">
        <v>0</v>
      </c>
      <c r="J38" s="223">
        <v>0</v>
      </c>
      <c r="K38" s="230"/>
    </row>
    <row r="39" spans="1:11" ht="18.75">
      <c r="A39" s="220">
        <v>26</v>
      </c>
      <c r="B39" s="221" t="s">
        <v>439</v>
      </c>
      <c r="C39" s="231"/>
      <c r="D39" s="224">
        <v>234</v>
      </c>
      <c r="E39" s="224">
        <v>238</v>
      </c>
      <c r="F39" s="224">
        <v>-4</v>
      </c>
      <c r="G39" s="225">
        <v>-1.680672268907563E-2</v>
      </c>
      <c r="H39" s="224">
        <v>226</v>
      </c>
      <c r="I39" s="224">
        <v>8</v>
      </c>
      <c r="J39" s="226">
        <v>3.5398230088495575E-2</v>
      </c>
      <c r="K39" s="230"/>
    </row>
    <row r="40" spans="1:11" ht="18.75">
      <c r="A40" s="220">
        <v>27</v>
      </c>
      <c r="B40" s="221" t="s">
        <v>440</v>
      </c>
      <c r="C40" s="231"/>
      <c r="D40" s="228">
        <v>830781</v>
      </c>
      <c r="E40" s="229">
        <v>829772</v>
      </c>
      <c r="F40" s="228">
        <v>1009</v>
      </c>
      <c r="G40" s="222">
        <v>1.2159966834262906E-3</v>
      </c>
      <c r="H40" s="232">
        <v>819336</v>
      </c>
      <c r="I40" s="228">
        <v>11445</v>
      </c>
      <c r="J40" s="223">
        <v>1.3968628255074842E-2</v>
      </c>
      <c r="K40" s="230"/>
    </row>
    <row r="41" spans="1:11" ht="18.75">
      <c r="A41" s="220">
        <v>28</v>
      </c>
      <c r="B41" s="467" t="s">
        <v>442</v>
      </c>
      <c r="C41" s="467"/>
      <c r="D41" s="467"/>
      <c r="E41" s="467"/>
      <c r="F41" s="467"/>
      <c r="G41" s="467"/>
      <c r="H41" s="467"/>
      <c r="I41" s="467"/>
      <c r="J41" s="467"/>
      <c r="K41" s="233"/>
    </row>
    <row r="42" spans="1:11" s="212" customFormat="1" ht="18">
      <c r="A42" s="220">
        <v>29</v>
      </c>
      <c r="B42" s="216"/>
      <c r="C42" s="216"/>
      <c r="D42" s="216"/>
      <c r="E42" s="214"/>
      <c r="F42" s="215" t="s">
        <v>739</v>
      </c>
      <c r="G42" s="216"/>
      <c r="H42" s="234"/>
      <c r="I42" s="461" t="s">
        <v>428</v>
      </c>
      <c r="J42" s="461"/>
      <c r="K42" s="217"/>
    </row>
    <row r="43" spans="1:11" s="212" customFormat="1" ht="18">
      <c r="A43" s="220">
        <v>30</v>
      </c>
      <c r="B43" s="215" t="s">
        <v>429</v>
      </c>
      <c r="C43" s="215"/>
      <c r="D43" s="218" t="s">
        <v>430</v>
      </c>
      <c r="E43" s="219" t="s">
        <v>740</v>
      </c>
      <c r="F43" s="218" t="s">
        <v>431</v>
      </c>
      <c r="G43" s="218" t="s">
        <v>432</v>
      </c>
      <c r="H43" s="219" t="s">
        <v>433</v>
      </c>
      <c r="I43" s="218" t="s">
        <v>431</v>
      </c>
      <c r="J43" s="218" t="s">
        <v>432</v>
      </c>
      <c r="K43" s="218"/>
    </row>
    <row r="44" spans="1:11" ht="18.75">
      <c r="A44" s="220">
        <v>31</v>
      </c>
      <c r="B44" s="221" t="s">
        <v>434</v>
      </c>
      <c r="C44" s="221"/>
      <c r="D44" s="173">
        <v>772130</v>
      </c>
      <c r="E44" s="173">
        <v>770592</v>
      </c>
      <c r="F44" s="194">
        <v>1538</v>
      </c>
      <c r="G44" s="222">
        <v>1.9958681117893777E-3</v>
      </c>
      <c r="H44" s="173">
        <v>761010</v>
      </c>
      <c r="I44" s="194">
        <v>11120</v>
      </c>
      <c r="J44" s="223">
        <v>1.4612160155582712E-2</v>
      </c>
      <c r="K44" s="223"/>
    </row>
    <row r="45" spans="1:11" ht="18.75">
      <c r="A45" s="220">
        <v>32</v>
      </c>
      <c r="B45" s="221" t="s">
        <v>435</v>
      </c>
      <c r="C45" s="221"/>
      <c r="D45" s="173">
        <v>55716</v>
      </c>
      <c r="E45" s="173">
        <v>56367</v>
      </c>
      <c r="F45" s="194">
        <v>-651</v>
      </c>
      <c r="G45" s="222">
        <v>-1.1549310766938102E-2</v>
      </c>
      <c r="H45" s="173">
        <v>55372</v>
      </c>
      <c r="I45" s="194">
        <v>344</v>
      </c>
      <c r="J45" s="223">
        <v>6.2125261865202631E-3</v>
      </c>
      <c r="K45" s="223"/>
    </row>
    <row r="46" spans="1:11" ht="18.75">
      <c r="A46" s="220">
        <v>33</v>
      </c>
      <c r="B46" s="221" t="s">
        <v>436</v>
      </c>
      <c r="C46" s="221"/>
      <c r="D46" s="173">
        <v>383</v>
      </c>
      <c r="E46" s="173">
        <v>250</v>
      </c>
      <c r="F46" s="194">
        <v>133</v>
      </c>
      <c r="G46" s="222">
        <v>0.53200000000000003</v>
      </c>
      <c r="H46" s="173">
        <v>388</v>
      </c>
      <c r="I46" s="194">
        <v>-5</v>
      </c>
      <c r="J46" s="223">
        <v>-1.2886597938144329E-2</v>
      </c>
      <c r="K46" s="223"/>
    </row>
    <row r="47" spans="1:11" ht="18.75">
      <c r="A47" s="220">
        <v>34</v>
      </c>
      <c r="B47" s="221" t="s">
        <v>437</v>
      </c>
      <c r="C47" s="221"/>
      <c r="D47" s="173">
        <v>2308</v>
      </c>
      <c r="E47" s="173">
        <v>2314</v>
      </c>
      <c r="F47" s="194">
        <v>-6</v>
      </c>
      <c r="G47" s="222">
        <v>-2.5929127052722557E-3</v>
      </c>
      <c r="H47" s="173">
        <v>2330</v>
      </c>
      <c r="I47" s="194">
        <v>-22</v>
      </c>
      <c r="J47" s="223">
        <v>-9.4420600858369091E-3</v>
      </c>
      <c r="K47" s="223"/>
    </row>
    <row r="48" spans="1:11" ht="18.75">
      <c r="A48" s="220">
        <v>35</v>
      </c>
      <c r="B48" s="221" t="s">
        <v>438</v>
      </c>
      <c r="C48" s="221"/>
      <c r="D48" s="173">
        <v>10</v>
      </c>
      <c r="E48" s="173">
        <v>11</v>
      </c>
      <c r="F48" s="194">
        <v>-1</v>
      </c>
      <c r="G48" s="222">
        <v>-9.0909090909090912E-2</v>
      </c>
      <c r="H48" s="173">
        <v>10</v>
      </c>
      <c r="I48" s="194">
        <v>0</v>
      </c>
      <c r="J48" s="223">
        <v>0</v>
      </c>
      <c r="K48" s="223"/>
    </row>
    <row r="49" spans="1:11" ht="18.75">
      <c r="A49" s="220">
        <v>36</v>
      </c>
      <c r="B49" s="221" t="s">
        <v>439</v>
      </c>
      <c r="C49" s="221"/>
      <c r="D49" s="176">
        <v>234</v>
      </c>
      <c r="E49" s="176">
        <v>238</v>
      </c>
      <c r="F49" s="224">
        <v>-4</v>
      </c>
      <c r="G49" s="225">
        <v>-1.680672268907563E-2</v>
      </c>
      <c r="H49" s="176">
        <v>226</v>
      </c>
      <c r="I49" s="224">
        <v>8</v>
      </c>
      <c r="J49" s="226">
        <v>3.5398230088495575E-2</v>
      </c>
      <c r="K49" s="227"/>
    </row>
    <row r="50" spans="1:11" ht="18.75">
      <c r="A50" s="220">
        <v>37</v>
      </c>
      <c r="B50" s="221" t="s">
        <v>440</v>
      </c>
      <c r="C50" s="221"/>
      <c r="D50" s="228">
        <v>830781</v>
      </c>
      <c r="E50" s="229">
        <v>829772</v>
      </c>
      <c r="F50" s="228">
        <v>1009</v>
      </c>
      <c r="G50" s="222">
        <v>1.2159966834262906E-3</v>
      </c>
      <c r="H50" s="229">
        <v>819336</v>
      </c>
      <c r="I50" s="228">
        <v>11445</v>
      </c>
      <c r="J50" s="223">
        <v>1.3968628255074842E-2</v>
      </c>
      <c r="K50" s="223"/>
    </row>
    <row r="51" spans="1:11">
      <c r="H51" s="235"/>
    </row>
    <row r="52" spans="1:11">
      <c r="H52" s="235"/>
    </row>
    <row r="53" spans="1:11">
      <c r="H53" s="235"/>
    </row>
    <row r="54" spans="1:11">
      <c r="H54" s="235"/>
    </row>
    <row r="55" spans="1:11">
      <c r="H55" s="235"/>
    </row>
    <row r="56" spans="1:11">
      <c r="H56" s="235"/>
    </row>
    <row r="59" spans="1:11">
      <c r="B59" s="210"/>
      <c r="D59" s="198"/>
      <c r="E59" s="236"/>
      <c r="F59" s="198"/>
      <c r="G59" s="198"/>
    </row>
    <row r="60" spans="1:11">
      <c r="B60" s="210"/>
      <c r="D60" s="237"/>
      <c r="E60" s="238"/>
      <c r="F60" s="237"/>
      <c r="G60" s="237"/>
    </row>
    <row r="61" spans="1:11">
      <c r="C61" s="239"/>
    </row>
    <row r="64" spans="1:11">
      <c r="B64" s="240"/>
    </row>
  </sheetData>
  <mergeCells count="12">
    <mergeCell ref="I42:J42"/>
    <mergeCell ref="B2:J2"/>
    <mergeCell ref="B3:J3"/>
    <mergeCell ref="B4:J4"/>
    <mergeCell ref="B6:J6"/>
    <mergeCell ref="B11:J11"/>
    <mergeCell ref="H12:J12"/>
    <mergeCell ref="B21:J21"/>
    <mergeCell ref="H22:J22"/>
    <mergeCell ref="B31:J31"/>
    <mergeCell ref="H32:J32"/>
    <mergeCell ref="B41:J41"/>
  </mergeCells>
  <printOptions horizontalCentered="1"/>
  <pageMargins left="0.25" right="0.25" top="0.75" bottom="1" header="0.5" footer="0.5"/>
  <pageSetup scale="62" orientation="portrait" r:id="rId1"/>
  <headerFooter alignWithMargins="0">
    <oddFooter xml:space="preserve">&amp;L
&amp;C&amp;14 10b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zoomScaleNormal="100" zoomScaleSheetLayoutView="100" workbookViewId="0">
      <pane ySplit="5" topLeftCell="A6" activePane="bottomLeft" state="frozen"/>
      <selection activeCell="AE1398" sqref="AE1398"/>
      <selection pane="bottomLeft" activeCell="D5" sqref="D5"/>
    </sheetView>
  </sheetViews>
  <sheetFormatPr defaultColWidth="10.7109375" defaultRowHeight="12.75"/>
  <cols>
    <col min="1" max="1" width="11.42578125" style="32" bestFit="1" customWidth="1"/>
    <col min="2" max="2" width="60.42578125" style="29" bestFit="1" customWidth="1"/>
    <col min="3" max="3" width="12.28515625" style="29" bestFit="1" customWidth="1"/>
    <col min="4" max="4" width="14.140625" style="29" bestFit="1" customWidth="1"/>
    <col min="5" max="5" width="20" style="29" customWidth="1"/>
    <col min="6" max="6" width="20.140625" style="29" hidden="1" customWidth="1"/>
    <col min="7" max="7" width="19.42578125" style="29" hidden="1" customWidth="1"/>
    <col min="8" max="8" width="43" style="29" bestFit="1" customWidth="1"/>
    <col min="9" max="9" width="21.140625" style="29" customWidth="1"/>
    <col min="10" max="10" width="12.7109375" style="29" bestFit="1" customWidth="1"/>
    <col min="11" max="11" width="10.42578125" style="29" customWidth="1"/>
    <col min="12" max="16384" width="10.7109375" style="29"/>
  </cols>
  <sheetData>
    <row r="1" spans="1:12" ht="15">
      <c r="A1" s="376" t="s">
        <v>1556</v>
      </c>
    </row>
    <row r="3" spans="1:12" ht="15">
      <c r="A3" s="442" t="s">
        <v>1555</v>
      </c>
      <c r="B3" s="442"/>
      <c r="C3" s="442"/>
      <c r="D3" s="442"/>
    </row>
    <row r="4" spans="1:12" ht="38.25">
      <c r="A4" s="45" t="s">
        <v>63</v>
      </c>
      <c r="B4" s="46" t="s">
        <v>64</v>
      </c>
      <c r="C4" s="47" t="s">
        <v>292</v>
      </c>
      <c r="D4" s="48" t="s">
        <v>1561</v>
      </c>
      <c r="J4" s="371"/>
      <c r="K4" s="371"/>
      <c r="L4" s="371"/>
    </row>
    <row r="5" spans="1:12" ht="15">
      <c r="A5" s="67"/>
      <c r="B5" s="109" t="s">
        <v>975</v>
      </c>
      <c r="C5" s="376"/>
      <c r="D5" s="123"/>
    </row>
    <row r="6" spans="1:12">
      <c r="A6" s="69" t="s">
        <v>397</v>
      </c>
      <c r="B6" s="109"/>
      <c r="C6" s="70"/>
      <c r="D6" s="71"/>
      <c r="E6" s="377"/>
      <c r="F6" s="38"/>
      <c r="G6" s="38"/>
      <c r="H6" s="378"/>
    </row>
    <row r="7" spans="1:12">
      <c r="A7" s="107">
        <v>10100501</v>
      </c>
      <c r="B7" s="72" t="s">
        <v>375</v>
      </c>
      <c r="C7" s="73">
        <v>4</v>
      </c>
      <c r="D7" s="373">
        <v>9812513584.2816677</v>
      </c>
      <c r="E7" s="379"/>
      <c r="H7" s="380"/>
    </row>
    <row r="8" spans="1:12">
      <c r="A8" s="107">
        <v>10100601</v>
      </c>
      <c r="B8" s="72" t="s">
        <v>744</v>
      </c>
      <c r="C8" s="73">
        <v>4</v>
      </c>
      <c r="D8" s="373">
        <v>1449388.49</v>
      </c>
      <c r="E8" s="379"/>
      <c r="H8" s="380"/>
      <c r="I8" s="34"/>
    </row>
    <row r="9" spans="1:12">
      <c r="A9" s="108">
        <v>10100651</v>
      </c>
      <c r="B9" s="42" t="s">
        <v>920</v>
      </c>
      <c r="C9" s="73">
        <v>4</v>
      </c>
      <c r="D9" s="373">
        <v>128755392.21291663</v>
      </c>
      <c r="E9" s="379" t="s">
        <v>1022</v>
      </c>
      <c r="H9" s="380"/>
      <c r="I9" s="34"/>
    </row>
    <row r="10" spans="1:12">
      <c r="A10" s="108">
        <v>10100661</v>
      </c>
      <c r="B10" s="42" t="s">
        <v>921</v>
      </c>
      <c r="C10" s="73">
        <v>4</v>
      </c>
      <c r="D10" s="373">
        <v>-128755392.21291663</v>
      </c>
      <c r="E10" s="379" t="s">
        <v>1022</v>
      </c>
      <c r="H10" s="380"/>
      <c r="I10" s="34"/>
    </row>
    <row r="11" spans="1:12">
      <c r="A11" s="10">
        <v>10600601</v>
      </c>
      <c r="B11" s="72" t="s">
        <v>781</v>
      </c>
      <c r="C11" s="74">
        <v>4</v>
      </c>
      <c r="D11" s="373">
        <v>0</v>
      </c>
      <c r="E11" s="379"/>
      <c r="H11" s="380"/>
    </row>
    <row r="12" spans="1:12">
      <c r="A12" s="10">
        <v>10600501</v>
      </c>
      <c r="B12" s="72" t="s">
        <v>1557</v>
      </c>
      <c r="C12" s="74"/>
      <c r="D12" s="373">
        <v>92634101.347916663</v>
      </c>
      <c r="E12" s="379"/>
      <c r="H12" s="380"/>
    </row>
    <row r="13" spans="1:12">
      <c r="A13" s="10">
        <v>10800061</v>
      </c>
      <c r="B13" s="4" t="s">
        <v>589</v>
      </c>
      <c r="C13" s="73">
        <v>17</v>
      </c>
      <c r="D13" s="373">
        <v>-77680947.072916657</v>
      </c>
      <c r="E13" s="379" t="s">
        <v>1022</v>
      </c>
      <c r="H13" s="380"/>
    </row>
    <row r="14" spans="1:12">
      <c r="A14" s="10">
        <v>10800071</v>
      </c>
      <c r="B14" s="4" t="s">
        <v>590</v>
      </c>
      <c r="C14" s="73">
        <v>17</v>
      </c>
      <c r="D14" s="373">
        <v>77680947.072916657</v>
      </c>
      <c r="E14" s="379" t="s">
        <v>1022</v>
      </c>
      <c r="H14" s="380"/>
    </row>
    <row r="15" spans="1:12">
      <c r="A15" s="10">
        <v>10800501</v>
      </c>
      <c r="B15" s="72" t="s">
        <v>177</v>
      </c>
      <c r="C15" s="73" t="s">
        <v>293</v>
      </c>
      <c r="D15" s="373">
        <v>-3810374014.3674998</v>
      </c>
      <c r="E15" s="379"/>
      <c r="H15" s="380"/>
    </row>
    <row r="16" spans="1:12">
      <c r="A16" s="10">
        <v>10800541</v>
      </c>
      <c r="B16" s="4" t="s">
        <v>376</v>
      </c>
      <c r="C16" s="73" t="s">
        <v>293</v>
      </c>
      <c r="D16" s="373">
        <v>12887378.188333334</v>
      </c>
      <c r="E16" s="379"/>
      <c r="H16" s="380"/>
      <c r="I16" s="30"/>
    </row>
    <row r="17" spans="1:13">
      <c r="A17" s="10">
        <v>10800601</v>
      </c>
      <c r="B17" s="4" t="s">
        <v>745</v>
      </c>
      <c r="C17" s="73" t="s">
        <v>293</v>
      </c>
      <c r="D17" s="373">
        <v>-3594.4216666666666</v>
      </c>
      <c r="E17" s="379"/>
      <c r="H17" s="380"/>
    </row>
    <row r="18" spans="1:13">
      <c r="A18" s="10">
        <v>10800611</v>
      </c>
      <c r="B18" s="4" t="s">
        <v>1030</v>
      </c>
      <c r="C18" s="73"/>
      <c r="D18" s="373">
        <v>-95934500</v>
      </c>
      <c r="E18" s="379"/>
      <c r="H18" s="380"/>
    </row>
    <row r="19" spans="1:13">
      <c r="A19" s="10">
        <v>10800621</v>
      </c>
      <c r="B19" s="4" t="s">
        <v>1031</v>
      </c>
      <c r="C19" s="73"/>
      <c r="D19" s="373">
        <v>6234336.2300000004</v>
      </c>
      <c r="E19" s="379"/>
    </row>
    <row r="20" spans="1:13">
      <c r="A20" s="10">
        <v>10800631</v>
      </c>
      <c r="B20" s="4" t="s">
        <v>1032</v>
      </c>
      <c r="C20" s="73"/>
      <c r="D20" s="373">
        <v>1044045.1358333334</v>
      </c>
      <c r="E20" s="379"/>
    </row>
    <row r="21" spans="1:13">
      <c r="A21" s="10">
        <v>10800641</v>
      </c>
      <c r="B21" s="4" t="s">
        <v>1033</v>
      </c>
      <c r="C21" s="73"/>
      <c r="D21" s="373">
        <v>0</v>
      </c>
      <c r="E21" s="379"/>
      <c r="H21" s="380"/>
      <c r="I21" s="34"/>
    </row>
    <row r="22" spans="1:13">
      <c r="A22" s="10">
        <v>10800661</v>
      </c>
      <c r="B22" s="4" t="s">
        <v>1028</v>
      </c>
      <c r="C22" s="73"/>
      <c r="D22" s="373">
        <v>0</v>
      </c>
      <c r="E22" s="379"/>
      <c r="H22" s="380"/>
      <c r="K22" s="38"/>
      <c r="M22" s="38"/>
    </row>
    <row r="23" spans="1:13">
      <c r="A23" s="10">
        <v>10800671</v>
      </c>
      <c r="B23" s="4" t="s">
        <v>1029</v>
      </c>
      <c r="C23" s="73"/>
      <c r="D23" s="373">
        <v>0</v>
      </c>
      <c r="E23" s="379"/>
      <c r="H23" s="380"/>
    </row>
    <row r="24" spans="1:13">
      <c r="A24" s="10">
        <v>10800651</v>
      </c>
      <c r="B24" s="4" t="s">
        <v>1545</v>
      </c>
      <c r="C24" s="73"/>
      <c r="D24" s="373">
        <v>-1250451.7083333333</v>
      </c>
      <c r="E24" s="379" t="s">
        <v>1022</v>
      </c>
      <c r="H24" s="380"/>
    </row>
    <row r="25" spans="1:13">
      <c r="A25" s="10">
        <v>10800701</v>
      </c>
      <c r="B25" s="4" t="s">
        <v>1546</v>
      </c>
      <c r="C25" s="73"/>
      <c r="D25" s="373">
        <v>6234336.2300000004</v>
      </c>
      <c r="E25" s="379" t="s">
        <v>1022</v>
      </c>
      <c r="H25" s="380"/>
    </row>
    <row r="26" spans="1:13">
      <c r="A26" s="10">
        <v>10800711</v>
      </c>
      <c r="B26" s="4" t="s">
        <v>1547</v>
      </c>
      <c r="C26" s="73"/>
      <c r="D26" s="373">
        <v>-6234336.2300000004</v>
      </c>
      <c r="E26" s="379" t="s">
        <v>1022</v>
      </c>
      <c r="H26" s="380"/>
    </row>
    <row r="27" spans="1:13">
      <c r="A27" s="10">
        <v>10800721</v>
      </c>
      <c r="B27" s="4" t="s">
        <v>1548</v>
      </c>
      <c r="C27" s="73"/>
      <c r="D27" s="373">
        <v>6234336.3112500003</v>
      </c>
      <c r="E27" s="379" t="s">
        <v>1022</v>
      </c>
      <c r="H27" s="380"/>
    </row>
    <row r="28" spans="1:13">
      <c r="A28" s="10">
        <v>10800741</v>
      </c>
      <c r="B28" s="4" t="s">
        <v>1549</v>
      </c>
      <c r="C28" s="73"/>
      <c r="D28" s="373">
        <v>1044045.1358333334</v>
      </c>
      <c r="E28" s="379" t="s">
        <v>1022</v>
      </c>
      <c r="H28" s="380"/>
    </row>
    <row r="29" spans="1:13">
      <c r="A29" s="10">
        <v>10800751</v>
      </c>
      <c r="B29" s="4" t="s">
        <v>1550</v>
      </c>
      <c r="C29" s="73"/>
      <c r="D29" s="373">
        <v>-1044045.1358333334</v>
      </c>
      <c r="E29" s="379" t="s">
        <v>1022</v>
      </c>
      <c r="H29" s="380"/>
    </row>
    <row r="30" spans="1:13">
      <c r="A30" s="10">
        <v>10800791</v>
      </c>
      <c r="B30" s="4" t="s">
        <v>1551</v>
      </c>
      <c r="C30" s="73"/>
      <c r="D30" s="373">
        <v>1250451.7083333333</v>
      </c>
      <c r="E30" s="379" t="s">
        <v>1022</v>
      </c>
      <c r="H30" s="380"/>
    </row>
    <row r="31" spans="1:13">
      <c r="A31" s="10">
        <v>10800831</v>
      </c>
      <c r="B31" s="4" t="s">
        <v>1552</v>
      </c>
      <c r="C31" s="73"/>
      <c r="D31" s="373">
        <v>-6234336.3112500003</v>
      </c>
      <c r="E31" s="379" t="s">
        <v>1022</v>
      </c>
      <c r="H31" s="380"/>
    </row>
    <row r="32" spans="1:13">
      <c r="A32" s="10">
        <v>10800861</v>
      </c>
      <c r="B32" s="4" t="s">
        <v>1553</v>
      </c>
      <c r="C32" s="73"/>
      <c r="D32" s="373">
        <v>1250451.7083333333</v>
      </c>
      <c r="E32" s="379" t="s">
        <v>1022</v>
      </c>
      <c r="H32" s="380"/>
    </row>
    <row r="33" spans="1:11">
      <c r="A33" s="10">
        <v>10800931</v>
      </c>
      <c r="B33" s="4" t="s">
        <v>1554</v>
      </c>
      <c r="C33" s="73"/>
      <c r="D33" s="373">
        <v>-1250451.7083333333</v>
      </c>
      <c r="E33" s="379" t="s">
        <v>1022</v>
      </c>
      <c r="H33" s="380"/>
    </row>
    <row r="34" spans="1:11" ht="15.75">
      <c r="A34" s="128">
        <v>11100501</v>
      </c>
      <c r="B34" s="17" t="s">
        <v>591</v>
      </c>
      <c r="C34" s="73">
        <v>19</v>
      </c>
      <c r="D34" s="373">
        <v>-58428327.198750012</v>
      </c>
      <c r="E34" s="379"/>
      <c r="H34" s="374"/>
      <c r="J34" s="374"/>
    </row>
    <row r="35" spans="1:11" ht="15.75">
      <c r="A35" s="107">
        <v>23001021</v>
      </c>
      <c r="B35" s="72" t="s">
        <v>386</v>
      </c>
      <c r="C35" s="74">
        <v>4</v>
      </c>
      <c r="D35" s="373">
        <v>-62094237.268333316</v>
      </c>
      <c r="E35" s="379"/>
      <c r="H35" s="374"/>
      <c r="J35" s="374"/>
    </row>
    <row r="36" spans="1:11" ht="15.75">
      <c r="A36" s="10">
        <v>23001031</v>
      </c>
      <c r="B36" s="4" t="s">
        <v>387</v>
      </c>
      <c r="C36" s="74">
        <v>4</v>
      </c>
      <c r="D36" s="373">
        <v>-40818948.189583339</v>
      </c>
      <c r="E36" s="379"/>
      <c r="H36" s="374"/>
      <c r="J36" s="374"/>
    </row>
    <row r="37" spans="1:11" ht="15.75">
      <c r="A37" s="10">
        <v>23001041</v>
      </c>
      <c r="B37" s="4" t="s">
        <v>388</v>
      </c>
      <c r="C37" s="74">
        <v>4</v>
      </c>
      <c r="D37" s="373">
        <v>-14170396.95125</v>
      </c>
      <c r="E37" s="379"/>
      <c r="H37" s="374"/>
      <c r="J37" s="374"/>
    </row>
    <row r="38" spans="1:11" ht="15.75">
      <c r="A38" s="10">
        <v>23001061</v>
      </c>
      <c r="B38" s="4" t="s">
        <v>389</v>
      </c>
      <c r="C38" s="74">
        <v>4</v>
      </c>
      <c r="D38" s="373">
        <v>-3867896.4391666669</v>
      </c>
      <c r="E38" s="379"/>
      <c r="F38" s="30"/>
      <c r="H38" s="374"/>
      <c r="J38" s="374"/>
    </row>
    <row r="39" spans="1:11" ht="15.75">
      <c r="A39" s="10">
        <v>23001071</v>
      </c>
      <c r="B39" s="4" t="s">
        <v>390</v>
      </c>
      <c r="C39" s="74">
        <v>4</v>
      </c>
      <c r="D39" s="373">
        <v>-9860880.4212499987</v>
      </c>
      <c r="E39" s="379"/>
      <c r="H39" s="374"/>
      <c r="J39" s="374"/>
    </row>
    <row r="40" spans="1:11">
      <c r="A40" s="375">
        <v>23001081</v>
      </c>
      <c r="B40" s="4" t="s">
        <v>391</v>
      </c>
      <c r="C40" s="74">
        <v>4</v>
      </c>
      <c r="D40" s="373">
        <v>0</v>
      </c>
      <c r="E40" s="379"/>
    </row>
    <row r="41" spans="1:11">
      <c r="A41" s="10">
        <v>23001131</v>
      </c>
      <c r="B41" s="4" t="s">
        <v>614</v>
      </c>
      <c r="C41" s="74">
        <v>4</v>
      </c>
      <c r="D41" s="373">
        <v>-19739290.263333336</v>
      </c>
      <c r="E41" s="379"/>
    </row>
    <row r="42" spans="1:11">
      <c r="A42" s="10">
        <v>23001141</v>
      </c>
      <c r="B42" s="4" t="s">
        <v>622</v>
      </c>
      <c r="C42" s="74">
        <v>4</v>
      </c>
      <c r="D42" s="373">
        <v>-583149.64</v>
      </c>
      <c r="E42" s="379"/>
    </row>
    <row r="43" spans="1:11">
      <c r="A43" s="10">
        <v>23001151</v>
      </c>
      <c r="B43" s="4" t="s">
        <v>626</v>
      </c>
      <c r="C43" s="74">
        <v>4</v>
      </c>
      <c r="D43" s="373">
        <v>-122932.47500000002</v>
      </c>
      <c r="E43" s="379"/>
    </row>
    <row r="44" spans="1:11">
      <c r="A44" s="10">
        <v>23001211</v>
      </c>
      <c r="B44" s="4" t="s">
        <v>623</v>
      </c>
      <c r="C44" s="74">
        <v>4</v>
      </c>
      <c r="D44" s="373">
        <v>0</v>
      </c>
      <c r="E44" s="379"/>
    </row>
    <row r="45" spans="1:11" ht="15.75">
      <c r="A45" s="10">
        <v>23001221</v>
      </c>
      <c r="B45" s="4" t="s">
        <v>783</v>
      </c>
      <c r="C45" s="74">
        <v>4</v>
      </c>
      <c r="D45" s="373">
        <v>0</v>
      </c>
      <c r="E45" s="379"/>
      <c r="F45" s="30"/>
      <c r="H45" s="374"/>
      <c r="J45" s="374"/>
    </row>
    <row r="46" spans="1:11">
      <c r="A46" s="10">
        <v>23001231</v>
      </c>
      <c r="B46" s="4" t="s">
        <v>624</v>
      </c>
      <c r="C46" s="74">
        <v>4</v>
      </c>
      <c r="D46" s="373">
        <v>-1271877.3041666665</v>
      </c>
      <c r="E46" s="371"/>
      <c r="F46" s="371"/>
      <c r="G46" s="371"/>
      <c r="H46" s="371"/>
      <c r="I46" s="371"/>
      <c r="J46" s="371"/>
      <c r="K46" s="371"/>
    </row>
    <row r="47" spans="1:11">
      <c r="A47" s="10">
        <v>23002011</v>
      </c>
      <c r="B47" s="4" t="s">
        <v>176</v>
      </c>
      <c r="C47" s="74">
        <v>4</v>
      </c>
      <c r="D47" s="373">
        <v>-1042700.8775000001</v>
      </c>
      <c r="E47" s="379"/>
      <c r="F47" s="31"/>
      <c r="G47" s="30"/>
    </row>
    <row r="48" spans="1:11">
      <c r="A48" s="10">
        <v>23002041</v>
      </c>
      <c r="B48" s="4" t="s">
        <v>377</v>
      </c>
      <c r="C48" s="74">
        <v>4</v>
      </c>
      <c r="D48" s="373">
        <v>-24143656.421250004</v>
      </c>
      <c r="E48" s="379"/>
      <c r="F48" s="31"/>
      <c r="G48" s="30"/>
    </row>
    <row r="49" spans="1:7">
      <c r="A49" s="10">
        <v>23002061</v>
      </c>
      <c r="B49" s="4" t="s">
        <v>392</v>
      </c>
      <c r="C49" s="74">
        <v>4</v>
      </c>
      <c r="D49" s="373">
        <v>45855.672500000008</v>
      </c>
      <c r="E49" s="379"/>
      <c r="F49" s="31"/>
      <c r="G49" s="30"/>
    </row>
    <row r="50" spans="1:7">
      <c r="A50" s="10">
        <v>23002071</v>
      </c>
      <c r="B50" s="4" t="s">
        <v>393</v>
      </c>
      <c r="C50" s="74">
        <v>4</v>
      </c>
      <c r="D50" s="373">
        <v>280593.73874999996</v>
      </c>
      <c r="E50" s="379"/>
      <c r="F50" s="31"/>
      <c r="G50" s="30"/>
    </row>
    <row r="51" spans="1:7">
      <c r="A51" s="10">
        <v>23002081</v>
      </c>
      <c r="B51" s="4" t="s">
        <v>394</v>
      </c>
      <c r="C51" s="74">
        <v>4</v>
      </c>
      <c r="D51" s="373">
        <v>0</v>
      </c>
      <c r="E51" s="379"/>
      <c r="F51" s="31"/>
      <c r="G51" s="30"/>
    </row>
    <row r="52" spans="1:7">
      <c r="A52" s="10">
        <v>23002091</v>
      </c>
      <c r="B52" s="4" t="s">
        <v>395</v>
      </c>
      <c r="C52" s="74">
        <v>4</v>
      </c>
      <c r="D52" s="373">
        <v>-6103635.5362500018</v>
      </c>
      <c r="E52" s="379"/>
      <c r="F52" s="31"/>
      <c r="G52" s="30"/>
    </row>
    <row r="53" spans="1:7">
      <c r="A53" s="10">
        <v>23003021</v>
      </c>
      <c r="B53" s="4" t="s">
        <v>1026</v>
      </c>
      <c r="C53" s="74"/>
      <c r="D53" s="373">
        <v>434324.375</v>
      </c>
      <c r="E53" s="379"/>
      <c r="F53" s="31"/>
      <c r="G53" s="30"/>
    </row>
    <row r="54" spans="1:7">
      <c r="A54" s="10">
        <v>23003031</v>
      </c>
      <c r="B54" s="4" t="s">
        <v>1024</v>
      </c>
      <c r="C54" s="74"/>
      <c r="D54" s="373">
        <v>5342861.75</v>
      </c>
      <c r="E54" s="379"/>
      <c r="F54" s="31"/>
      <c r="G54" s="30"/>
    </row>
    <row r="55" spans="1:7">
      <c r="A55" s="375">
        <v>23003041</v>
      </c>
      <c r="B55" s="75" t="s">
        <v>1027</v>
      </c>
      <c r="C55" s="74"/>
      <c r="D55" s="373">
        <v>0</v>
      </c>
      <c r="E55" s="379"/>
      <c r="F55" s="30"/>
      <c r="G55" s="30"/>
    </row>
    <row r="56" spans="1:7">
      <c r="A56" s="76"/>
      <c r="B56" s="77" t="s">
        <v>370</v>
      </c>
      <c r="C56" s="77"/>
      <c r="D56" s="126">
        <v>5784306431.4349995</v>
      </c>
      <c r="E56" s="379"/>
    </row>
    <row r="57" spans="1:7">
      <c r="A57" s="68"/>
      <c r="B57" s="68"/>
      <c r="C57" s="68"/>
      <c r="D57" s="126"/>
      <c r="E57" s="379"/>
    </row>
    <row r="58" spans="1:7">
      <c r="A58" s="69" t="s">
        <v>396</v>
      </c>
      <c r="B58" s="109"/>
      <c r="C58" s="70"/>
      <c r="D58" s="71"/>
      <c r="E58" s="379"/>
    </row>
    <row r="59" spans="1:7">
      <c r="A59" s="107">
        <v>10100502</v>
      </c>
      <c r="B59" s="4" t="s">
        <v>378</v>
      </c>
      <c r="C59" s="73">
        <v>1</v>
      </c>
      <c r="D59" s="373">
        <v>3759166831.3508334</v>
      </c>
      <c r="E59" s="379"/>
    </row>
    <row r="60" spans="1:7">
      <c r="A60" s="107">
        <v>10100602</v>
      </c>
      <c r="B60" s="4" t="s">
        <v>746</v>
      </c>
      <c r="C60" s="73">
        <v>1</v>
      </c>
      <c r="D60" s="373">
        <v>528617.71125000005</v>
      </c>
      <c r="E60" s="379"/>
    </row>
    <row r="61" spans="1:7">
      <c r="A61" s="107">
        <v>10600602</v>
      </c>
      <c r="B61" s="4" t="s">
        <v>782</v>
      </c>
      <c r="C61" s="73" t="s">
        <v>294</v>
      </c>
      <c r="D61" s="373">
        <v>212131.44791666666</v>
      </c>
      <c r="E61" s="379"/>
    </row>
    <row r="62" spans="1:7">
      <c r="A62" s="107">
        <v>10600502</v>
      </c>
      <c r="B62" s="72" t="s">
        <v>1558</v>
      </c>
      <c r="C62" s="73"/>
      <c r="D62" s="373">
        <v>82214253.617500007</v>
      </c>
      <c r="E62" s="379"/>
    </row>
    <row r="63" spans="1:7">
      <c r="A63" s="107">
        <v>10800062</v>
      </c>
      <c r="B63" s="4" t="s">
        <v>589</v>
      </c>
      <c r="C63" s="73">
        <v>5</v>
      </c>
      <c r="D63" s="373">
        <v>-327462241.31541675</v>
      </c>
      <c r="E63" s="379" t="s">
        <v>1022</v>
      </c>
    </row>
    <row r="64" spans="1:7">
      <c r="A64" s="107">
        <v>10800072</v>
      </c>
      <c r="B64" s="4" t="s">
        <v>590</v>
      </c>
      <c r="C64" s="73">
        <v>5</v>
      </c>
      <c r="D64" s="373">
        <v>327462241.31541675</v>
      </c>
      <c r="E64" s="379" t="s">
        <v>1022</v>
      </c>
    </row>
    <row r="65" spans="1:7">
      <c r="A65" s="107">
        <v>10800502</v>
      </c>
      <c r="B65" s="4" t="s">
        <v>592</v>
      </c>
      <c r="C65" s="73" t="s">
        <v>295</v>
      </c>
      <c r="D65" s="373">
        <v>-1477722774.5579166</v>
      </c>
      <c r="E65" s="379"/>
    </row>
    <row r="66" spans="1:7">
      <c r="A66" s="107">
        <v>10800552</v>
      </c>
      <c r="B66" s="4" t="s">
        <v>379</v>
      </c>
      <c r="C66" s="73">
        <v>5</v>
      </c>
      <c r="D66" s="373">
        <v>4326369.2454166673</v>
      </c>
      <c r="E66" s="379"/>
    </row>
    <row r="67" spans="1:7">
      <c r="A67" s="107">
        <v>10800602</v>
      </c>
      <c r="B67" s="4" t="s">
        <v>747</v>
      </c>
      <c r="C67" s="73" t="s">
        <v>295</v>
      </c>
      <c r="D67" s="373">
        <v>1842.0550000000001</v>
      </c>
      <c r="E67" s="379"/>
    </row>
    <row r="68" spans="1:7">
      <c r="A68" s="128">
        <v>11100502</v>
      </c>
      <c r="B68" s="17" t="s">
        <v>593</v>
      </c>
      <c r="C68" s="73">
        <v>5</v>
      </c>
      <c r="D68" s="373">
        <v>-11359822.536250001</v>
      </c>
      <c r="E68" s="379"/>
    </row>
    <row r="69" spans="1:7">
      <c r="A69" s="107">
        <v>18230432</v>
      </c>
      <c r="B69" s="4" t="s">
        <v>494</v>
      </c>
      <c r="C69" s="73" t="s">
        <v>294</v>
      </c>
      <c r="D69" s="373">
        <v>0</v>
      </c>
      <c r="E69" s="379"/>
    </row>
    <row r="70" spans="1:7">
      <c r="A70" s="107">
        <v>18230442</v>
      </c>
      <c r="B70" s="4" t="s">
        <v>495</v>
      </c>
      <c r="C70" s="73" t="s">
        <v>294</v>
      </c>
      <c r="D70" s="373">
        <v>0</v>
      </c>
      <c r="E70" s="379"/>
    </row>
    <row r="71" spans="1:7">
      <c r="A71" s="107">
        <v>23000100</v>
      </c>
      <c r="B71" s="4" t="s">
        <v>1023</v>
      </c>
      <c r="C71" s="73"/>
      <c r="D71" s="373">
        <v>0</v>
      </c>
      <c r="E71" s="379"/>
    </row>
    <row r="72" spans="1:7">
      <c r="A72" s="107">
        <v>23001092</v>
      </c>
      <c r="B72" s="4" t="s">
        <v>173</v>
      </c>
      <c r="C72" s="73">
        <v>1</v>
      </c>
      <c r="D72" s="373">
        <v>-9221194.3133333325</v>
      </c>
      <c r="E72" s="379"/>
    </row>
    <row r="73" spans="1:7">
      <c r="A73" s="107">
        <v>23001122</v>
      </c>
      <c r="B73" s="4" t="s">
        <v>1025</v>
      </c>
      <c r="C73" s="73"/>
      <c r="D73" s="373">
        <v>-3046930.5379166673</v>
      </c>
      <c r="E73" s="379"/>
    </row>
    <row r="74" spans="1:7">
      <c r="A74" s="107">
        <v>23002012</v>
      </c>
      <c r="B74" s="4" t="s">
        <v>172</v>
      </c>
      <c r="C74" s="73">
        <v>1</v>
      </c>
      <c r="D74" s="373">
        <v>0</v>
      </c>
      <c r="E74" s="379"/>
    </row>
    <row r="75" spans="1:7">
      <c r="A75" s="107">
        <v>23002032</v>
      </c>
      <c r="B75" s="4" t="s">
        <v>174</v>
      </c>
      <c r="C75" s="73">
        <v>1</v>
      </c>
      <c r="D75" s="373">
        <v>0</v>
      </c>
      <c r="E75" s="379"/>
    </row>
    <row r="76" spans="1:7">
      <c r="A76" s="107">
        <v>23002052</v>
      </c>
      <c r="B76" s="4" t="s">
        <v>380</v>
      </c>
      <c r="C76" s="73">
        <v>1</v>
      </c>
      <c r="D76" s="373">
        <v>0</v>
      </c>
      <c r="E76" s="379"/>
    </row>
    <row r="77" spans="1:7">
      <c r="A77" s="107">
        <v>23002062</v>
      </c>
      <c r="B77" s="4" t="s">
        <v>163</v>
      </c>
      <c r="C77" s="73">
        <v>1</v>
      </c>
      <c r="D77" s="373">
        <v>0</v>
      </c>
      <c r="E77" s="379"/>
      <c r="F77" s="31"/>
      <c r="G77" s="30"/>
    </row>
    <row r="78" spans="1:7">
      <c r="A78" s="107">
        <v>23002072</v>
      </c>
      <c r="B78" s="4" t="s">
        <v>625</v>
      </c>
      <c r="C78" s="73" t="s">
        <v>294</v>
      </c>
      <c r="D78" s="373">
        <v>34124.457499999997</v>
      </c>
      <c r="E78" s="379" t="s">
        <v>1022</v>
      </c>
      <c r="F78" s="31"/>
      <c r="G78" s="30"/>
    </row>
    <row r="79" spans="1:7">
      <c r="A79" s="127">
        <v>23002092</v>
      </c>
      <c r="B79" s="75" t="s">
        <v>175</v>
      </c>
      <c r="C79" s="73">
        <v>1</v>
      </c>
      <c r="D79" s="373">
        <v>-34124.457499999997</v>
      </c>
      <c r="E79" s="379" t="s">
        <v>1022</v>
      </c>
    </row>
    <row r="80" spans="1:7">
      <c r="A80" s="76"/>
      <c r="B80" s="77" t="s">
        <v>371</v>
      </c>
      <c r="C80" s="77"/>
      <c r="D80" s="126">
        <v>2345099323.4824991</v>
      </c>
      <c r="E80" s="379"/>
    </row>
    <row r="81" spans="1:10">
      <c r="A81" s="68"/>
      <c r="B81" s="68"/>
      <c r="C81" s="68"/>
      <c r="D81" s="110"/>
      <c r="E81" s="379"/>
    </row>
    <row r="82" spans="1:10">
      <c r="A82" s="68"/>
      <c r="B82" s="68"/>
      <c r="C82" s="68"/>
      <c r="D82" s="110"/>
      <c r="E82" s="379"/>
    </row>
    <row r="83" spans="1:10">
      <c r="A83" s="68"/>
      <c r="B83" s="78" t="s">
        <v>413</v>
      </c>
      <c r="C83" s="78"/>
      <c r="D83" s="111">
        <v>8129405754.9174986</v>
      </c>
      <c r="E83" s="379"/>
    </row>
    <row r="84" spans="1:10" s="35" customFormat="1">
      <c r="A84" s="79"/>
      <c r="B84" s="80" t="s">
        <v>397</v>
      </c>
      <c r="C84" s="80"/>
      <c r="D84" s="112">
        <v>0.71152881352195485</v>
      </c>
      <c r="E84" s="379"/>
      <c r="H84" s="29"/>
      <c r="I84" s="29"/>
      <c r="J84" s="29"/>
    </row>
    <row r="85" spans="1:10">
      <c r="A85" s="68"/>
      <c r="B85" s="78" t="s">
        <v>396</v>
      </c>
      <c r="C85" s="78"/>
      <c r="D85" s="113">
        <v>0.28847118647804515</v>
      </c>
      <c r="E85" s="379"/>
    </row>
    <row r="86" spans="1:10">
      <c r="A86" s="68"/>
      <c r="B86" s="68"/>
      <c r="C86" s="68"/>
      <c r="D86" s="68"/>
    </row>
    <row r="87" spans="1:10">
      <c r="A87" s="81"/>
      <c r="B87" s="82"/>
      <c r="C87" s="68"/>
      <c r="D87" s="83"/>
    </row>
    <row r="88" spans="1:10">
      <c r="A88" s="24"/>
      <c r="B88" s="25"/>
      <c r="D88" s="31"/>
    </row>
  </sheetData>
  <mergeCells count="1">
    <mergeCell ref="A3:D3"/>
  </mergeCells>
  <phoneticPr fontId="71" type="noConversion"/>
  <pageMargins left="0.5" right="0.5" top="0.75" bottom="0.75" header="0.5" footer="0.5"/>
  <pageSetup scale="54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43"/>
  <sheetViews>
    <sheetView zoomScaleNormal="100" workbookViewId="0">
      <pane xSplit="1" ySplit="4" topLeftCell="B5" activePane="bottomRight" state="frozen"/>
      <selection activeCell="AE1398" sqref="AE1398"/>
      <selection pane="topRight" activeCell="AE1398" sqref="AE1398"/>
      <selection pane="bottomLeft" activeCell="AE1398" sqref="AE1398"/>
      <selection pane="bottomRight" activeCell="B7" sqref="B7"/>
    </sheetView>
  </sheetViews>
  <sheetFormatPr defaultRowHeight="12.75"/>
  <cols>
    <col min="1" max="1" width="61.5703125" style="16" customWidth="1"/>
    <col min="2" max="2" width="21" style="16" bestFit="1" customWidth="1"/>
    <col min="3" max="3" width="18.85546875" style="16" customWidth="1"/>
    <col min="4" max="4" width="22.28515625" style="16" bestFit="1" customWidth="1"/>
    <col min="5" max="5" width="19.42578125" style="16" customWidth="1"/>
    <col min="6" max="6" width="19.85546875" customWidth="1"/>
    <col min="7" max="7" width="21" style="1" bestFit="1" customWidth="1"/>
    <col min="8" max="8" width="16" customWidth="1"/>
    <col min="9" max="10" width="15.5703125" bestFit="1" customWidth="1"/>
    <col min="11" max="11" width="55.28515625" bestFit="1" customWidth="1"/>
    <col min="12" max="13" width="21" bestFit="1" customWidth="1"/>
    <col min="15" max="15" width="49.28515625" customWidth="1"/>
    <col min="16" max="16" width="14.7109375" bestFit="1" customWidth="1"/>
    <col min="17" max="17" width="15.42578125" customWidth="1"/>
    <col min="18" max="18" width="14.42578125" customWidth="1"/>
  </cols>
  <sheetData>
    <row r="1" spans="1:7">
      <c r="A1" s="443" t="s">
        <v>65</v>
      </c>
      <c r="B1" s="443"/>
      <c r="C1" s="443"/>
      <c r="D1" s="443"/>
      <c r="E1" s="443"/>
      <c r="F1" s="36"/>
    </row>
    <row r="2" spans="1:7">
      <c r="A2" s="443" t="s">
        <v>339</v>
      </c>
      <c r="B2" s="443"/>
      <c r="C2" s="443"/>
      <c r="D2" s="443"/>
      <c r="E2" s="443"/>
      <c r="F2" s="36"/>
    </row>
    <row r="3" spans="1:7">
      <c r="A3" s="443" t="s">
        <v>1092</v>
      </c>
      <c r="B3" s="443"/>
      <c r="C3" s="443"/>
      <c r="D3" s="443"/>
      <c r="E3" s="443"/>
      <c r="F3" s="49"/>
    </row>
    <row r="4" spans="1:7">
      <c r="A4" s="114"/>
      <c r="D4" s="87"/>
      <c r="E4" s="87"/>
      <c r="F4" s="87"/>
      <c r="G4"/>
    </row>
    <row r="6" spans="1:7">
      <c r="A6" s="33" t="s">
        <v>419</v>
      </c>
      <c r="B6" s="26">
        <f>'[2]Allocated (CBR)'!$B$25+'[2]Allocated (CBR)'!$B$26</f>
        <v>107690741.48999998</v>
      </c>
      <c r="C6" s="26">
        <f>'[2]Allocated (CBR)'!$C$25+'[2]Allocated (CBR)'!$C$26</f>
        <v>60176278.869999982</v>
      </c>
      <c r="D6" s="27"/>
      <c r="E6" s="27"/>
      <c r="G6"/>
    </row>
    <row r="7" spans="1:7">
      <c r="A7" s="33" t="s">
        <v>418</v>
      </c>
      <c r="B7" s="28">
        <f>'SAP DL Downld'!H9</f>
        <v>32158769.920000002</v>
      </c>
      <c r="C7" s="28">
        <f>'SAP DL Downld'!H10</f>
        <v>22521484.529999997</v>
      </c>
      <c r="D7" s="27"/>
      <c r="E7" s="27"/>
      <c r="G7"/>
    </row>
    <row r="8" spans="1:7">
      <c r="A8" s="33" t="s">
        <v>420</v>
      </c>
      <c r="B8" s="28">
        <f>B6-B7</f>
        <v>75531971.569999978</v>
      </c>
      <c r="C8" s="28">
        <f>C6-C7</f>
        <v>37654794.339999989</v>
      </c>
      <c r="D8" s="27"/>
      <c r="E8" s="27"/>
      <c r="G8"/>
    </row>
    <row r="9" spans="1:7" hidden="1">
      <c r="A9" s="39"/>
      <c r="B9" s="16">
        <v>2009</v>
      </c>
      <c r="G9"/>
    </row>
    <row r="10" spans="1:7" hidden="1">
      <c r="A10" s="40" t="s">
        <v>418</v>
      </c>
      <c r="B10" s="23">
        <v>25020269.410863623</v>
      </c>
      <c r="C10" s="23">
        <v>21401482.71584532</v>
      </c>
      <c r="G10"/>
    </row>
    <row r="11" spans="1:7" hidden="1">
      <c r="A11" s="23" t="s">
        <v>419</v>
      </c>
      <c r="B11" s="23">
        <v>87024477.129999906</v>
      </c>
      <c r="C11" s="23">
        <v>50094612.769999996</v>
      </c>
      <c r="G11"/>
    </row>
    <row r="12" spans="1:7" hidden="1">
      <c r="A12" s="23" t="s">
        <v>420</v>
      </c>
      <c r="B12" s="23">
        <v>62004207.719136283</v>
      </c>
      <c r="C12" s="23">
        <v>28693130.054154675</v>
      </c>
      <c r="G12"/>
    </row>
    <row r="13" spans="1:7" hidden="1">
      <c r="G13"/>
    </row>
    <row r="14" spans="1:7" hidden="1">
      <c r="G14"/>
    </row>
    <row r="15" spans="1:7" hidden="1">
      <c r="G15"/>
    </row>
    <row r="16" spans="1:7" hidden="1">
      <c r="G16"/>
    </row>
    <row r="17" spans="1:7" hidden="1">
      <c r="G17"/>
    </row>
    <row r="18" spans="1:7">
      <c r="G18"/>
    </row>
    <row r="19" spans="1:7" ht="22.5" hidden="1">
      <c r="A19" s="41" t="s">
        <v>183</v>
      </c>
      <c r="B19" s="41" t="s">
        <v>184</v>
      </c>
      <c r="G19"/>
    </row>
    <row r="20" spans="1:7" hidden="1">
      <c r="A20" s="41" t="s">
        <v>185</v>
      </c>
      <c r="B20" s="41"/>
    </row>
    <row r="21" spans="1:7" hidden="1">
      <c r="A21" s="41"/>
      <c r="B21" s="41"/>
    </row>
    <row r="22" spans="1:7" hidden="1">
      <c r="A22" s="41" t="s">
        <v>186</v>
      </c>
      <c r="B22" s="41" t="s">
        <v>187</v>
      </c>
    </row>
    <row r="23" spans="1:7" hidden="1">
      <c r="A23" s="41" t="s">
        <v>188</v>
      </c>
      <c r="B23" s="41" t="s">
        <v>189</v>
      </c>
    </row>
    <row r="24" spans="1:7" hidden="1">
      <c r="A24" s="41" t="s">
        <v>190</v>
      </c>
      <c r="B24" s="41" t="s">
        <v>191</v>
      </c>
    </row>
    <row r="25" spans="1:7" hidden="1">
      <c r="A25" s="41" t="s">
        <v>192</v>
      </c>
      <c r="B25" s="41"/>
    </row>
    <row r="26" spans="1:7" hidden="1">
      <c r="A26" s="41"/>
      <c r="B26" s="41"/>
    </row>
    <row r="27" spans="1:7" ht="22.5" hidden="1">
      <c r="A27" s="41" t="s">
        <v>193</v>
      </c>
      <c r="B27" s="41" t="s">
        <v>194</v>
      </c>
    </row>
    <row r="28" spans="1:7" ht="22.5" hidden="1">
      <c r="A28" s="41" t="s">
        <v>195</v>
      </c>
      <c r="B28" s="41" t="s">
        <v>196</v>
      </c>
    </row>
    <row r="29" spans="1:7" hidden="1">
      <c r="A29" s="41"/>
      <c r="B29" s="41"/>
    </row>
    <row r="30" spans="1:7" hidden="1">
      <c r="A30" s="41" t="s">
        <v>197</v>
      </c>
      <c r="B30" s="41" t="s">
        <v>198</v>
      </c>
    </row>
    <row r="31" spans="1:7" hidden="1">
      <c r="A31" s="41"/>
      <c r="B31" s="41"/>
    </row>
    <row r="32" spans="1:7" hidden="1">
      <c r="A32" s="41" t="s">
        <v>199</v>
      </c>
      <c r="B32" s="41" t="s">
        <v>200</v>
      </c>
    </row>
    <row r="33" spans="1:3" hidden="1">
      <c r="A33" s="41" t="s">
        <v>201</v>
      </c>
      <c r="B33" s="41" t="s">
        <v>202</v>
      </c>
    </row>
    <row r="34" spans="1:3" ht="22.5" hidden="1">
      <c r="A34" s="41" t="s">
        <v>203</v>
      </c>
      <c r="B34" s="41" t="s">
        <v>204</v>
      </c>
    </row>
    <row r="35" spans="1:3" ht="22.5" hidden="1">
      <c r="A35" s="41" t="s">
        <v>205</v>
      </c>
      <c r="B35" s="41" t="s">
        <v>206</v>
      </c>
    </row>
    <row r="36" spans="1:3" ht="22.5" hidden="1">
      <c r="A36" s="41" t="s">
        <v>207</v>
      </c>
      <c r="B36" s="41" t="s">
        <v>208</v>
      </c>
    </row>
    <row r="37" spans="1:3" hidden="1">
      <c r="A37" s="41" t="s">
        <v>209</v>
      </c>
      <c r="B37" s="41" t="s">
        <v>210</v>
      </c>
    </row>
    <row r="38" spans="1:3" hidden="1">
      <c r="A38" s="41" t="s">
        <v>211</v>
      </c>
      <c r="B38" s="41" t="s">
        <v>212</v>
      </c>
    </row>
    <row r="41" spans="1:3">
      <c r="B41" s="441"/>
      <c r="C41" s="441"/>
    </row>
    <row r="42" spans="1:3">
      <c r="B42" s="441"/>
      <c r="C42" s="441"/>
    </row>
    <row r="43" spans="1:3">
      <c r="B43" s="441"/>
      <c r="C43" s="441"/>
    </row>
  </sheetData>
  <mergeCells count="3">
    <mergeCell ref="A1:E1"/>
    <mergeCell ref="A2:E2"/>
    <mergeCell ref="A3:E3"/>
  </mergeCells>
  <phoneticPr fontId="0" type="noConversion"/>
  <pageMargins left="0.66" right="0.24" top="0.47" bottom="0.31" header="0.16" footer="0.17"/>
  <pageSetup scale="82" orientation="landscape" r:id="rId1"/>
  <headerFooter alignWithMargins="0"/>
  <colBreaks count="2" manualBreakCount="2">
    <brk id="5" max="46" man="1"/>
    <brk id="9" max="1048575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1:I155"/>
  <sheetViews>
    <sheetView zoomScale="90" zoomScaleNormal="90" workbookViewId="0">
      <pane xSplit="1" ySplit="7" topLeftCell="B8" activePane="bottomRight" state="frozen"/>
      <selection activeCell="AE1398" sqref="AE1398"/>
      <selection pane="topRight" activeCell="AE1398" sqref="AE1398"/>
      <selection pane="bottomLeft" activeCell="AE1398" sqref="AE1398"/>
      <selection pane="bottomRight" activeCell="D8" sqref="D8"/>
    </sheetView>
  </sheetViews>
  <sheetFormatPr defaultColWidth="9.28515625" defaultRowHeight="15"/>
  <cols>
    <col min="1" max="1" width="19.5703125" style="15" customWidth="1"/>
    <col min="2" max="2" width="55.28515625" style="15" bestFit="1" customWidth="1"/>
    <col min="3" max="3" width="20.28515625" style="15" customWidth="1"/>
    <col min="4" max="4" width="23.42578125" style="15" bestFit="1" customWidth="1"/>
    <col min="5" max="5" width="1.85546875" style="371" customWidth="1"/>
    <col min="6" max="6" width="52.42578125" style="371" bestFit="1" customWidth="1"/>
    <col min="7" max="7" width="19.5703125" style="371" bestFit="1" customWidth="1"/>
    <col min="8" max="8" width="19.140625" style="371" bestFit="1" customWidth="1"/>
    <col min="9" max="9" width="14.28515625" style="15" bestFit="1" customWidth="1"/>
    <col min="10" max="16384" width="9.28515625" style="15"/>
  </cols>
  <sheetData>
    <row r="1" spans="1:9">
      <c r="A1" s="50" t="s">
        <v>65</v>
      </c>
      <c r="B1" s="51"/>
      <c r="C1" s="50"/>
      <c r="D1" s="51"/>
    </row>
    <row r="2" spans="1:9">
      <c r="A2" s="50" t="s">
        <v>66</v>
      </c>
      <c r="B2" s="51"/>
      <c r="C2" s="50"/>
      <c r="D2" s="51"/>
      <c r="F2" s="115"/>
    </row>
    <row r="3" spans="1:9">
      <c r="A3" s="50" t="s">
        <v>1092</v>
      </c>
      <c r="B3" s="51"/>
      <c r="C3" s="50"/>
      <c r="D3" s="50"/>
    </row>
    <row r="4" spans="1:9">
      <c r="B4" s="52"/>
      <c r="C4" s="52"/>
      <c r="D4" s="52"/>
    </row>
    <row r="5" spans="1:9">
      <c r="D5" s="53" t="s">
        <v>67</v>
      </c>
    </row>
    <row r="6" spans="1:9">
      <c r="D6" s="43" t="s">
        <v>68</v>
      </c>
    </row>
    <row r="7" spans="1:9">
      <c r="B7" s="54" t="s">
        <v>69</v>
      </c>
      <c r="C7" s="54" t="s">
        <v>70</v>
      </c>
      <c r="D7" s="55" t="s">
        <v>1544</v>
      </c>
    </row>
    <row r="8" spans="1:9" ht="15.75" thickBot="1">
      <c r="C8" s="43"/>
      <c r="D8" s="368"/>
      <c r="G8" s="20" t="s">
        <v>1020</v>
      </c>
      <c r="H8" s="20" t="s">
        <v>1021</v>
      </c>
    </row>
    <row r="9" spans="1:9">
      <c r="A9" s="88">
        <v>500</v>
      </c>
      <c r="B9" s="386" t="s">
        <v>71</v>
      </c>
      <c r="C9" s="89" t="s">
        <v>448</v>
      </c>
      <c r="D9" s="387">
        <f>SUMIF('12ME Dec 18 ZRW_DLF1'!G:G,'SAP DL Downld'!B9,'12ME Dec 18 ZRW_DLF1'!H:H)</f>
        <v>19492143.210000001</v>
      </c>
      <c r="F9" s="388" t="s">
        <v>397</v>
      </c>
      <c r="G9" s="381">
        <f>D12+D24</f>
        <v>56281744.650000006</v>
      </c>
      <c r="H9" s="382">
        <f>SUM(D10:D11,D22:D23)</f>
        <v>32158769.920000002</v>
      </c>
    </row>
    <row r="10" spans="1:9" ht="16.5">
      <c r="A10" s="88">
        <v>500</v>
      </c>
      <c r="B10" s="386" t="s">
        <v>72</v>
      </c>
      <c r="C10" s="89" t="s">
        <v>449</v>
      </c>
      <c r="D10" s="439">
        <f>SUMIF('12ME Dec 18 ZRW_DLF1'!G:G,'SAP DL Downld'!B10,'12ME Dec 18 ZRW_DLF1'!H:H)</f>
        <v>6150914.4400000004</v>
      </c>
      <c r="F10" s="389" t="s">
        <v>396</v>
      </c>
      <c r="G10" s="383">
        <f>D37+D49+D51</f>
        <v>25481886.959999997</v>
      </c>
      <c r="H10" s="384">
        <f>SUM(D35:D36,D50:D51)</f>
        <v>22521484.529999997</v>
      </c>
    </row>
    <row r="11" spans="1:9" ht="17.25" thickBot="1">
      <c r="A11" s="88">
        <v>500</v>
      </c>
      <c r="B11" s="386" t="s">
        <v>73</v>
      </c>
      <c r="C11" s="89" t="s">
        <v>450</v>
      </c>
      <c r="D11" s="439">
        <f>SUMIF('12ME Dec 18 ZRW_DLF1'!G:G,'SAP DL Downld'!B11,'12ME Dec 18 ZRW_DLF1'!H:H)</f>
        <v>16172656.800000001</v>
      </c>
      <c r="F11" s="390"/>
      <c r="G11" s="122">
        <f>SUM(G9:G10)</f>
        <v>81763631.609999999</v>
      </c>
      <c r="H11" s="84">
        <f>SUM(H9:H10)</f>
        <v>54680254.450000003</v>
      </c>
    </row>
    <row r="12" spans="1:9" ht="15.75" thickBot="1">
      <c r="B12" s="386"/>
      <c r="C12" s="89"/>
      <c r="D12" s="381">
        <v>41815714.450000003</v>
      </c>
      <c r="F12" s="391"/>
      <c r="G12" s="392"/>
      <c r="H12" s="393"/>
    </row>
    <row r="13" spans="1:9" ht="15.75" thickBot="1">
      <c r="B13" s="386"/>
      <c r="C13" s="89"/>
      <c r="D13" s="56"/>
    </row>
    <row r="14" spans="1:9">
      <c r="A14" s="88">
        <v>900</v>
      </c>
      <c r="B14" s="386" t="s">
        <v>74</v>
      </c>
      <c r="C14" s="89" t="s">
        <v>451</v>
      </c>
      <c r="D14" s="387">
        <f>SUMIF('12ME Dec 18 ZRW_DLF1'!G:G,'SAP DL Downld'!B14,'12ME Dec 18 ZRW_DLF1'!H:H)</f>
        <v>66183.360000000001</v>
      </c>
      <c r="F14" s="90"/>
      <c r="G14" s="394"/>
      <c r="H14" s="91" t="s">
        <v>925</v>
      </c>
      <c r="I14" s="95"/>
    </row>
    <row r="15" spans="1:9">
      <c r="A15" s="88">
        <v>900</v>
      </c>
      <c r="B15" s="386" t="s">
        <v>75</v>
      </c>
      <c r="C15" s="89" t="s">
        <v>452</v>
      </c>
      <c r="D15" s="439">
        <f>SUMIF('12ME Dec 18 ZRW_DLF1'!G:G,'SAP DL Downld'!B15,'12ME Dec 18 ZRW_DLF1'!H:H)</f>
        <v>217195.75</v>
      </c>
      <c r="F15" s="85" t="s">
        <v>922</v>
      </c>
      <c r="G15" s="124">
        <f>D19+D26+D44+D49+D51+D53+D106+D153</f>
        <v>138030104.47000003</v>
      </c>
      <c r="H15" s="92">
        <v>0.49997132880489842</v>
      </c>
      <c r="I15" s="95"/>
    </row>
    <row r="16" spans="1:9">
      <c r="A16" s="88">
        <v>900</v>
      </c>
      <c r="B16" s="386" t="s">
        <v>76</v>
      </c>
      <c r="C16" s="89" t="s">
        <v>453</v>
      </c>
      <c r="D16" s="439">
        <f>SUMIF('12ME Dec 18 ZRW_DLF1'!G:G,'SAP DL Downld'!B16,'12ME Dec 18 ZRW_DLF1'!H:H)</f>
        <v>780515.18</v>
      </c>
      <c r="F16" s="85" t="s">
        <v>923</v>
      </c>
      <c r="G16" s="124">
        <f>D110+D120</f>
        <v>1443800.98</v>
      </c>
      <c r="H16" s="92">
        <v>5.2297221484557095E-3</v>
      </c>
      <c r="I16" s="95"/>
    </row>
    <row r="17" spans="1:9">
      <c r="A17" s="88">
        <v>900</v>
      </c>
      <c r="B17" s="386" t="s">
        <v>77</v>
      </c>
      <c r="C17" s="89" t="s">
        <v>454</v>
      </c>
      <c r="D17" s="439">
        <f>SUMIF('12ME Dec 18 ZRW_DLF1'!G:G,'SAP DL Downld'!B17,'12ME Dec 18 ZRW_DLF1'!H:H)</f>
        <v>3505334.44</v>
      </c>
      <c r="F17" s="85" t="s">
        <v>924</v>
      </c>
      <c r="G17" s="125">
        <f>D47+D61+D64+D70+D79+D85+D89+D91+D152</f>
        <v>136602134.34999999</v>
      </c>
      <c r="H17" s="93">
        <v>0.4947989490466459</v>
      </c>
      <c r="I17" s="95"/>
    </row>
    <row r="18" spans="1:9">
      <c r="B18" s="386"/>
      <c r="C18" s="89"/>
      <c r="D18" s="395">
        <f>SUM(D14:D17)</f>
        <v>4569228.7300000004</v>
      </c>
      <c r="F18" s="85" t="s">
        <v>160</v>
      </c>
      <c r="G18" s="124">
        <f>SUM(G15:G17)</f>
        <v>276076039.80000001</v>
      </c>
      <c r="H18" s="92">
        <v>1</v>
      </c>
      <c r="I18" s="95"/>
    </row>
    <row r="19" spans="1:9">
      <c r="B19" s="386"/>
      <c r="C19" s="89"/>
      <c r="D19" s="395">
        <f>D12+D18</f>
        <v>46384943.180000007</v>
      </c>
      <c r="F19" s="85" t="s">
        <v>491</v>
      </c>
      <c r="G19" s="385">
        <f>D116</f>
        <v>37940048.039999999</v>
      </c>
      <c r="H19" s="92"/>
      <c r="I19" s="95"/>
    </row>
    <row r="20" spans="1:9" ht="15.75" thickBot="1">
      <c r="B20" s="386"/>
      <c r="C20" s="89"/>
      <c r="D20" s="56"/>
      <c r="F20" s="85" t="s">
        <v>161</v>
      </c>
      <c r="G20" s="86">
        <f>SUM(G18:G19)</f>
        <v>314016087.84000003</v>
      </c>
      <c r="H20" s="396"/>
      <c r="I20" s="95"/>
    </row>
    <row r="21" spans="1:9" ht="15.75" thickTop="1">
      <c r="A21" s="88">
        <v>500</v>
      </c>
      <c r="B21" s="386" t="s">
        <v>78</v>
      </c>
      <c r="C21" s="89" t="s">
        <v>455</v>
      </c>
      <c r="D21" s="387">
        <f>SUMIF('12ME Dec 18 ZRW_DLF1'!G:G,'SAP DL Downld'!B21,'12ME Dec 18 ZRW_DLF1'!H:H)</f>
        <v>4630831.5199999996</v>
      </c>
      <c r="F21" s="397" t="s">
        <v>927</v>
      </c>
      <c r="G21" s="398">
        <f>D118</f>
        <v>314016087.84000003</v>
      </c>
      <c r="H21" s="396"/>
      <c r="I21" s="95"/>
    </row>
    <row r="22" spans="1:9" ht="15.75" thickBot="1">
      <c r="A22" s="88">
        <v>500</v>
      </c>
      <c r="B22" s="386" t="s">
        <v>79</v>
      </c>
      <c r="C22" s="89" t="s">
        <v>456</v>
      </c>
      <c r="D22" s="439">
        <f>SUMIF('12ME Dec 18 ZRW_DLF1'!G:G,'SAP DL Downld'!B22,'12ME Dec 18 ZRW_DLF1'!H:H)</f>
        <v>1922630.39</v>
      </c>
      <c r="F22" s="399" t="s">
        <v>926</v>
      </c>
      <c r="G22" s="400">
        <v>0</v>
      </c>
      <c r="H22" s="393"/>
    </row>
    <row r="23" spans="1:9" ht="15.75" thickBot="1">
      <c r="A23" s="88">
        <v>500</v>
      </c>
      <c r="B23" s="386" t="s">
        <v>80</v>
      </c>
      <c r="C23" s="89" t="s">
        <v>457</v>
      </c>
      <c r="D23" s="439">
        <f>SUMIF('12ME Dec 18 ZRW_DLF1'!G:G,'SAP DL Downld'!B23,'12ME Dec 18 ZRW_DLF1'!H:H)</f>
        <v>7912568.29</v>
      </c>
      <c r="F23" s="372"/>
      <c r="G23" s="372"/>
      <c r="H23" s="372"/>
    </row>
    <row r="24" spans="1:9">
      <c r="A24" s="88"/>
      <c r="B24" s="386"/>
      <c r="C24" s="89"/>
      <c r="D24" s="124">
        <f>SUM(D21:D23)</f>
        <v>14466030.199999999</v>
      </c>
      <c r="F24" s="94" t="s">
        <v>928</v>
      </c>
      <c r="G24" s="394"/>
      <c r="H24" s="401"/>
    </row>
    <row r="25" spans="1:9">
      <c r="A25" s="88">
        <v>900</v>
      </c>
      <c r="B25" s="386" t="s">
        <v>81</v>
      </c>
      <c r="C25" s="89" t="s">
        <v>458</v>
      </c>
      <c r="D25" s="439">
        <f>SUMIF('12ME Dec 18 ZRW_DLF1'!G:G,'SAP DL Downld'!B25,'12ME Dec 18 ZRW_DLF1'!H:H)</f>
        <v>78545.350000000006</v>
      </c>
      <c r="F25" s="402" t="s">
        <v>932</v>
      </c>
      <c r="G25" s="372"/>
      <c r="H25" s="403">
        <f>D9</f>
        <v>19492143.210000001</v>
      </c>
    </row>
    <row r="26" spans="1:9">
      <c r="B26" s="386"/>
      <c r="C26" s="89"/>
      <c r="D26" s="395">
        <f>SUM(D24:D25)</f>
        <v>14544575.549999999</v>
      </c>
      <c r="F26" s="402" t="s">
        <v>931</v>
      </c>
      <c r="G26" s="372"/>
      <c r="H26" s="404">
        <f>D21</f>
        <v>4630831.5199999996</v>
      </c>
    </row>
    <row r="27" spans="1:9" ht="15.75" thickBot="1">
      <c r="B27" s="386"/>
      <c r="C27" s="89"/>
      <c r="D27" s="405"/>
      <c r="F27" s="402" t="s">
        <v>935</v>
      </c>
      <c r="G27" s="372"/>
      <c r="H27" s="406">
        <f>SUM(H25:H26)</f>
        <v>24122974.73</v>
      </c>
    </row>
    <row r="28" spans="1:9" ht="15.75" thickTop="1">
      <c r="A28" s="88">
        <v>500</v>
      </c>
      <c r="B28" s="88" t="s">
        <v>594</v>
      </c>
      <c r="C28" s="89"/>
      <c r="D28" s="407">
        <v>56281744.650000006</v>
      </c>
      <c r="F28" s="402"/>
      <c r="G28" s="372"/>
      <c r="H28" s="396"/>
    </row>
    <row r="29" spans="1:9">
      <c r="A29" s="88"/>
      <c r="B29" s="88"/>
      <c r="C29" s="89"/>
      <c r="D29" s="408"/>
      <c r="F29" s="402" t="s">
        <v>929</v>
      </c>
      <c r="G29" s="95"/>
      <c r="H29" s="404">
        <f>D30</f>
        <v>60929518.730000004</v>
      </c>
    </row>
    <row r="30" spans="1:9" ht="15.75" thickBot="1">
      <c r="A30" s="88" t="s">
        <v>930</v>
      </c>
      <c r="B30" s="88" t="s">
        <v>929</v>
      </c>
      <c r="C30" s="89"/>
      <c r="D30" s="409">
        <f>D19+D26</f>
        <v>60929518.730000004</v>
      </c>
      <c r="F30" s="402" t="s">
        <v>933</v>
      </c>
      <c r="G30" s="410">
        <f>Lead!E35</f>
        <v>0.66190000000000004</v>
      </c>
      <c r="H30" s="396"/>
    </row>
    <row r="31" spans="1:9" ht="15.75" thickTop="1">
      <c r="B31" s="386"/>
      <c r="C31" s="89"/>
      <c r="D31" s="56"/>
      <c r="F31" s="402" t="s">
        <v>939</v>
      </c>
      <c r="G31" s="124">
        <f>D106</f>
        <v>49911370.010000005</v>
      </c>
      <c r="H31" s="96"/>
    </row>
    <row r="32" spans="1:9">
      <c r="A32" s="88">
        <v>700800</v>
      </c>
      <c r="B32" s="386" t="s">
        <v>82</v>
      </c>
      <c r="C32" s="89" t="s">
        <v>459</v>
      </c>
      <c r="D32" s="439">
        <f>SUMIF('12ME Dec 18 ZRW_DLF1'!G:G,'SAP DL Downld'!B32,'12ME Dec 18 ZRW_DLF1'!H:H)</f>
        <v>77280.12</v>
      </c>
      <c r="F32" s="402" t="s">
        <v>938</v>
      </c>
      <c r="G32" s="125">
        <f>D143</f>
        <v>0</v>
      </c>
      <c r="H32" s="96"/>
    </row>
    <row r="33" spans="1:9">
      <c r="A33" s="88">
        <v>700800</v>
      </c>
      <c r="B33" s="386" t="s">
        <v>83</v>
      </c>
      <c r="C33" s="89" t="s">
        <v>460</v>
      </c>
      <c r="D33" s="439">
        <f>SUMIF('12ME Dec 18 ZRW_DLF1'!G:G,'SAP DL Downld'!B33,'12ME Dec 18 ZRW_DLF1'!H:H)</f>
        <v>1822121.71</v>
      </c>
      <c r="F33" s="411" t="s">
        <v>937</v>
      </c>
      <c r="G33" s="124">
        <f>SUM(G31:G32)</f>
        <v>49911370.010000005</v>
      </c>
      <c r="H33" s="412">
        <f>G33*G30</f>
        <v>33036335.809619006</v>
      </c>
    </row>
    <row r="34" spans="1:9" ht="15.75" thickBot="1">
      <c r="A34" s="88">
        <v>700800</v>
      </c>
      <c r="B34" s="386" t="s">
        <v>84</v>
      </c>
      <c r="C34" s="89" t="s">
        <v>461</v>
      </c>
      <c r="D34" s="439">
        <f>SUMIF('12ME Dec 18 ZRW_DLF1'!G:G,'SAP DL Downld'!B34,'12ME Dec 18 ZRW_DLF1'!H:H)</f>
        <v>829742.1</v>
      </c>
      <c r="F34" s="402" t="s">
        <v>934</v>
      </c>
      <c r="G34" s="95"/>
      <c r="H34" s="413">
        <f>SUM(H29:H33)</f>
        <v>93965854.539619014</v>
      </c>
    </row>
    <row r="35" spans="1:9" ht="15.75" thickBot="1">
      <c r="A35" s="88">
        <v>700800</v>
      </c>
      <c r="B35" s="386" t="s">
        <v>85</v>
      </c>
      <c r="C35" s="89" t="s">
        <v>462</v>
      </c>
      <c r="D35" s="439">
        <f>SUMIF('12ME Dec 18 ZRW_DLF1'!G:G,'SAP DL Downld'!B35,'12ME Dec 18 ZRW_DLF1'!H:H)</f>
        <v>0</v>
      </c>
      <c r="F35" s="97" t="s">
        <v>936</v>
      </c>
      <c r="G35" s="95"/>
      <c r="H35" s="98">
        <f>H27/H34</f>
        <v>0.25672064441056064</v>
      </c>
    </row>
    <row r="36" spans="1:9" ht="15.75" thickBot="1">
      <c r="A36" s="88">
        <v>700800</v>
      </c>
      <c r="B36" s="386" t="s">
        <v>86</v>
      </c>
      <c r="C36" s="89" t="s">
        <v>463</v>
      </c>
      <c r="D36" s="439">
        <f>SUMIF('12ME Dec 18 ZRW_DLF1'!G:G,'SAP DL Downld'!B36,'12ME Dec 18 ZRW_DLF1'!H:H)</f>
        <v>17177969.489999998</v>
      </c>
      <c r="F36" s="99"/>
      <c r="G36" s="100"/>
      <c r="H36" s="101"/>
    </row>
    <row r="37" spans="1:9" ht="15.75" thickBot="1">
      <c r="B37" s="386"/>
      <c r="C37" s="89"/>
      <c r="D37" s="395">
        <f>SUM(D32:D36)</f>
        <v>19907113.419999998</v>
      </c>
      <c r="I37" s="371"/>
    </row>
    <row r="38" spans="1:9">
      <c r="B38" s="386"/>
      <c r="C38" s="89"/>
      <c r="D38" s="56"/>
      <c r="F38" s="414"/>
      <c r="G38" s="415"/>
      <c r="H38" s="416"/>
      <c r="I38" s="371"/>
    </row>
    <row r="39" spans="1:9">
      <c r="A39" s="88">
        <v>900</v>
      </c>
      <c r="B39" s="386" t="s">
        <v>87</v>
      </c>
      <c r="C39" s="89" t="s">
        <v>464</v>
      </c>
      <c r="D39" s="439">
        <f>SUMIF('12ME Dec 18 ZRW_DLF1'!G:G,'SAP DL Downld'!B39,'12ME Dec 18 ZRW_DLF1'!H:H)</f>
        <v>403401.2</v>
      </c>
      <c r="F39" s="390" t="s">
        <v>230</v>
      </c>
      <c r="G39" s="372"/>
      <c r="H39" s="396"/>
      <c r="I39" s="371"/>
    </row>
    <row r="40" spans="1:9">
      <c r="A40" s="88">
        <v>900</v>
      </c>
      <c r="B40" s="386" t="s">
        <v>88</v>
      </c>
      <c r="C40" s="89" t="s">
        <v>465</v>
      </c>
      <c r="D40" s="439">
        <f>SUMIF('12ME Dec 18 ZRW_DLF1'!G:G,'SAP DL Downld'!B40,'12ME Dec 18 ZRW_DLF1'!H:H)</f>
        <v>64025.75</v>
      </c>
      <c r="F40" s="390" t="s">
        <v>1081</v>
      </c>
      <c r="G40" s="417">
        <f>D30</f>
        <v>60929518.730000004</v>
      </c>
      <c r="H40" s="418">
        <f>ROUND(G40/$G$42,4)</f>
        <v>0.69140000000000001</v>
      </c>
      <c r="I40" s="371"/>
    </row>
    <row r="41" spans="1:9">
      <c r="A41" s="88">
        <v>900</v>
      </c>
      <c r="B41" s="386" t="s">
        <v>89</v>
      </c>
      <c r="C41" s="89" t="s">
        <v>466</v>
      </c>
      <c r="D41" s="439">
        <f>SUMIF('12ME Dec 18 ZRW_DLF1'!G:G,'SAP DL Downld'!B41,'12ME Dec 18 ZRW_DLF1'!H:H)</f>
        <v>0</v>
      </c>
      <c r="F41" s="390" t="s">
        <v>1082</v>
      </c>
      <c r="G41" s="419">
        <f>SUM(D44,D49:D51,D53)</f>
        <v>27189215.729999997</v>
      </c>
      <c r="H41" s="418">
        <f>ROUND(G41/$G$42,4)</f>
        <v>0.30859999999999999</v>
      </c>
      <c r="I41" s="371"/>
    </row>
    <row r="42" spans="1:9" ht="15.75" thickBot="1">
      <c r="A42" s="88">
        <v>900</v>
      </c>
      <c r="B42" s="386" t="s">
        <v>90</v>
      </c>
      <c r="C42" s="89" t="s">
        <v>467</v>
      </c>
      <c r="D42" s="439">
        <f>SUMIF('12ME Dec 18 ZRW_DLF1'!G:G,'SAP DL Downld'!B42,'12ME Dec 18 ZRW_DLF1'!H:H)</f>
        <v>1183529.8400000001</v>
      </c>
      <c r="F42" s="390" t="s">
        <v>1083</v>
      </c>
      <c r="G42" s="420">
        <f>SUM(G40:G41)</f>
        <v>88118734.460000008</v>
      </c>
      <c r="H42" s="421">
        <f>SUM(H40:H41)</f>
        <v>1</v>
      </c>
      <c r="I42" s="371"/>
    </row>
    <row r="43" spans="1:9" ht="16.5" thickTop="1" thickBot="1">
      <c r="B43" s="386"/>
      <c r="C43" s="89"/>
      <c r="D43" s="395">
        <f>SUM(D39:D42)</f>
        <v>1650956.79</v>
      </c>
      <c r="F43" s="422"/>
      <c r="G43" s="423"/>
      <c r="H43" s="424"/>
      <c r="I43" s="371"/>
    </row>
    <row r="44" spans="1:9">
      <c r="B44" s="386"/>
      <c r="C44" s="89"/>
      <c r="D44" s="395">
        <f>D37+D43</f>
        <v>21558070.209999997</v>
      </c>
      <c r="I44" s="371"/>
    </row>
    <row r="45" spans="1:9">
      <c r="B45" s="386"/>
      <c r="C45" s="89"/>
      <c r="D45" s="56"/>
      <c r="I45" s="371"/>
    </row>
    <row r="46" spans="1:9">
      <c r="A46" s="88">
        <v>700800</v>
      </c>
      <c r="B46" s="386" t="s">
        <v>128</v>
      </c>
      <c r="C46" s="43" t="s">
        <v>485</v>
      </c>
      <c r="D46" s="439">
        <f>SUMIF('12ME Dec 18 ZRW_DLF1'!G:G,'SAP DL Downld'!B46,'12ME Dec 18 ZRW_DLF1'!H:H)</f>
        <v>0</v>
      </c>
      <c r="I46" s="371"/>
    </row>
    <row r="47" spans="1:9">
      <c r="A47" s="88">
        <v>700800</v>
      </c>
      <c r="B47" s="386" t="s">
        <v>129</v>
      </c>
      <c r="C47" s="43" t="s">
        <v>484</v>
      </c>
      <c r="D47" s="439">
        <f>SUMIF('12ME Dec 18 ZRW_DLF1'!G:G,'SAP DL Downld'!B47,'12ME Dec 18 ZRW_DLF1'!H:H)</f>
        <v>0</v>
      </c>
      <c r="I47" s="371"/>
    </row>
    <row r="48" spans="1:9">
      <c r="A48" s="88">
        <v>700800</v>
      </c>
      <c r="B48" s="386" t="s">
        <v>91</v>
      </c>
      <c r="C48" s="89" t="s">
        <v>468</v>
      </c>
      <c r="D48" s="439">
        <f>SUMIF('12ME Dec 18 ZRW_DLF1'!G:G,'SAP DL Downld'!B48,'12ME Dec 18 ZRW_DLF1'!H:H)</f>
        <v>0</v>
      </c>
      <c r="I48" s="371"/>
    </row>
    <row r="49" spans="1:9">
      <c r="A49" s="88">
        <v>700800</v>
      </c>
      <c r="B49" s="386" t="s">
        <v>92</v>
      </c>
      <c r="C49" s="43" t="s">
        <v>978</v>
      </c>
      <c r="D49" s="439">
        <f>SUMIF('12ME Dec 18 ZRW_DLF1'!G:G,'SAP DL Downld'!B49,'12ME Dec 18 ZRW_DLF1'!H:H)</f>
        <v>231258.5</v>
      </c>
      <c r="I49" s="371"/>
    </row>
    <row r="50" spans="1:9">
      <c r="A50" s="88">
        <v>700800</v>
      </c>
      <c r="B50" s="386" t="s">
        <v>93</v>
      </c>
      <c r="C50" s="89" t="s">
        <v>469</v>
      </c>
      <c r="D50" s="439">
        <f>SUMIF('12ME Dec 18 ZRW_DLF1'!G:G,'SAP DL Downld'!B50,'12ME Dec 18 ZRW_DLF1'!H:H)</f>
        <v>0</v>
      </c>
      <c r="I50" s="371"/>
    </row>
    <row r="51" spans="1:9">
      <c r="A51" s="88">
        <v>700800</v>
      </c>
      <c r="B51" s="386" t="s">
        <v>94</v>
      </c>
      <c r="C51" s="89" t="s">
        <v>470</v>
      </c>
      <c r="D51" s="439">
        <f>SUMIF('12ME Dec 18 ZRW_DLF1'!G:G,'SAP DL Downld'!B51,'12ME Dec 18 ZRW_DLF1'!H:H)</f>
        <v>5343515.04</v>
      </c>
      <c r="I51" s="371"/>
    </row>
    <row r="52" spans="1:9">
      <c r="B52" s="386"/>
      <c r="C52" s="89"/>
      <c r="D52" s="395">
        <f>SUM(D46:D51)</f>
        <v>5574773.54</v>
      </c>
      <c r="I52" s="371"/>
    </row>
    <row r="53" spans="1:9">
      <c r="A53" s="88">
        <v>900</v>
      </c>
      <c r="B53" s="386" t="s">
        <v>95</v>
      </c>
      <c r="C53" s="89" t="s">
        <v>471</v>
      </c>
      <c r="D53" s="439">
        <f>SUMIF('12ME Dec 18 ZRW_DLF1'!G:G,'SAP DL Downld'!B53,'12ME Dec 18 ZRW_DLF1'!H:H)</f>
        <v>56371.98</v>
      </c>
      <c r="I53" s="371"/>
    </row>
    <row r="54" spans="1:9" ht="15.75" thickBot="1">
      <c r="B54" s="386"/>
      <c r="C54" s="89"/>
      <c r="D54" s="409">
        <f>SUM(D52:D53)</f>
        <v>5631145.5200000005</v>
      </c>
      <c r="I54" s="371"/>
    </row>
    <row r="55" spans="1:9" ht="15.75" thickTop="1">
      <c r="B55" s="386"/>
      <c r="C55" s="89"/>
      <c r="D55" s="56"/>
      <c r="I55" s="371"/>
    </row>
    <row r="56" spans="1:9">
      <c r="A56" s="88">
        <v>700800</v>
      </c>
      <c r="B56" s="88" t="s">
        <v>366</v>
      </c>
      <c r="C56" s="89"/>
      <c r="D56" s="395">
        <f>D37+D52</f>
        <v>25481886.959999997</v>
      </c>
      <c r="I56" s="371"/>
    </row>
    <row r="57" spans="1:9">
      <c r="B57" s="386"/>
      <c r="C57" s="89"/>
      <c r="D57" s="56"/>
      <c r="I57" s="371"/>
    </row>
    <row r="58" spans="1:9">
      <c r="A58" s="88">
        <v>107</v>
      </c>
      <c r="B58" s="386" t="s">
        <v>101</v>
      </c>
      <c r="C58" s="89" t="s">
        <v>472</v>
      </c>
      <c r="D58" s="439">
        <f>SUMIF('12ME Dec 18 ZRW_DLF1'!G:G,'SAP DL Downld'!B58,'12ME Dec 18 ZRW_DLF1'!H:H)</f>
        <v>27167571.240000002</v>
      </c>
    </row>
    <row r="59" spans="1:9">
      <c r="A59" s="88">
        <v>107</v>
      </c>
      <c r="B59" s="386" t="s">
        <v>102</v>
      </c>
      <c r="C59" s="89" t="s">
        <v>473</v>
      </c>
      <c r="D59" s="439">
        <f>SUMIF('12ME Dec 18 ZRW_DLF1'!G:G,'SAP DL Downld'!B59,'12ME Dec 18 ZRW_DLF1'!H:H)</f>
        <v>9072752.0099999998</v>
      </c>
      <c r="F59" s="425"/>
    </row>
    <row r="60" spans="1:9">
      <c r="A60" s="88">
        <v>107</v>
      </c>
      <c r="B60" s="386" t="s">
        <v>103</v>
      </c>
      <c r="C60" s="89" t="s">
        <v>474</v>
      </c>
      <c r="D60" s="439">
        <f>SUMIF('12ME Dec 18 ZRW_DLF1'!G:G,'SAP DL Downld'!B60,'12ME Dec 18 ZRW_DLF1'!H:H)</f>
        <v>18577878.880000003</v>
      </c>
    </row>
    <row r="61" spans="1:9">
      <c r="B61" s="386"/>
      <c r="C61" s="89"/>
      <c r="D61" s="426">
        <f>SUM(D58:D60)</f>
        <v>54818202.130000003</v>
      </c>
    </row>
    <row r="62" spans="1:9">
      <c r="B62" s="386"/>
      <c r="C62" s="89"/>
      <c r="D62" s="56"/>
    </row>
    <row r="63" spans="1:9">
      <c r="A63" s="88">
        <v>107</v>
      </c>
      <c r="B63" s="386" t="s">
        <v>107</v>
      </c>
      <c r="C63" s="89" t="s">
        <v>108</v>
      </c>
      <c r="D63" s="439">
        <f>SUMIF('12ME Dec 18 ZRW_DLF1'!G:G,'SAP DL Downld'!B63,'12ME Dec 18 ZRW_DLF1'!H:H)</f>
        <v>35971.650000000009</v>
      </c>
    </row>
    <row r="64" spans="1:9">
      <c r="A64" s="88">
        <v>107</v>
      </c>
      <c r="B64" s="386" t="s">
        <v>131</v>
      </c>
      <c r="C64" s="89" t="s">
        <v>492</v>
      </c>
      <c r="D64" s="439">
        <f>SUMIF('12ME Dec 18 ZRW_DLF1'!G:G,'SAP DL Downld'!B64,'12ME Dec 18 ZRW_DLF1'!H:H)</f>
        <v>59303090.350000001</v>
      </c>
    </row>
    <row r="65" spans="1:4">
      <c r="B65" s="386"/>
      <c r="C65" s="89"/>
      <c r="D65" s="426">
        <f>SUM(D63:D64)</f>
        <v>59339062</v>
      </c>
    </row>
    <row r="66" spans="1:4">
      <c r="B66" s="386"/>
      <c r="C66" s="89"/>
      <c r="D66" s="56"/>
    </row>
    <row r="67" spans="1:4">
      <c r="A67" s="88">
        <v>108</v>
      </c>
      <c r="B67" s="386" t="s">
        <v>104</v>
      </c>
      <c r="C67" s="89" t="s">
        <v>475</v>
      </c>
      <c r="D67" s="439">
        <f>SUMIF('12ME Dec 18 ZRW_DLF1'!G:G,'SAP DL Downld'!B67,'12ME Dec 18 ZRW_DLF1'!H:H)</f>
        <v>2526918.58</v>
      </c>
    </row>
    <row r="68" spans="1:4">
      <c r="A68" s="88">
        <v>108</v>
      </c>
      <c r="B68" s="386" t="s">
        <v>105</v>
      </c>
      <c r="C68" s="89" t="s">
        <v>476</v>
      </c>
      <c r="D68" s="439">
        <f>SUMIF('12ME Dec 18 ZRW_DLF1'!G:G,'SAP DL Downld'!B68,'12ME Dec 18 ZRW_DLF1'!H:H)</f>
        <v>1223019.7999999998</v>
      </c>
    </row>
    <row r="69" spans="1:4">
      <c r="A69" s="88">
        <v>108</v>
      </c>
      <c r="B69" s="386" t="s">
        <v>106</v>
      </c>
      <c r="C69" s="89" t="s">
        <v>477</v>
      </c>
      <c r="D69" s="439">
        <f>SUMIF('12ME Dec 18 ZRW_DLF1'!G:G,'SAP DL Downld'!B69,'12ME Dec 18 ZRW_DLF1'!H:H)</f>
        <v>254639.91999999998</v>
      </c>
    </row>
    <row r="70" spans="1:4">
      <c r="B70" s="386"/>
      <c r="C70" s="89"/>
      <c r="D70" s="426">
        <f>SUM(D67:D69)</f>
        <v>4004578.3</v>
      </c>
    </row>
    <row r="71" spans="1:4">
      <c r="A71" s="88">
        <v>108</v>
      </c>
      <c r="B71" s="386" t="s">
        <v>109</v>
      </c>
      <c r="C71" s="89" t="s">
        <v>108</v>
      </c>
      <c r="D71" s="439">
        <f>SUMIF('12ME Dec 18 ZRW_DLF1'!G:G,'SAP DL Downld'!B71,'12ME Dec 18 ZRW_DLF1'!H:H)</f>
        <v>-2440.1799999999994</v>
      </c>
    </row>
    <row r="72" spans="1:4" ht="15.75" thickBot="1">
      <c r="B72" s="386"/>
      <c r="C72" s="89"/>
      <c r="D72" s="409">
        <f>SUM(D70:D71)</f>
        <v>4002138.1199999996</v>
      </c>
    </row>
    <row r="73" spans="1:4" ht="15.75" thickTop="1">
      <c r="B73" s="386"/>
      <c r="C73" s="89"/>
      <c r="D73" s="56"/>
    </row>
    <row r="74" spans="1:4">
      <c r="A74" s="88">
        <v>163</v>
      </c>
      <c r="B74" s="386" t="s">
        <v>111</v>
      </c>
      <c r="C74" s="89" t="s">
        <v>112</v>
      </c>
      <c r="D74" s="439">
        <f>SUMIF('12ME Dec 18 ZRW_DLF1'!G:G,'SAP DL Downld'!B74,'12ME Dec 18 ZRW_DLF1'!H:H)</f>
        <v>0</v>
      </c>
    </row>
    <row r="75" spans="1:4">
      <c r="A75" s="88">
        <v>163</v>
      </c>
      <c r="B75" s="386" t="s">
        <v>113</v>
      </c>
      <c r="C75" s="89" t="s">
        <v>112</v>
      </c>
      <c r="D75" s="439">
        <f>SUMIF('12ME Dec 18 ZRW_DLF1'!G:G,'SAP DL Downld'!B75,'12ME Dec 18 ZRW_DLF1'!H:H)</f>
        <v>0</v>
      </c>
    </row>
    <row r="76" spans="1:4">
      <c r="A76" s="88">
        <v>163</v>
      </c>
      <c r="B76" s="386" t="s">
        <v>114</v>
      </c>
      <c r="C76" s="89" t="s">
        <v>112</v>
      </c>
      <c r="D76" s="439">
        <f>SUMIF('12ME Dec 18 ZRW_DLF1'!G:G,'SAP DL Downld'!B76,'12ME Dec 18 ZRW_DLF1'!H:H)</f>
        <v>0</v>
      </c>
    </row>
    <row r="77" spans="1:4">
      <c r="A77" s="88">
        <v>163</v>
      </c>
      <c r="B77" s="386" t="s">
        <v>115</v>
      </c>
      <c r="C77" s="89" t="s">
        <v>112</v>
      </c>
      <c r="D77" s="439">
        <f>SUMIF('12ME Dec 18 ZRW_DLF1'!G:G,'SAP DL Downld'!B77,'12ME Dec 18 ZRW_DLF1'!H:H)</f>
        <v>0</v>
      </c>
    </row>
    <row r="78" spans="1:4">
      <c r="A78" s="88">
        <v>163</v>
      </c>
      <c r="B78" s="386" t="s">
        <v>1005</v>
      </c>
      <c r="C78" s="89" t="s">
        <v>112</v>
      </c>
      <c r="D78" s="439">
        <f>SUMIF('12ME Dec 18 ZRW_DLF1'!G:G,'SAP DL Downld'!B78,'12ME Dec 18 ZRW_DLF1'!H:H)</f>
        <v>3139574.41</v>
      </c>
    </row>
    <row r="79" spans="1:4">
      <c r="B79" s="386" t="s">
        <v>116</v>
      </c>
      <c r="C79" s="89" t="s">
        <v>479</v>
      </c>
      <c r="D79" s="426">
        <v>3139574.41</v>
      </c>
    </row>
    <row r="80" spans="1:4">
      <c r="B80" s="386"/>
      <c r="C80" s="89"/>
      <c r="D80" s="56"/>
    </row>
    <row r="81" spans="1:4">
      <c r="A81" s="88">
        <v>100200</v>
      </c>
      <c r="B81" s="386" t="s">
        <v>126</v>
      </c>
      <c r="C81" s="43" t="s">
        <v>127</v>
      </c>
      <c r="D81" s="439">
        <f>SUMIF('12ME Dec 18 ZRW_DLF1'!G:G,'SAP DL Downld'!B81,'12ME Dec 18 ZRW_DLF1'!H:H)</f>
        <v>0</v>
      </c>
    </row>
    <row r="82" spans="1:4">
      <c r="A82" s="88">
        <v>100200</v>
      </c>
      <c r="B82" s="386" t="s">
        <v>118</v>
      </c>
      <c r="C82" s="89" t="s">
        <v>481</v>
      </c>
      <c r="D82" s="439">
        <f>SUMIF('12ME Dec 18 ZRW_DLF1'!G:G,'SAP DL Downld'!B82,'12ME Dec 18 ZRW_DLF1'!H:H)</f>
        <v>24537.72</v>
      </c>
    </row>
    <row r="83" spans="1:4">
      <c r="A83" s="88">
        <v>100200</v>
      </c>
      <c r="B83" s="386" t="s">
        <v>1090</v>
      </c>
      <c r="C83" s="89" t="s">
        <v>482</v>
      </c>
      <c r="D83" s="439">
        <f>SUMIF('12ME Dec 18 ZRW_DLF1'!G:G,'SAP DL Downld'!B83,'12ME Dec 18 ZRW_DLF1'!H:H)</f>
        <v>0</v>
      </c>
    </row>
    <row r="84" spans="1:4">
      <c r="A84" s="88">
        <v>100200</v>
      </c>
      <c r="B84" s="386" t="s">
        <v>119</v>
      </c>
      <c r="C84" s="89" t="s">
        <v>482</v>
      </c>
      <c r="D84" s="439">
        <f>SUMIF('12ME Dec 18 ZRW_DLF1'!G:G,'SAP DL Downld'!B84,'12ME Dec 18 ZRW_DLF1'!H:H)</f>
        <v>3308536.8199999994</v>
      </c>
    </row>
    <row r="85" spans="1:4">
      <c r="B85" s="386"/>
      <c r="C85" s="89"/>
      <c r="D85" s="426">
        <f>SUM(D81:D84)</f>
        <v>3333074.5399999996</v>
      </c>
    </row>
    <row r="86" spans="1:4">
      <c r="B86" s="386"/>
      <c r="C86" s="89"/>
      <c r="D86" s="56"/>
    </row>
    <row r="87" spans="1:4">
      <c r="A87" s="88">
        <v>1823</v>
      </c>
      <c r="B87" s="386" t="s">
        <v>117</v>
      </c>
      <c r="C87" s="89" t="s">
        <v>480</v>
      </c>
      <c r="D87" s="439">
        <f>SUMIF('12ME Dec 18 ZRW_DLF1'!G:G,'SAP DL Downld'!B87,'12ME Dec 18 ZRW_DLF1'!H:H)</f>
        <v>8136514.2300000004</v>
      </c>
    </row>
    <row r="88" spans="1:4">
      <c r="A88" s="88">
        <v>1821</v>
      </c>
      <c r="B88" s="386" t="s">
        <v>162</v>
      </c>
      <c r="C88" s="89">
        <v>74.03</v>
      </c>
      <c r="D88" s="439">
        <f>SUMIF('12ME Dec 18 ZRW_DLF1'!G:G,'SAP DL Downld'!B88,'12ME Dec 18 ZRW_DLF1'!H:H)</f>
        <v>1700609.29</v>
      </c>
    </row>
    <row r="89" spans="1:4">
      <c r="B89" s="386" t="s">
        <v>164</v>
      </c>
      <c r="C89" s="89" t="s">
        <v>165</v>
      </c>
      <c r="D89" s="426">
        <f>SUM(D87:D88)</f>
        <v>9837123.5199999996</v>
      </c>
    </row>
    <row r="90" spans="1:4">
      <c r="B90" s="386"/>
      <c r="C90" s="89"/>
      <c r="D90" s="56"/>
    </row>
    <row r="91" spans="1:4">
      <c r="A91" s="88">
        <v>184</v>
      </c>
      <c r="B91" s="386" t="s">
        <v>123</v>
      </c>
      <c r="C91" s="89" t="s">
        <v>122</v>
      </c>
      <c r="D91" s="439">
        <f>SUMIF('12ME Dec 18 ZRW_DLF1'!G:G,'SAP DL Downld'!B91,'12ME Dec 18 ZRW_DLF1'!H:H)</f>
        <v>0</v>
      </c>
    </row>
    <row r="92" spans="1:4">
      <c r="A92" s="88">
        <v>184</v>
      </c>
      <c r="B92" s="386" t="s">
        <v>595</v>
      </c>
      <c r="C92" s="89" t="s">
        <v>596</v>
      </c>
      <c r="D92" s="439">
        <f>SUMIF('12ME Dec 18 ZRW_DLF1'!G:G,'SAP DL Downld'!B92,'12ME Dec 18 ZRW_DLF1'!H:H)</f>
        <v>0</v>
      </c>
    </row>
    <row r="93" spans="1:4">
      <c r="A93" s="88">
        <v>184</v>
      </c>
      <c r="B93" s="386" t="s">
        <v>132</v>
      </c>
      <c r="C93" s="89" t="s">
        <v>133</v>
      </c>
      <c r="D93" s="439">
        <f>SUMIF('12ME Dec 18 ZRW_DLF1'!G:G,'SAP DL Downld'!B93,'12ME Dec 18 ZRW_DLF1'!H:H)</f>
        <v>0</v>
      </c>
    </row>
    <row r="94" spans="1:4">
      <c r="A94" s="88">
        <v>184</v>
      </c>
      <c r="B94" s="386" t="s">
        <v>134</v>
      </c>
      <c r="C94" s="89" t="s">
        <v>133</v>
      </c>
      <c r="D94" s="439">
        <f>SUMIF('12ME Dec 18 ZRW_DLF1'!G:G,'SAP DL Downld'!B94,'12ME Dec 18 ZRW_DLF1'!H:H)</f>
        <v>0</v>
      </c>
    </row>
    <row r="95" spans="1:4">
      <c r="A95" s="88">
        <v>184</v>
      </c>
      <c r="B95" s="386" t="s">
        <v>135</v>
      </c>
      <c r="C95" s="89" t="s">
        <v>133</v>
      </c>
      <c r="D95" s="439">
        <f>SUMIF('12ME Dec 18 ZRW_DLF1'!G:G,'SAP DL Downld'!B95,'12ME Dec 18 ZRW_DLF1'!H:H)</f>
        <v>2166491.1</v>
      </c>
    </row>
    <row r="96" spans="1:4">
      <c r="A96" s="88">
        <v>184</v>
      </c>
      <c r="B96" s="386" t="s">
        <v>136</v>
      </c>
      <c r="C96" s="89" t="s">
        <v>133</v>
      </c>
      <c r="D96" s="439">
        <f>SUMIF('12ME Dec 18 ZRW_DLF1'!G:G,'SAP DL Downld'!B96,'12ME Dec 18 ZRW_DLF1'!H:H)</f>
        <v>0</v>
      </c>
    </row>
    <row r="97" spans="1:6">
      <c r="A97" s="88">
        <v>184</v>
      </c>
      <c r="B97" s="386" t="s">
        <v>137</v>
      </c>
      <c r="C97" s="89" t="s">
        <v>133</v>
      </c>
      <c r="D97" s="439">
        <f>SUMIF('12ME Dec 18 ZRW_DLF1'!G:G,'SAP DL Downld'!B97,'12ME Dec 18 ZRW_DLF1'!H:H)</f>
        <v>0</v>
      </c>
    </row>
    <row r="98" spans="1:6">
      <c r="A98" s="88">
        <v>184</v>
      </c>
      <c r="B98" s="386" t="s">
        <v>138</v>
      </c>
      <c r="C98" s="89" t="s">
        <v>133</v>
      </c>
      <c r="D98" s="439">
        <f>SUMIF('12ME Dec 18 ZRW_DLF1'!G:G,'SAP DL Downld'!B98,'12ME Dec 18 ZRW_DLF1'!H:H)</f>
        <v>0</v>
      </c>
    </row>
    <row r="99" spans="1:6">
      <c r="B99" s="386"/>
      <c r="C99" s="89"/>
      <c r="D99" s="426">
        <f>SUM(D91:D98)</f>
        <v>2166491.1</v>
      </c>
    </row>
    <row r="100" spans="1:6">
      <c r="B100" s="386"/>
      <c r="C100" s="89"/>
      <c r="D100" s="56"/>
    </row>
    <row r="101" spans="1:6">
      <c r="A101" s="88">
        <v>900</v>
      </c>
      <c r="B101" s="386" t="s">
        <v>96</v>
      </c>
      <c r="C101" s="89" t="s">
        <v>486</v>
      </c>
      <c r="D101" s="439">
        <f>SUMIF('12ME Dec 18 ZRW_DLF1'!G:G,'SAP DL Downld'!B101,'12ME Dec 18 ZRW_DLF1'!H:H)</f>
        <v>16027469.25</v>
      </c>
    </row>
    <row r="102" spans="1:6">
      <c r="A102" s="88">
        <v>900</v>
      </c>
      <c r="B102" s="386" t="s">
        <v>97</v>
      </c>
      <c r="C102" s="89" t="s">
        <v>487</v>
      </c>
      <c r="D102" s="439">
        <f>SUMIF('12ME Dec 18 ZRW_DLF1'!G:G,'SAP DL Downld'!B102,'12ME Dec 18 ZRW_DLF1'!H:H)</f>
        <v>1633763.59</v>
      </c>
    </row>
    <row r="103" spans="1:6">
      <c r="A103" s="88">
        <v>900</v>
      </c>
      <c r="B103" s="386" t="s">
        <v>98</v>
      </c>
      <c r="C103" s="89" t="s">
        <v>488</v>
      </c>
      <c r="D103" s="439">
        <f>SUMIF('12ME Dec 18 ZRW_DLF1'!G:G,'SAP DL Downld'!B103,'12ME Dec 18 ZRW_DLF1'!H:H)</f>
        <v>-356117.2</v>
      </c>
    </row>
    <row r="104" spans="1:6">
      <c r="A104" s="88">
        <v>900</v>
      </c>
      <c r="B104" s="386" t="s">
        <v>99</v>
      </c>
      <c r="C104" s="89" t="s">
        <v>489</v>
      </c>
      <c r="D104" s="439">
        <f>SUMIF('12ME Dec 18 ZRW_DLF1'!G:G,'SAP DL Downld'!B104,'12ME Dec 18 ZRW_DLF1'!H:H)</f>
        <v>32194203.600000001</v>
      </c>
    </row>
    <row r="105" spans="1:6">
      <c r="A105" s="88">
        <v>900</v>
      </c>
      <c r="B105" s="386" t="s">
        <v>100</v>
      </c>
      <c r="C105" s="89" t="s">
        <v>490</v>
      </c>
      <c r="D105" s="439">
        <f>SUMIF('12ME Dec 18 ZRW_DLF1'!G:G,'SAP DL Downld'!B105,'12ME Dec 18 ZRW_DLF1'!H:H)</f>
        <v>412050.77</v>
      </c>
    </row>
    <row r="106" spans="1:6">
      <c r="B106" s="386"/>
      <c r="C106" s="89"/>
      <c r="D106" s="426">
        <f>SUM(D101:D105)</f>
        <v>49911370.010000005</v>
      </c>
      <c r="F106" s="425"/>
    </row>
    <row r="107" spans="1:6">
      <c r="B107" s="386"/>
      <c r="C107" s="89"/>
      <c r="D107" s="56"/>
    </row>
    <row r="108" spans="1:6" ht="15.75" thickBot="1">
      <c r="A108" s="88">
        <v>900</v>
      </c>
      <c r="B108" s="88" t="s">
        <v>367</v>
      </c>
      <c r="C108" s="89"/>
      <c r="D108" s="57">
        <f>D18+D25+D43+D53+D106</f>
        <v>56266472.860000007</v>
      </c>
    </row>
    <row r="109" spans="1:6" ht="15.75" thickTop="1">
      <c r="B109" s="386"/>
      <c r="C109" s="89"/>
      <c r="D109" s="56"/>
    </row>
    <row r="110" spans="1:6">
      <c r="A110" s="88">
        <v>400</v>
      </c>
      <c r="B110" s="386" t="s">
        <v>120</v>
      </c>
      <c r="C110" s="89" t="s">
        <v>483</v>
      </c>
      <c r="D110" s="439">
        <f>SUMIF('12ME Dec 18 ZRW_DLF1'!G:G,'SAP DL Downld'!B110,'12ME Dec 18 ZRW_DLF1'!H:H)</f>
        <v>1410269.51</v>
      </c>
    </row>
    <row r="111" spans="1:6">
      <c r="A111" s="88">
        <v>400</v>
      </c>
      <c r="B111" s="386" t="s">
        <v>121</v>
      </c>
      <c r="C111" s="89" t="s">
        <v>122</v>
      </c>
      <c r="D111" s="439">
        <f>SUMIF('12ME Dec 18 ZRW_DLF1'!G:G,'SAP DL Downld'!B111,'12ME Dec 18 ZRW_DLF1'!H:H)</f>
        <v>0</v>
      </c>
    </row>
    <row r="112" spans="1:6">
      <c r="A112" s="88">
        <v>400</v>
      </c>
      <c r="B112" s="106" t="s">
        <v>124</v>
      </c>
      <c r="C112" s="89" t="s">
        <v>122</v>
      </c>
      <c r="D112" s="439">
        <f>SUMIF('12ME Dec 18 ZRW_DLF1'!G:G,'SAP DL Downld'!B112,'12ME Dec 18 ZRW_DLF1'!H:H)</f>
        <v>0</v>
      </c>
    </row>
    <row r="113" spans="1:4">
      <c r="B113" s="386"/>
      <c r="C113" s="89"/>
      <c r="D113" s="426">
        <f>SUM(D110:D112)</f>
        <v>1410269.51</v>
      </c>
    </row>
    <row r="114" spans="1:4" ht="5.25" customHeight="1">
      <c r="B114" s="386"/>
      <c r="C114" s="89"/>
      <c r="D114" s="56"/>
    </row>
    <row r="115" spans="1:4">
      <c r="A115" s="88" t="s">
        <v>491</v>
      </c>
      <c r="B115" s="386" t="s">
        <v>130</v>
      </c>
      <c r="C115" s="89" t="s">
        <v>491</v>
      </c>
      <c r="D115" s="439">
        <f>SUMIF('12ME Dec 18 ZRW_DLF1'!G:G,'SAP DL Downld'!B115,'12ME Dec 18 ZRW_DLF1'!H:H)</f>
        <v>0</v>
      </c>
    </row>
    <row r="116" spans="1:4">
      <c r="B116" s="386" t="s">
        <v>1006</v>
      </c>
      <c r="C116" s="89" t="s">
        <v>491</v>
      </c>
      <c r="D116" s="439">
        <f>SUMIF('12ME Dec 18 ZRW_DLF1'!G:G,'SAP DL Downld'!B116,'12ME Dec 18 ZRW_DLF1'!H:H)</f>
        <v>37940048.039999999</v>
      </c>
    </row>
    <row r="117" spans="1:4">
      <c r="B117" s="386"/>
      <c r="C117" s="89"/>
      <c r="D117" s="56"/>
    </row>
    <row r="118" spans="1:4">
      <c r="B118" s="58" t="s">
        <v>150</v>
      </c>
      <c r="C118" s="89"/>
      <c r="D118" s="427">
        <f>D115+D113+D108+D99+D89+D85+D79+D72+D65+D61+D56+D28+D116</f>
        <v>314016087.84000003</v>
      </c>
    </row>
    <row r="119" spans="1:4">
      <c r="B119" s="386"/>
      <c r="C119" s="89"/>
      <c r="D119" s="56"/>
    </row>
    <row r="120" spans="1:4">
      <c r="B120" s="106" t="s">
        <v>110</v>
      </c>
      <c r="C120" s="89" t="s">
        <v>478</v>
      </c>
      <c r="D120" s="439">
        <f>SUMIF('12ME Dec 18 ZRW_DLF1'!G:G,'SAP DL Downld'!B120,'12ME Dec 18 ZRW_DLF1'!H:H)</f>
        <v>33531.470000000008</v>
      </c>
    </row>
    <row r="121" spans="1:4" ht="7.5" customHeight="1">
      <c r="B121" s="386"/>
      <c r="C121" s="89"/>
      <c r="D121" s="56"/>
    </row>
    <row r="122" spans="1:4">
      <c r="A122" s="88" t="s">
        <v>368</v>
      </c>
      <c r="B122" s="386" t="s">
        <v>139</v>
      </c>
      <c r="C122" s="89" t="s">
        <v>493</v>
      </c>
      <c r="D122" s="439">
        <f>SUMIF('12ME Dec 18 ZRW_DLF1'!G:G,'SAP DL Downld'!B122,'12ME Dec 18 ZRW_DLF1'!H:H)</f>
        <v>2166491.1</v>
      </c>
    </row>
    <row r="123" spans="1:4">
      <c r="A123" s="88" t="s">
        <v>368</v>
      </c>
      <c r="B123" s="386" t="s">
        <v>140</v>
      </c>
      <c r="C123" s="43" t="s">
        <v>141</v>
      </c>
      <c r="D123" s="439">
        <f>SUMIF('12ME Dec 18 ZRW_DLF1'!G:G,'SAP DL Downld'!B123,'12ME Dec 18 ZRW_DLF1'!H:H)</f>
        <v>80836632.150000006</v>
      </c>
    </row>
    <row r="124" spans="1:4">
      <c r="A124" s="88" t="s">
        <v>368</v>
      </c>
      <c r="B124" s="386" t="s">
        <v>142</v>
      </c>
      <c r="C124" s="43" t="s">
        <v>141</v>
      </c>
      <c r="D124" s="439">
        <f>SUMIF('12ME Dec 18 ZRW_DLF1'!G:G,'SAP DL Downld'!B124,'12ME Dec 18 ZRW_DLF1'!H:H)</f>
        <v>116016252.75000003</v>
      </c>
    </row>
    <row r="125" spans="1:4">
      <c r="A125" s="88" t="s">
        <v>368</v>
      </c>
      <c r="B125" s="386" t="s">
        <v>143</v>
      </c>
      <c r="C125" s="43" t="s">
        <v>141</v>
      </c>
      <c r="D125" s="439">
        <f>SUMIF('12ME Dec 18 ZRW_DLF1'!G:G,'SAP DL Downld'!B125,'12ME Dec 18 ZRW_DLF1'!H:H)</f>
        <v>117163202.94</v>
      </c>
    </row>
    <row r="126" spans="1:4">
      <c r="A126" s="88" t="s">
        <v>369</v>
      </c>
      <c r="B126" s="386" t="s">
        <v>144</v>
      </c>
      <c r="C126" s="43" t="s">
        <v>145</v>
      </c>
      <c r="D126" s="439">
        <f>SUMIF('12ME Dec 18 ZRW_DLF1'!G:G,'SAP DL Downld'!B126,'12ME Dec 18 ZRW_DLF1'!H:H)</f>
        <v>314016087.84000003</v>
      </c>
    </row>
    <row r="127" spans="1:4">
      <c r="A127" s="88"/>
      <c r="B127" s="386" t="s">
        <v>1007</v>
      </c>
      <c r="C127" s="43"/>
      <c r="D127" s="439">
        <f>SUMIF('12ME Dec 18 ZRW_DLF1'!G:G,'SAP DL Downld'!B127,'12ME Dec 18 ZRW_DLF1'!H:H)</f>
        <v>0</v>
      </c>
    </row>
    <row r="128" spans="1:4">
      <c r="B128" s="386" t="s">
        <v>146</v>
      </c>
      <c r="C128" s="15" t="s">
        <v>147</v>
      </c>
      <c r="D128" s="439">
        <f>SUMIF('12ME Dec 18 ZRW_DLF1'!G:G,'SAP DL Downld'!B128,'12ME Dec 18 ZRW_DLF1'!H:H)</f>
        <v>314016087.84000003</v>
      </c>
    </row>
    <row r="129" spans="1:4">
      <c r="B129" s="386" t="s">
        <v>148</v>
      </c>
      <c r="C129" s="15" t="s">
        <v>147</v>
      </c>
      <c r="D129" s="439">
        <f>SUMIF('12ME Dec 18 ZRW_DLF1'!G:G,'SAP DL Downld'!B129,'12ME Dec 18 ZRW_DLF1'!H:H)</f>
        <v>314016087.85000002</v>
      </c>
    </row>
    <row r="130" spans="1:4">
      <c r="B130" s="386" t="s">
        <v>149</v>
      </c>
      <c r="C130" s="15" t="s">
        <v>147</v>
      </c>
      <c r="D130" s="439">
        <f>SUMIF('12ME Dec 18 ZRW_DLF1'!G:G,'SAP DL Downld'!B130,'12ME Dec 18 ZRW_DLF1'!H:H)</f>
        <v>0</v>
      </c>
    </row>
    <row r="131" spans="1:4">
      <c r="B131" s="386" t="s">
        <v>1004</v>
      </c>
      <c r="C131" s="15" t="s">
        <v>398</v>
      </c>
      <c r="D131" s="439">
        <f>SUMIF('12ME Dec 18 ZRW_DLF1'!G:G,'SAP DL Downld'!B131,'12ME Dec 18 ZRW_DLF1'!H:H)</f>
        <v>0</v>
      </c>
    </row>
    <row r="132" spans="1:4">
      <c r="A132" s="368"/>
      <c r="B132" s="368" t="s">
        <v>1003</v>
      </c>
      <c r="C132" s="368" t="s">
        <v>151</v>
      </c>
      <c r="D132" s="439">
        <f>SUMIF('12ME Dec 18 ZRW_DLF1'!G:G,'SAP DL Downld'!B132,'12ME Dec 18 ZRW_DLF1'!H:H)</f>
        <v>9.9999904632568359E-3</v>
      </c>
    </row>
    <row r="133" spans="1:4">
      <c r="B133" s="386" t="s">
        <v>152</v>
      </c>
      <c r="C133" s="15" t="s">
        <v>151</v>
      </c>
      <c r="D133" s="439">
        <f>SUMIF('12ME Dec 18 ZRW_DLF1'!G:G,'SAP DL Downld'!B133,'12ME Dec 18 ZRW_DLF1'!H:H)</f>
        <v>0</v>
      </c>
    </row>
    <row r="134" spans="1:4">
      <c r="B134" s="386" t="s">
        <v>153</v>
      </c>
      <c r="C134" s="15" t="s">
        <v>398</v>
      </c>
      <c r="D134" s="439">
        <f>SUMIF('12ME Dec 18 ZRW_DLF1'!G:G,'SAP DL Downld'!B134,'12ME Dec 18 ZRW_DLF1'!H:H)</f>
        <v>0</v>
      </c>
    </row>
    <row r="135" spans="1:4">
      <c r="B135" s="386" t="s">
        <v>154</v>
      </c>
      <c r="C135" s="15" t="s">
        <v>398</v>
      </c>
      <c r="D135" s="439">
        <f>SUMIF('12ME Dec 18 ZRW_DLF1'!G:G,'SAP DL Downld'!B135,'12ME Dec 18 ZRW_DLF1'!H:H)</f>
        <v>0</v>
      </c>
    </row>
    <row r="136" spans="1:4">
      <c r="B136" s="386" t="s">
        <v>155</v>
      </c>
      <c r="C136" s="15" t="s">
        <v>147</v>
      </c>
      <c r="D136" s="439">
        <f>SUMIF('12ME Dec 18 ZRW_DLF1'!G:G,'SAP DL Downld'!B136,'12ME Dec 18 ZRW_DLF1'!H:H)</f>
        <v>0</v>
      </c>
    </row>
    <row r="137" spans="1:4" ht="7.5" customHeight="1"/>
    <row r="138" spans="1:4">
      <c r="A138" s="43">
        <v>1</v>
      </c>
      <c r="B138" s="59" t="s">
        <v>166</v>
      </c>
      <c r="C138" s="60">
        <f>D122</f>
        <v>2166491.1</v>
      </c>
    </row>
    <row r="139" spans="1:4">
      <c r="A139" s="43">
        <v>2</v>
      </c>
    </row>
    <row r="140" spans="1:4">
      <c r="A140" s="43">
        <v>3</v>
      </c>
      <c r="B140" s="61" t="s">
        <v>167</v>
      </c>
      <c r="C140" s="60">
        <f>D96</f>
        <v>0</v>
      </c>
    </row>
    <row r="141" spans="1:4">
      <c r="A141" s="43">
        <v>4</v>
      </c>
      <c r="B141" s="44"/>
    </row>
    <row r="142" spans="1:4">
      <c r="A142" s="43">
        <v>5</v>
      </c>
      <c r="B142" s="44"/>
      <c r="C142" s="15" t="s">
        <v>158</v>
      </c>
      <c r="D142" s="439">
        <f>SUMIF('12ME Dec 18 ZRW_DLF1'!G:G,'SAP DL Downld'!B142,'12ME Dec 18 ZRW_DLF1'!H:H)</f>
        <v>0</v>
      </c>
    </row>
    <row r="143" spans="1:4">
      <c r="A143" s="43">
        <v>6</v>
      </c>
      <c r="B143" s="15" t="s">
        <v>938</v>
      </c>
      <c r="C143" s="15" t="s">
        <v>159</v>
      </c>
      <c r="D143" s="439">
        <f>SUMIF('12ME Dec 18 ZRW_DLF1'!G:G,'SAP DL Downld'!B143,'12ME Dec 18 ZRW_DLF1'!H:H)</f>
        <v>0</v>
      </c>
    </row>
    <row r="144" spans="1:4">
      <c r="A144" s="43">
        <v>7</v>
      </c>
      <c r="D144" s="62">
        <f>D96</f>
        <v>0</v>
      </c>
    </row>
    <row r="145" spans="1:6" ht="12.75" customHeight="1">
      <c r="A145" s="43">
        <v>8</v>
      </c>
    </row>
    <row r="146" spans="1:6">
      <c r="A146" s="43">
        <v>9</v>
      </c>
      <c r="B146" s="61" t="s">
        <v>168</v>
      </c>
      <c r="C146" s="60">
        <f>C138-C140</f>
        <v>2166491.1</v>
      </c>
    </row>
    <row r="147" spans="1:6">
      <c r="A147" s="43">
        <v>10</v>
      </c>
      <c r="B147" s="63" t="s">
        <v>169</v>
      </c>
      <c r="D147" s="60">
        <f>D93</f>
        <v>0</v>
      </c>
    </row>
    <row r="148" spans="1:6">
      <c r="A148" s="43">
        <v>11</v>
      </c>
      <c r="B148" s="63" t="s">
        <v>170</v>
      </c>
      <c r="D148" s="64">
        <f>D95</f>
        <v>2166491.1</v>
      </c>
    </row>
    <row r="149" spans="1:6">
      <c r="A149" s="43">
        <v>12</v>
      </c>
      <c r="B149" s="44" t="s">
        <v>372</v>
      </c>
      <c r="D149" s="60">
        <v>2166491.1</v>
      </c>
    </row>
    <row r="150" spans="1:6">
      <c r="A150" s="43">
        <v>13</v>
      </c>
    </row>
    <row r="151" spans="1:6">
      <c r="A151" s="43">
        <v>14</v>
      </c>
    </row>
    <row r="152" spans="1:6">
      <c r="A152" s="43">
        <v>15</v>
      </c>
      <c r="B152" s="15" t="s">
        <v>373</v>
      </c>
      <c r="D152" s="60">
        <f>D149+D142</f>
        <v>2166491.1</v>
      </c>
    </row>
    <row r="153" spans="1:6">
      <c r="A153" s="43">
        <v>16</v>
      </c>
      <c r="B153" s="15" t="s">
        <v>374</v>
      </c>
      <c r="D153" s="64">
        <f>D143</f>
        <v>0</v>
      </c>
      <c r="F153" s="425"/>
    </row>
    <row r="154" spans="1:6" ht="15.75" thickBot="1">
      <c r="A154" s="43">
        <v>17</v>
      </c>
      <c r="B154" s="88" t="s">
        <v>171</v>
      </c>
      <c r="D154" s="65">
        <f>SUM(D152:D153)</f>
        <v>2166491.1</v>
      </c>
    </row>
    <row r="155" spans="1:6" ht="15.75" thickTop="1"/>
  </sheetData>
  <phoneticPr fontId="0" type="noConversion"/>
  <printOptions horizontalCentered="1"/>
  <pageMargins left="0.5" right="0.5" top="0.35" bottom="0.21" header="0.17" footer="0"/>
  <pageSetup scale="57" fitToHeight="0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W117"/>
  <sheetViews>
    <sheetView workbookViewId="0"/>
  </sheetViews>
  <sheetFormatPr defaultRowHeight="15"/>
  <cols>
    <col min="1" max="6" width="9.140625" style="360"/>
    <col min="7" max="7" width="51.7109375" style="361" bestFit="1" customWidth="1"/>
    <col min="8" max="8" width="23.7109375" style="361" bestFit="1" customWidth="1"/>
    <col min="9" max="9" width="16.85546875" style="428" bestFit="1" customWidth="1"/>
    <col min="10" max="10" width="38.28515625" style="428" bestFit="1" customWidth="1"/>
    <col min="11" max="11" width="14.140625" style="428" bestFit="1" customWidth="1"/>
    <col min="12" max="12" width="13.140625" style="428" bestFit="1" customWidth="1"/>
    <col min="13" max="22" width="11.42578125" style="428" customWidth="1"/>
    <col min="23" max="23" width="13.140625" style="428" bestFit="1" customWidth="1"/>
    <col min="24" max="16384" width="9.140625" style="360"/>
  </cols>
  <sheetData>
    <row r="1" spans="7:23">
      <c r="G1" s="105" t="s">
        <v>835</v>
      </c>
      <c r="H1" s="105"/>
    </row>
    <row r="2" spans="7:23">
      <c r="G2" s="361" t="s">
        <v>776</v>
      </c>
    </row>
    <row r="3" spans="7:23">
      <c r="G3" s="361" t="s">
        <v>1429</v>
      </c>
    </row>
    <row r="4" spans="7:23">
      <c r="G4" s="361" t="s">
        <v>1430</v>
      </c>
      <c r="H4" s="362"/>
    </row>
    <row r="5" spans="7:23">
      <c r="G5" s="363" t="s">
        <v>777</v>
      </c>
      <c r="H5" s="364" t="s">
        <v>1559</v>
      </c>
    </row>
    <row r="6" spans="7:23">
      <c r="G6" s="365" t="s">
        <v>778</v>
      </c>
      <c r="H6" s="361" t="s">
        <v>1008</v>
      </c>
      <c r="I6" s="429" t="s">
        <v>1431</v>
      </c>
      <c r="J6" s="429" t="s">
        <v>1432</v>
      </c>
      <c r="K6" s="430" t="s">
        <v>1433</v>
      </c>
      <c r="L6" s="431" t="s">
        <v>1434</v>
      </c>
      <c r="M6" s="431" t="s">
        <v>1435</v>
      </c>
      <c r="N6" s="431" t="s">
        <v>1436</v>
      </c>
      <c r="O6" s="431" t="s">
        <v>1437</v>
      </c>
      <c r="P6" s="431" t="s">
        <v>1438</v>
      </c>
      <c r="Q6" s="431" t="s">
        <v>1439</v>
      </c>
      <c r="R6" s="431" t="s">
        <v>1440</v>
      </c>
      <c r="S6" s="431" t="s">
        <v>1441</v>
      </c>
      <c r="T6" s="431" t="s">
        <v>1442</v>
      </c>
      <c r="U6" s="431" t="s">
        <v>1443</v>
      </c>
      <c r="V6" s="431" t="s">
        <v>1444</v>
      </c>
      <c r="W6" s="431" t="s">
        <v>1445</v>
      </c>
    </row>
    <row r="7" spans="7:23">
      <c r="G7" s="361" t="s">
        <v>71</v>
      </c>
      <c r="H7" s="366">
        <f t="shared" ref="H7:H38" si="0">+K7</f>
        <v>19492143.210000001</v>
      </c>
      <c r="I7" s="432" t="s">
        <v>1446</v>
      </c>
      <c r="J7" s="433" t="s">
        <v>1447</v>
      </c>
      <c r="K7" s="434">
        <v>19492143.210000001</v>
      </c>
      <c r="L7" s="435">
        <v>1612921.72</v>
      </c>
      <c r="M7" s="435">
        <v>1459314.32</v>
      </c>
      <c r="N7" s="435">
        <v>1673896.71</v>
      </c>
      <c r="O7" s="435">
        <v>1551306.88</v>
      </c>
      <c r="P7" s="435">
        <v>1906602.92</v>
      </c>
      <c r="Q7" s="435">
        <v>1668312.07</v>
      </c>
      <c r="R7" s="435">
        <v>1726866.9</v>
      </c>
      <c r="S7" s="435">
        <v>1792675.1</v>
      </c>
      <c r="T7" s="435">
        <v>1477125.87</v>
      </c>
      <c r="U7" s="435">
        <v>1721334.62</v>
      </c>
      <c r="V7" s="435">
        <v>1472478.18</v>
      </c>
      <c r="W7" s="435">
        <v>1429307.92</v>
      </c>
    </row>
    <row r="8" spans="7:23">
      <c r="G8" s="361" t="s">
        <v>72</v>
      </c>
      <c r="H8" s="366">
        <f t="shared" si="0"/>
        <v>6150914.4400000004</v>
      </c>
      <c r="I8" s="432" t="s">
        <v>1448</v>
      </c>
      <c r="J8" s="433" t="s">
        <v>1449</v>
      </c>
      <c r="K8" s="434">
        <v>6150914.4400000004</v>
      </c>
      <c r="L8" s="435">
        <v>625536</v>
      </c>
      <c r="M8" s="435">
        <v>544853.74</v>
      </c>
      <c r="N8" s="435">
        <v>406048.48</v>
      </c>
      <c r="O8" s="435">
        <v>541868.93999999994</v>
      </c>
      <c r="P8" s="435">
        <v>597153.56000000006</v>
      </c>
      <c r="Q8" s="435">
        <v>367922.85</v>
      </c>
      <c r="R8" s="435">
        <v>435445.54</v>
      </c>
      <c r="S8" s="435">
        <v>504736.89</v>
      </c>
      <c r="T8" s="435">
        <v>505420.27</v>
      </c>
      <c r="U8" s="435">
        <v>615988.24</v>
      </c>
      <c r="V8" s="435">
        <v>495703.24</v>
      </c>
      <c r="W8" s="435">
        <v>510236.69</v>
      </c>
    </row>
    <row r="9" spans="7:23">
      <c r="G9" s="361" t="s">
        <v>73</v>
      </c>
      <c r="H9" s="366">
        <f t="shared" si="0"/>
        <v>16126158.98</v>
      </c>
      <c r="I9" s="432" t="s">
        <v>1450</v>
      </c>
      <c r="J9" s="433" t="s">
        <v>1451</v>
      </c>
      <c r="K9" s="434">
        <v>16126158.98</v>
      </c>
      <c r="L9" s="435">
        <v>1640337.99</v>
      </c>
      <c r="M9" s="435">
        <v>1412461.39</v>
      </c>
      <c r="N9" s="435">
        <v>1131047.31</v>
      </c>
      <c r="O9" s="435">
        <v>1448089.87</v>
      </c>
      <c r="P9" s="435">
        <v>1611668.8</v>
      </c>
      <c r="Q9" s="435">
        <v>972400.22</v>
      </c>
      <c r="R9" s="435">
        <v>1291302.97</v>
      </c>
      <c r="S9" s="435">
        <v>1344812.34</v>
      </c>
      <c r="T9" s="435">
        <v>1281024.1499999999</v>
      </c>
      <c r="U9" s="435">
        <v>1538276.29</v>
      </c>
      <c r="V9" s="435">
        <v>1391509.86</v>
      </c>
      <c r="W9" s="435">
        <v>1063227.79</v>
      </c>
    </row>
    <row r="10" spans="7:23">
      <c r="G10" s="361" t="s">
        <v>73</v>
      </c>
      <c r="H10" s="366">
        <f t="shared" si="0"/>
        <v>46497.82</v>
      </c>
      <c r="I10" s="432" t="s">
        <v>1450</v>
      </c>
      <c r="J10" s="431" t="s">
        <v>1452</v>
      </c>
      <c r="K10" s="434">
        <v>46497.82</v>
      </c>
      <c r="L10" s="434"/>
      <c r="M10" s="434"/>
      <c r="N10" s="434"/>
      <c r="O10" s="434"/>
      <c r="P10" s="434"/>
      <c r="Q10" s="434"/>
      <c r="R10" s="434"/>
      <c r="S10" s="434"/>
      <c r="T10" s="434"/>
      <c r="U10" s="435">
        <v>11077.98</v>
      </c>
      <c r="V10" s="435">
        <v>9110.91</v>
      </c>
      <c r="W10" s="435">
        <v>26308.93</v>
      </c>
    </row>
    <row r="11" spans="7:23">
      <c r="G11" s="361" t="s">
        <v>74</v>
      </c>
      <c r="H11" s="366">
        <f t="shared" si="0"/>
        <v>63317.85</v>
      </c>
      <c r="I11" s="432" t="s">
        <v>1453</v>
      </c>
      <c r="J11" s="433" t="s">
        <v>1454</v>
      </c>
      <c r="K11" s="434">
        <v>63317.85</v>
      </c>
      <c r="L11" s="435">
        <v>6024.31</v>
      </c>
      <c r="M11" s="435">
        <v>5760.8</v>
      </c>
      <c r="N11" s="435">
        <v>5798.02</v>
      </c>
      <c r="O11" s="435">
        <v>6639.35</v>
      </c>
      <c r="P11" s="435">
        <v>7764.66</v>
      </c>
      <c r="Q11" s="435">
        <v>8102.61</v>
      </c>
      <c r="R11" s="435">
        <v>4194.1000000000004</v>
      </c>
      <c r="S11" s="435">
        <v>4750.83</v>
      </c>
      <c r="T11" s="435">
        <v>3031.91</v>
      </c>
      <c r="U11" s="435">
        <v>4616.45</v>
      </c>
      <c r="V11" s="435">
        <v>4616.21</v>
      </c>
      <c r="W11" s="435">
        <v>2018.6</v>
      </c>
    </row>
    <row r="12" spans="7:23">
      <c r="G12" s="361" t="s">
        <v>74</v>
      </c>
      <c r="H12" s="366">
        <f t="shared" si="0"/>
        <v>2865.51</v>
      </c>
      <c r="I12" s="432" t="s">
        <v>1453</v>
      </c>
      <c r="J12" s="431" t="s">
        <v>1455</v>
      </c>
      <c r="K12" s="434">
        <v>2865.51</v>
      </c>
      <c r="L12" s="434"/>
      <c r="M12" s="434"/>
      <c r="N12" s="434"/>
      <c r="O12" s="434"/>
      <c r="P12" s="434"/>
      <c r="Q12" s="434"/>
      <c r="R12" s="434"/>
      <c r="S12" s="434"/>
      <c r="T12" s="434"/>
      <c r="U12" s="435">
        <v>856</v>
      </c>
      <c r="V12" s="435">
        <v>638.89</v>
      </c>
      <c r="W12" s="435">
        <v>1370.62</v>
      </c>
    </row>
    <row r="13" spans="7:23">
      <c r="G13" s="361" t="s">
        <v>75</v>
      </c>
      <c r="H13" s="366">
        <f t="shared" si="0"/>
        <v>217195.75</v>
      </c>
      <c r="I13" s="432" t="s">
        <v>1456</v>
      </c>
      <c r="J13" s="433" t="s">
        <v>1457</v>
      </c>
      <c r="K13" s="434">
        <v>217195.75</v>
      </c>
      <c r="L13" s="435">
        <v>25888.49</v>
      </c>
      <c r="M13" s="435">
        <v>15779.12</v>
      </c>
      <c r="N13" s="435">
        <v>16383.84</v>
      </c>
      <c r="O13" s="435">
        <v>17818.060000000001</v>
      </c>
      <c r="P13" s="435">
        <v>20971.25</v>
      </c>
      <c r="Q13" s="435">
        <v>13335.43</v>
      </c>
      <c r="R13" s="435">
        <v>15387.33</v>
      </c>
      <c r="S13" s="435">
        <v>19847.61</v>
      </c>
      <c r="T13" s="435">
        <v>19863.73</v>
      </c>
      <c r="U13" s="435">
        <v>22082.22</v>
      </c>
      <c r="V13" s="435">
        <v>15325.03</v>
      </c>
      <c r="W13" s="435">
        <v>14513.64</v>
      </c>
    </row>
    <row r="14" spans="7:23">
      <c r="G14" s="361" t="s">
        <v>76</v>
      </c>
      <c r="H14" s="366">
        <f t="shared" si="0"/>
        <v>780515.18</v>
      </c>
      <c r="I14" s="432" t="s">
        <v>1458</v>
      </c>
      <c r="J14" s="433" t="s">
        <v>1459</v>
      </c>
      <c r="K14" s="434">
        <v>780515.18</v>
      </c>
      <c r="L14" s="435">
        <v>75194.399999999994</v>
      </c>
      <c r="M14" s="435">
        <v>45105.42</v>
      </c>
      <c r="N14" s="435">
        <v>65341.48</v>
      </c>
      <c r="O14" s="435">
        <v>63792.54</v>
      </c>
      <c r="P14" s="435">
        <v>64227</v>
      </c>
      <c r="Q14" s="435">
        <v>58778.05</v>
      </c>
      <c r="R14" s="435">
        <v>59520.68</v>
      </c>
      <c r="S14" s="435">
        <v>65916.14</v>
      </c>
      <c r="T14" s="435">
        <v>65227.86</v>
      </c>
      <c r="U14" s="435">
        <v>76830.09</v>
      </c>
      <c r="V14" s="435">
        <v>70128.570000000007</v>
      </c>
      <c r="W14" s="435">
        <v>70452.95</v>
      </c>
    </row>
    <row r="15" spans="7:23">
      <c r="G15" s="361" t="s">
        <v>77</v>
      </c>
      <c r="H15" s="366">
        <f t="shared" si="0"/>
        <v>3505334.44</v>
      </c>
      <c r="I15" s="432" t="s">
        <v>1460</v>
      </c>
      <c r="J15" s="433" t="s">
        <v>1461</v>
      </c>
      <c r="K15" s="434">
        <v>3505334.44</v>
      </c>
      <c r="L15" s="435">
        <v>317936.56</v>
      </c>
      <c r="M15" s="435">
        <v>282167.46000000002</v>
      </c>
      <c r="N15" s="435">
        <v>312384.65999999997</v>
      </c>
      <c r="O15" s="435">
        <v>303558.06</v>
      </c>
      <c r="P15" s="435">
        <v>324379.78000000003</v>
      </c>
      <c r="Q15" s="435">
        <v>317371.82</v>
      </c>
      <c r="R15" s="435">
        <v>294067.73</v>
      </c>
      <c r="S15" s="435">
        <v>300756.12</v>
      </c>
      <c r="T15" s="435">
        <v>142377.59</v>
      </c>
      <c r="U15" s="435">
        <v>344422.45</v>
      </c>
      <c r="V15" s="435">
        <v>287471.38</v>
      </c>
      <c r="W15" s="435">
        <v>278440.83</v>
      </c>
    </row>
    <row r="16" spans="7:23">
      <c r="G16" s="361" t="s">
        <v>78</v>
      </c>
      <c r="H16" s="366">
        <f t="shared" si="0"/>
        <v>4630831.5199999996</v>
      </c>
      <c r="I16" s="432" t="s">
        <v>1462</v>
      </c>
      <c r="J16" s="433" t="s">
        <v>1463</v>
      </c>
      <c r="K16" s="434">
        <v>4630831.5199999996</v>
      </c>
      <c r="L16" s="435">
        <v>372475.91</v>
      </c>
      <c r="M16" s="435">
        <v>338323.67</v>
      </c>
      <c r="N16" s="435">
        <v>465223.53</v>
      </c>
      <c r="O16" s="435">
        <v>548748.85</v>
      </c>
      <c r="P16" s="435">
        <v>607165.16</v>
      </c>
      <c r="Q16" s="435">
        <v>395602.07</v>
      </c>
      <c r="R16" s="435">
        <v>289806.83</v>
      </c>
      <c r="S16" s="435">
        <v>349471.95</v>
      </c>
      <c r="T16" s="435">
        <v>306070.75</v>
      </c>
      <c r="U16" s="435">
        <v>408923.32</v>
      </c>
      <c r="V16" s="435">
        <v>280441.94</v>
      </c>
      <c r="W16" s="435">
        <v>268577.53999999998</v>
      </c>
    </row>
    <row r="17" spans="7:23">
      <c r="G17" s="361" t="s">
        <v>79</v>
      </c>
      <c r="H17" s="366">
        <f t="shared" si="0"/>
        <v>1922630.39</v>
      </c>
      <c r="I17" s="432" t="s">
        <v>1464</v>
      </c>
      <c r="J17" s="433" t="s">
        <v>1465</v>
      </c>
      <c r="K17" s="434">
        <v>1922630.39</v>
      </c>
      <c r="L17" s="435">
        <v>143009.56</v>
      </c>
      <c r="M17" s="435">
        <v>154746.25</v>
      </c>
      <c r="N17" s="435">
        <v>135547.99</v>
      </c>
      <c r="O17" s="435">
        <v>172155.59</v>
      </c>
      <c r="P17" s="435">
        <v>171836.1</v>
      </c>
      <c r="Q17" s="435">
        <v>173197.01</v>
      </c>
      <c r="R17" s="435">
        <v>125018.94</v>
      </c>
      <c r="S17" s="435">
        <v>106260.06</v>
      </c>
      <c r="T17" s="435">
        <v>182649.23</v>
      </c>
      <c r="U17" s="435">
        <v>207230.93</v>
      </c>
      <c r="V17" s="435">
        <v>165781.66</v>
      </c>
      <c r="W17" s="435">
        <v>185197.07</v>
      </c>
    </row>
    <row r="18" spans="7:23">
      <c r="G18" s="361" t="s">
        <v>80</v>
      </c>
      <c r="H18" s="366">
        <f t="shared" si="0"/>
        <v>7912568.29</v>
      </c>
      <c r="I18" s="432" t="s">
        <v>1466</v>
      </c>
      <c r="J18" s="433" t="s">
        <v>1467</v>
      </c>
      <c r="K18" s="434">
        <v>7912568.29</v>
      </c>
      <c r="L18" s="435">
        <v>747592.5</v>
      </c>
      <c r="M18" s="435">
        <v>1171786.6499999999</v>
      </c>
      <c r="N18" s="435">
        <v>530147.1</v>
      </c>
      <c r="O18" s="435">
        <v>590370.56999999995</v>
      </c>
      <c r="P18" s="435">
        <v>585366.93999999994</v>
      </c>
      <c r="Q18" s="435">
        <v>535206.48</v>
      </c>
      <c r="R18" s="435">
        <v>640318.31999999995</v>
      </c>
      <c r="S18" s="435">
        <v>457461.41</v>
      </c>
      <c r="T18" s="435">
        <v>561534.12</v>
      </c>
      <c r="U18" s="435">
        <v>573777.24</v>
      </c>
      <c r="V18" s="435">
        <v>550408.13</v>
      </c>
      <c r="W18" s="435">
        <v>968598.83</v>
      </c>
    </row>
    <row r="19" spans="7:23">
      <c r="G19" s="361" t="s">
        <v>81</v>
      </c>
      <c r="H19" s="366">
        <f t="shared" si="0"/>
        <v>78545.350000000006</v>
      </c>
      <c r="I19" s="432" t="s">
        <v>1468</v>
      </c>
      <c r="J19" s="433" t="s">
        <v>1469</v>
      </c>
      <c r="K19" s="434">
        <v>78545.350000000006</v>
      </c>
      <c r="L19" s="435">
        <v>613.36</v>
      </c>
      <c r="M19" s="435">
        <v>529.87</v>
      </c>
      <c r="N19" s="435">
        <v>6713.7</v>
      </c>
      <c r="O19" s="435">
        <v>122.66</v>
      </c>
      <c r="P19" s="435">
        <v>16060.04</v>
      </c>
      <c r="Q19" s="435">
        <v>20769.18</v>
      </c>
      <c r="R19" s="435">
        <v>3963.38</v>
      </c>
      <c r="S19" s="435">
        <v>2402.1999999999998</v>
      </c>
      <c r="T19" s="435">
        <v>224.95</v>
      </c>
      <c r="U19" s="435">
        <v>10422.36</v>
      </c>
      <c r="V19" s="435">
        <v>7278.54</v>
      </c>
      <c r="W19" s="435">
        <v>9445.11</v>
      </c>
    </row>
    <row r="20" spans="7:23">
      <c r="G20" s="361" t="s">
        <v>82</v>
      </c>
      <c r="H20" s="366">
        <f t="shared" si="0"/>
        <v>77280.12</v>
      </c>
      <c r="I20" s="432" t="s">
        <v>1470</v>
      </c>
      <c r="J20" s="433" t="s">
        <v>1471</v>
      </c>
      <c r="K20" s="434">
        <v>77280.12</v>
      </c>
      <c r="L20" s="435">
        <v>5583.79</v>
      </c>
      <c r="M20" s="435">
        <v>4297.96</v>
      </c>
      <c r="N20" s="435">
        <v>6595.01</v>
      </c>
      <c r="O20" s="435">
        <v>8804.56</v>
      </c>
      <c r="P20" s="435">
        <v>9920.2999999999993</v>
      </c>
      <c r="Q20" s="435">
        <v>9276.0300000000007</v>
      </c>
      <c r="R20" s="435">
        <v>7159.09</v>
      </c>
      <c r="S20" s="435">
        <v>6633.76</v>
      </c>
      <c r="T20" s="435">
        <v>4325.26</v>
      </c>
      <c r="U20" s="435">
        <v>4594.07</v>
      </c>
      <c r="V20" s="435">
        <v>5907.05</v>
      </c>
      <c r="W20" s="435">
        <v>4183.24</v>
      </c>
    </row>
    <row r="21" spans="7:23">
      <c r="G21" s="361" t="s">
        <v>83</v>
      </c>
      <c r="H21" s="366">
        <f t="shared" si="0"/>
        <v>1822121.71</v>
      </c>
      <c r="I21" s="432" t="s">
        <v>1472</v>
      </c>
      <c r="J21" s="433" t="s">
        <v>1473</v>
      </c>
      <c r="K21" s="434">
        <v>1822121.71</v>
      </c>
      <c r="L21" s="435">
        <v>146566.53</v>
      </c>
      <c r="M21" s="435">
        <v>129554.43</v>
      </c>
      <c r="N21" s="435">
        <v>146794.25</v>
      </c>
      <c r="O21" s="435">
        <v>180058.81</v>
      </c>
      <c r="P21" s="435">
        <v>148517.67000000001</v>
      </c>
      <c r="Q21" s="435">
        <v>151647.72</v>
      </c>
      <c r="R21" s="435">
        <v>156031.59</v>
      </c>
      <c r="S21" s="435">
        <v>167914.83</v>
      </c>
      <c r="T21" s="435">
        <v>147474.57</v>
      </c>
      <c r="U21" s="435">
        <v>159727.78</v>
      </c>
      <c r="V21" s="435">
        <v>144112.23000000001</v>
      </c>
      <c r="W21" s="435">
        <v>143721.29999999999</v>
      </c>
    </row>
    <row r="22" spans="7:23">
      <c r="G22" s="361" t="s">
        <v>84</v>
      </c>
      <c r="H22" s="366">
        <f t="shared" si="0"/>
        <v>829742.1</v>
      </c>
      <c r="I22" s="432" t="s">
        <v>1474</v>
      </c>
      <c r="J22" s="433" t="s">
        <v>1475</v>
      </c>
      <c r="K22" s="434">
        <v>829742.1</v>
      </c>
      <c r="L22" s="435">
        <v>71297.87</v>
      </c>
      <c r="M22" s="435">
        <v>60363.38</v>
      </c>
      <c r="N22" s="435">
        <v>70579.27</v>
      </c>
      <c r="O22" s="435">
        <v>63765.24</v>
      </c>
      <c r="P22" s="435">
        <v>69179.3</v>
      </c>
      <c r="Q22" s="435">
        <v>66446.95</v>
      </c>
      <c r="R22" s="435">
        <v>62705.74</v>
      </c>
      <c r="S22" s="435">
        <v>78900.479999999996</v>
      </c>
      <c r="T22" s="435">
        <v>68460.34</v>
      </c>
      <c r="U22" s="435">
        <v>73266.19</v>
      </c>
      <c r="V22" s="435">
        <v>75473.95</v>
      </c>
      <c r="W22" s="435">
        <v>69303.39</v>
      </c>
    </row>
    <row r="23" spans="7:23">
      <c r="G23" s="361" t="s">
        <v>85</v>
      </c>
      <c r="H23" s="366">
        <f t="shared" si="0"/>
        <v>0</v>
      </c>
      <c r="I23" s="432"/>
      <c r="J23" s="433"/>
      <c r="K23" s="434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</row>
    <row r="24" spans="7:23">
      <c r="G24" s="361" t="s">
        <v>86</v>
      </c>
      <c r="H24" s="366">
        <f t="shared" si="0"/>
        <v>17177969.489999998</v>
      </c>
      <c r="I24" s="432" t="s">
        <v>1476</v>
      </c>
      <c r="J24" s="433" t="s">
        <v>1477</v>
      </c>
      <c r="K24" s="434">
        <v>17177969.489999998</v>
      </c>
      <c r="L24" s="435">
        <v>1650996.49</v>
      </c>
      <c r="M24" s="435">
        <v>1476447.12</v>
      </c>
      <c r="N24" s="435">
        <v>1385507.83</v>
      </c>
      <c r="O24" s="435">
        <v>1579382.21</v>
      </c>
      <c r="P24" s="435">
        <v>1697462.45</v>
      </c>
      <c r="Q24" s="435">
        <v>1034353.01</v>
      </c>
      <c r="R24" s="435">
        <v>1294583.2</v>
      </c>
      <c r="S24" s="435">
        <v>1429268.04</v>
      </c>
      <c r="T24" s="435">
        <v>1241425.6399999999</v>
      </c>
      <c r="U24" s="435">
        <v>1644121.1</v>
      </c>
      <c r="V24" s="435">
        <v>1295463.49</v>
      </c>
      <c r="W24" s="435">
        <v>1448958.91</v>
      </c>
    </row>
    <row r="25" spans="7:23">
      <c r="G25" s="361" t="s">
        <v>87</v>
      </c>
      <c r="H25" s="366">
        <f t="shared" si="0"/>
        <v>403401.2</v>
      </c>
      <c r="I25" s="432" t="s">
        <v>1478</v>
      </c>
      <c r="J25" s="433" t="s">
        <v>1479</v>
      </c>
      <c r="K25" s="434">
        <v>403401.2</v>
      </c>
      <c r="L25" s="435">
        <v>44680.78</v>
      </c>
      <c r="M25" s="435">
        <v>26324.73</v>
      </c>
      <c r="N25" s="435">
        <v>36392.06</v>
      </c>
      <c r="O25" s="435">
        <v>33622.43</v>
      </c>
      <c r="P25" s="435">
        <v>32608.91</v>
      </c>
      <c r="Q25" s="435">
        <v>35881.279999999999</v>
      </c>
      <c r="R25" s="435">
        <v>24359.79</v>
      </c>
      <c r="S25" s="435">
        <v>32611.94</v>
      </c>
      <c r="T25" s="435">
        <v>27298.34</v>
      </c>
      <c r="U25" s="435">
        <v>41833.199999999997</v>
      </c>
      <c r="V25" s="435">
        <v>41415.160000000003</v>
      </c>
      <c r="W25" s="435">
        <v>26372.58</v>
      </c>
    </row>
    <row r="26" spans="7:23">
      <c r="G26" s="361" t="s">
        <v>88</v>
      </c>
      <c r="H26" s="366">
        <f t="shared" si="0"/>
        <v>64025.75</v>
      </c>
      <c r="I26" s="432" t="s">
        <v>1480</v>
      </c>
      <c r="J26" s="433" t="s">
        <v>1481</v>
      </c>
      <c r="K26" s="434">
        <v>64025.75</v>
      </c>
      <c r="L26" s="435">
        <v>4806.58</v>
      </c>
      <c r="M26" s="435">
        <v>5033.22</v>
      </c>
      <c r="N26" s="435">
        <v>5675.56</v>
      </c>
      <c r="O26" s="435">
        <v>4967.76</v>
      </c>
      <c r="P26" s="435">
        <v>6480.03</v>
      </c>
      <c r="Q26" s="435">
        <v>6327.31</v>
      </c>
      <c r="R26" s="435">
        <v>5926.75</v>
      </c>
      <c r="S26" s="435">
        <v>6362.95</v>
      </c>
      <c r="T26" s="435">
        <v>5543.17</v>
      </c>
      <c r="U26" s="435">
        <v>7250.61</v>
      </c>
      <c r="V26" s="435">
        <v>4633.46</v>
      </c>
      <c r="W26" s="435">
        <v>1018.35</v>
      </c>
    </row>
    <row r="27" spans="7:23">
      <c r="G27" s="361" t="s">
        <v>89</v>
      </c>
      <c r="H27" s="366">
        <f t="shared" si="0"/>
        <v>0</v>
      </c>
      <c r="I27" s="432"/>
      <c r="J27" s="433"/>
      <c r="K27" s="434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</row>
    <row r="28" spans="7:23">
      <c r="G28" s="361" t="s">
        <v>90</v>
      </c>
      <c r="H28" s="366">
        <f t="shared" si="0"/>
        <v>1183529.8400000001</v>
      </c>
      <c r="I28" s="432" t="s">
        <v>1482</v>
      </c>
      <c r="J28" s="433" t="s">
        <v>1483</v>
      </c>
      <c r="K28" s="434">
        <v>1183529.8400000001</v>
      </c>
      <c r="L28" s="435">
        <v>122466.59</v>
      </c>
      <c r="M28" s="435">
        <v>101340.62</v>
      </c>
      <c r="N28" s="435">
        <v>114586.2</v>
      </c>
      <c r="O28" s="435">
        <v>96679.25</v>
      </c>
      <c r="P28" s="435">
        <v>108800.5</v>
      </c>
      <c r="Q28" s="435">
        <v>97915.01</v>
      </c>
      <c r="R28" s="435">
        <v>88853.11</v>
      </c>
      <c r="S28" s="435">
        <v>91262.38</v>
      </c>
      <c r="T28" s="435">
        <v>96336.73</v>
      </c>
      <c r="U28" s="435">
        <v>103072.21</v>
      </c>
      <c r="V28" s="435">
        <v>81710.899999999994</v>
      </c>
      <c r="W28" s="435">
        <v>80506.34</v>
      </c>
    </row>
    <row r="29" spans="7:23">
      <c r="G29" s="361" t="s">
        <v>91</v>
      </c>
      <c r="H29" s="366">
        <f t="shared" si="0"/>
        <v>0</v>
      </c>
      <c r="I29" s="432"/>
      <c r="J29" s="433"/>
      <c r="K29" s="434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5"/>
    </row>
    <row r="30" spans="7:23">
      <c r="G30" s="361" t="s">
        <v>92</v>
      </c>
      <c r="H30" s="366">
        <f t="shared" si="0"/>
        <v>231258.5</v>
      </c>
      <c r="I30" s="432" t="s">
        <v>1484</v>
      </c>
      <c r="J30" s="433" t="s">
        <v>1485</v>
      </c>
      <c r="K30" s="434">
        <v>231258.5</v>
      </c>
      <c r="L30" s="435">
        <v>23880.38</v>
      </c>
      <c r="M30" s="435">
        <v>17905.78</v>
      </c>
      <c r="N30" s="435">
        <v>20554.349999999999</v>
      </c>
      <c r="O30" s="435">
        <v>22290.84</v>
      </c>
      <c r="P30" s="435">
        <v>19624.98</v>
      </c>
      <c r="Q30" s="435">
        <v>18242.79</v>
      </c>
      <c r="R30" s="435">
        <v>16677.12</v>
      </c>
      <c r="S30" s="435">
        <v>18686.689999999999</v>
      </c>
      <c r="T30" s="435">
        <v>17007.59</v>
      </c>
      <c r="U30" s="435">
        <v>21054.07</v>
      </c>
      <c r="V30" s="435">
        <v>17951.43</v>
      </c>
      <c r="W30" s="435">
        <v>17382.48</v>
      </c>
    </row>
    <row r="31" spans="7:23">
      <c r="G31" s="361" t="s">
        <v>93</v>
      </c>
      <c r="H31" s="366">
        <f t="shared" si="0"/>
        <v>0</v>
      </c>
      <c r="I31" s="432"/>
      <c r="J31" s="433"/>
      <c r="K31" s="434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</row>
    <row r="32" spans="7:23">
      <c r="G32" s="361" t="s">
        <v>94</v>
      </c>
      <c r="H32" s="366">
        <f t="shared" si="0"/>
        <v>5343515.04</v>
      </c>
      <c r="I32" s="432" t="s">
        <v>1486</v>
      </c>
      <c r="J32" s="433" t="s">
        <v>1487</v>
      </c>
      <c r="K32" s="434">
        <v>5343515.04</v>
      </c>
      <c r="L32" s="435">
        <v>536456.46</v>
      </c>
      <c r="M32" s="435">
        <v>469951.5</v>
      </c>
      <c r="N32" s="435">
        <v>404307.1</v>
      </c>
      <c r="O32" s="435">
        <v>527430.68999999994</v>
      </c>
      <c r="P32" s="435">
        <v>469450.03</v>
      </c>
      <c r="Q32" s="435">
        <v>306189.45</v>
      </c>
      <c r="R32" s="435">
        <v>408819.01</v>
      </c>
      <c r="S32" s="435">
        <v>467335.87</v>
      </c>
      <c r="T32" s="435">
        <v>452473.33</v>
      </c>
      <c r="U32" s="435">
        <v>500640.42</v>
      </c>
      <c r="V32" s="435">
        <v>430775.3</v>
      </c>
      <c r="W32" s="435">
        <v>369685.88</v>
      </c>
    </row>
    <row r="33" spans="7:23">
      <c r="G33" s="361" t="s">
        <v>95</v>
      </c>
      <c r="H33" s="366">
        <f t="shared" si="0"/>
        <v>56371.98</v>
      </c>
      <c r="I33" s="432" t="s">
        <v>1488</v>
      </c>
      <c r="J33" s="433" t="s">
        <v>1489</v>
      </c>
      <c r="K33" s="434">
        <v>56371.98</v>
      </c>
      <c r="L33" s="435">
        <v>7513.48</v>
      </c>
      <c r="M33" s="435">
        <v>5674.45</v>
      </c>
      <c r="N33" s="435">
        <v>5411.43</v>
      </c>
      <c r="O33" s="435">
        <v>2781.63</v>
      </c>
      <c r="P33" s="435">
        <v>3392.6</v>
      </c>
      <c r="Q33" s="435">
        <v>5852.03</v>
      </c>
      <c r="R33" s="435">
        <v>8338.06</v>
      </c>
      <c r="S33" s="435">
        <v>4727.95</v>
      </c>
      <c r="T33" s="435">
        <v>2183.0300000000002</v>
      </c>
      <c r="U33" s="435">
        <v>2936.11</v>
      </c>
      <c r="V33" s="435">
        <v>3766.08</v>
      </c>
      <c r="W33" s="435">
        <v>3795.13</v>
      </c>
    </row>
    <row r="34" spans="7:23">
      <c r="G34" s="361" t="s">
        <v>96</v>
      </c>
      <c r="H34" s="366">
        <f t="shared" si="0"/>
        <v>16027469.25</v>
      </c>
      <c r="I34" s="432" t="s">
        <v>1490</v>
      </c>
      <c r="J34" s="433" t="s">
        <v>1491</v>
      </c>
      <c r="K34" s="434">
        <v>16027469.25</v>
      </c>
      <c r="L34" s="435">
        <v>1550875.11</v>
      </c>
      <c r="M34" s="435">
        <v>1321612.06</v>
      </c>
      <c r="N34" s="435">
        <v>1358374.64</v>
      </c>
      <c r="O34" s="435">
        <v>1450358.44</v>
      </c>
      <c r="P34" s="435">
        <v>1506777.52</v>
      </c>
      <c r="Q34" s="435">
        <v>1150378.97</v>
      </c>
      <c r="R34" s="435">
        <v>1240639.72</v>
      </c>
      <c r="S34" s="435">
        <v>1385599.04</v>
      </c>
      <c r="T34" s="435">
        <v>1184527.17</v>
      </c>
      <c r="U34" s="435">
        <v>1422658.76</v>
      </c>
      <c r="V34" s="435">
        <v>1244033.74</v>
      </c>
      <c r="W34" s="435">
        <v>1211634.08</v>
      </c>
    </row>
    <row r="35" spans="7:23">
      <c r="G35" s="361" t="s">
        <v>97</v>
      </c>
      <c r="H35" s="366">
        <f t="shared" si="0"/>
        <v>1633763.59</v>
      </c>
      <c r="I35" s="432" t="s">
        <v>1492</v>
      </c>
      <c r="J35" s="433" t="s">
        <v>1493</v>
      </c>
      <c r="K35" s="434">
        <v>1633763.59</v>
      </c>
      <c r="L35" s="435">
        <v>144054.99</v>
      </c>
      <c r="M35" s="435">
        <v>130455.2</v>
      </c>
      <c r="N35" s="435">
        <v>154639.21</v>
      </c>
      <c r="O35" s="435">
        <v>132323.98000000001</v>
      </c>
      <c r="P35" s="435">
        <v>141883.24</v>
      </c>
      <c r="Q35" s="435">
        <v>131239.04000000001</v>
      </c>
      <c r="R35" s="435">
        <v>127902.76</v>
      </c>
      <c r="S35" s="435">
        <v>130291.81</v>
      </c>
      <c r="T35" s="435">
        <v>110841.53</v>
      </c>
      <c r="U35" s="435">
        <v>141180.68</v>
      </c>
      <c r="V35" s="435">
        <v>151837.74</v>
      </c>
      <c r="W35" s="435">
        <v>137113.41</v>
      </c>
    </row>
    <row r="36" spans="7:23">
      <c r="G36" s="361" t="s">
        <v>98</v>
      </c>
      <c r="H36" s="366">
        <f t="shared" si="0"/>
        <v>-356117.2</v>
      </c>
      <c r="I36" s="432" t="s">
        <v>1494</v>
      </c>
      <c r="J36" s="433" t="s">
        <v>1495</v>
      </c>
      <c r="K36" s="434">
        <v>-356117.2</v>
      </c>
      <c r="L36" s="435">
        <v>-3522.09</v>
      </c>
      <c r="M36" s="435">
        <v>-3522.09</v>
      </c>
      <c r="N36" s="435">
        <v>-79102.06</v>
      </c>
      <c r="O36" s="435">
        <v>-3522.09</v>
      </c>
      <c r="P36" s="435">
        <v>-3522.09</v>
      </c>
      <c r="Q36" s="435">
        <v>-78835.83</v>
      </c>
      <c r="R36" s="435">
        <v>-30085.18</v>
      </c>
      <c r="S36" s="435">
        <v>-30085.18</v>
      </c>
      <c r="T36" s="435">
        <v>-20913.84</v>
      </c>
      <c r="U36" s="435">
        <v>-30085.18</v>
      </c>
      <c r="V36" s="435">
        <v>-30085.18</v>
      </c>
      <c r="W36" s="435">
        <v>-42836.39</v>
      </c>
    </row>
    <row r="37" spans="7:23">
      <c r="G37" s="361" t="s">
        <v>99</v>
      </c>
      <c r="H37" s="366">
        <f t="shared" si="0"/>
        <v>32194203.600000001</v>
      </c>
      <c r="I37" s="432" t="s">
        <v>1496</v>
      </c>
      <c r="J37" s="433" t="s">
        <v>1497</v>
      </c>
      <c r="K37" s="434">
        <v>32194203.600000001</v>
      </c>
      <c r="L37" s="435">
        <v>2375800.06</v>
      </c>
      <c r="M37" s="435">
        <v>2191989.21</v>
      </c>
      <c r="N37" s="435">
        <v>3892576.67</v>
      </c>
      <c r="O37" s="435">
        <v>2950721.58</v>
      </c>
      <c r="P37" s="435">
        <v>2402965.0099999998</v>
      </c>
      <c r="Q37" s="435">
        <v>3074749.85</v>
      </c>
      <c r="R37" s="435">
        <v>2680545.92</v>
      </c>
      <c r="S37" s="435">
        <v>2319688.09</v>
      </c>
      <c r="T37" s="435">
        <v>2695018.36</v>
      </c>
      <c r="U37" s="435">
        <v>2878247.58</v>
      </c>
      <c r="V37" s="435">
        <v>2134694.67</v>
      </c>
      <c r="W37" s="435">
        <v>2597206.6</v>
      </c>
    </row>
    <row r="38" spans="7:23">
      <c r="G38" s="361" t="s">
        <v>100</v>
      </c>
      <c r="H38" s="366">
        <f t="shared" si="0"/>
        <v>412050.77</v>
      </c>
      <c r="I38" s="432" t="s">
        <v>1498</v>
      </c>
      <c r="J38" s="433" t="s">
        <v>1499</v>
      </c>
      <c r="K38" s="434">
        <v>412050.77</v>
      </c>
      <c r="L38" s="435">
        <v>-304536.28000000003</v>
      </c>
      <c r="M38" s="435">
        <v>-310682.01</v>
      </c>
      <c r="N38" s="435">
        <v>813228.58</v>
      </c>
      <c r="O38" s="435">
        <v>-309650.92</v>
      </c>
      <c r="P38" s="435">
        <v>-311822.5</v>
      </c>
      <c r="Q38" s="435">
        <v>684958.98</v>
      </c>
      <c r="R38" s="435">
        <v>20308.29</v>
      </c>
      <c r="S38" s="435">
        <v>26267.31</v>
      </c>
      <c r="T38" s="435">
        <v>22999.89</v>
      </c>
      <c r="U38" s="435">
        <v>27934.79</v>
      </c>
      <c r="V38" s="435">
        <v>27346.32</v>
      </c>
      <c r="W38" s="435">
        <v>25698.32</v>
      </c>
    </row>
    <row r="39" spans="7:23">
      <c r="G39" s="361" t="s">
        <v>101</v>
      </c>
      <c r="H39" s="366">
        <f t="shared" ref="H39:H61" si="1">+K39</f>
        <v>26919261.800000001</v>
      </c>
      <c r="I39" s="432" t="s">
        <v>1500</v>
      </c>
      <c r="J39" s="433" t="s">
        <v>1501</v>
      </c>
      <c r="K39" s="434">
        <v>26919261.800000001</v>
      </c>
      <c r="L39" s="435">
        <v>1974016.46</v>
      </c>
      <c r="M39" s="435">
        <v>1701885.77</v>
      </c>
      <c r="N39" s="435">
        <v>2005050.68</v>
      </c>
      <c r="O39" s="435">
        <v>2006590.1</v>
      </c>
      <c r="P39" s="435">
        <v>2530360.75</v>
      </c>
      <c r="Q39" s="435">
        <v>2279741.34</v>
      </c>
      <c r="R39" s="435">
        <v>2127705.1</v>
      </c>
      <c r="S39" s="435">
        <v>2641402.38</v>
      </c>
      <c r="T39" s="435">
        <v>2363391.5299999998</v>
      </c>
      <c r="U39" s="435">
        <v>2830773.06</v>
      </c>
      <c r="V39" s="435">
        <v>2338521.75</v>
      </c>
      <c r="W39" s="435">
        <v>2119822.88</v>
      </c>
    </row>
    <row r="40" spans="7:23">
      <c r="G40" s="361" t="s">
        <v>102</v>
      </c>
      <c r="H40" s="366">
        <f t="shared" si="1"/>
        <v>9033579.8300000001</v>
      </c>
      <c r="I40" s="432" t="s">
        <v>1502</v>
      </c>
      <c r="J40" s="433" t="s">
        <v>1503</v>
      </c>
      <c r="K40" s="434">
        <v>9033579.8300000001</v>
      </c>
      <c r="L40" s="435">
        <v>658474.52</v>
      </c>
      <c r="M40" s="435">
        <v>547145.19999999995</v>
      </c>
      <c r="N40" s="435">
        <v>775091.65</v>
      </c>
      <c r="O40" s="435">
        <v>707226.37</v>
      </c>
      <c r="P40" s="435">
        <v>750187.77</v>
      </c>
      <c r="Q40" s="435">
        <v>875674.25</v>
      </c>
      <c r="R40" s="435">
        <v>684223.43</v>
      </c>
      <c r="S40" s="435">
        <v>782548.77</v>
      </c>
      <c r="T40" s="435">
        <v>919469.41</v>
      </c>
      <c r="U40" s="435">
        <v>840707.28</v>
      </c>
      <c r="V40" s="435">
        <v>765893.82</v>
      </c>
      <c r="W40" s="435">
        <v>726937.36</v>
      </c>
    </row>
    <row r="41" spans="7:23">
      <c r="G41" s="361" t="s">
        <v>103</v>
      </c>
      <c r="H41" s="366">
        <f t="shared" si="1"/>
        <v>18616188.760000002</v>
      </c>
      <c r="I41" s="432" t="s">
        <v>1504</v>
      </c>
      <c r="J41" s="433" t="s">
        <v>1505</v>
      </c>
      <c r="K41" s="434">
        <v>18616188.760000002</v>
      </c>
      <c r="L41" s="435">
        <v>1412489.04</v>
      </c>
      <c r="M41" s="435">
        <v>1383520.93</v>
      </c>
      <c r="N41" s="435">
        <v>1809473.15</v>
      </c>
      <c r="O41" s="435">
        <v>1757605.58</v>
      </c>
      <c r="P41" s="435">
        <v>1460718.04</v>
      </c>
      <c r="Q41" s="435">
        <v>1731807.8</v>
      </c>
      <c r="R41" s="435">
        <v>1554400.78</v>
      </c>
      <c r="S41" s="435">
        <v>1737864.72</v>
      </c>
      <c r="T41" s="435">
        <v>1460469.06</v>
      </c>
      <c r="U41" s="435">
        <v>1665744.52</v>
      </c>
      <c r="V41" s="435">
        <v>1524382.95</v>
      </c>
      <c r="W41" s="435">
        <v>1117712.19</v>
      </c>
    </row>
    <row r="42" spans="7:23">
      <c r="G42" s="361" t="s">
        <v>101</v>
      </c>
      <c r="H42" s="366">
        <f t="shared" si="1"/>
        <v>19480028.23</v>
      </c>
      <c r="I42" s="431" t="s">
        <v>1506</v>
      </c>
      <c r="J42" s="431" t="s">
        <v>1507</v>
      </c>
      <c r="K42" s="434">
        <v>19480028.23</v>
      </c>
      <c r="L42" s="434"/>
      <c r="M42" s="434"/>
      <c r="N42" s="434"/>
      <c r="O42" s="434"/>
      <c r="P42" s="435">
        <v>2541701.6800000002</v>
      </c>
      <c r="Q42" s="435">
        <v>2288844.2999999998</v>
      </c>
      <c r="R42" s="435">
        <v>2135378.7200000002</v>
      </c>
      <c r="S42" s="435">
        <v>2651072.94</v>
      </c>
      <c r="T42" s="435">
        <v>2374520.84</v>
      </c>
      <c r="U42" s="435">
        <v>2891723.26</v>
      </c>
      <c r="V42" s="435">
        <v>2405640.69</v>
      </c>
      <c r="W42" s="435">
        <v>2191145.7999999998</v>
      </c>
    </row>
    <row r="43" spans="7:23">
      <c r="G43" s="361" t="s">
        <v>102</v>
      </c>
      <c r="H43" s="366">
        <f t="shared" si="1"/>
        <v>6384814.2699999996</v>
      </c>
      <c r="I43" s="431" t="s">
        <v>1506</v>
      </c>
      <c r="J43" s="431" t="s">
        <v>399</v>
      </c>
      <c r="K43" s="434">
        <v>6384814.2699999996</v>
      </c>
      <c r="L43" s="434"/>
      <c r="M43" s="434"/>
      <c r="N43" s="434"/>
      <c r="O43" s="434"/>
      <c r="P43" s="435">
        <v>758139.53</v>
      </c>
      <c r="Q43" s="435">
        <v>883534.62</v>
      </c>
      <c r="R43" s="435">
        <v>691616.41</v>
      </c>
      <c r="S43" s="435">
        <v>789847.31</v>
      </c>
      <c r="T43" s="435">
        <v>926191.27</v>
      </c>
      <c r="U43" s="435">
        <v>842653.95</v>
      </c>
      <c r="V43" s="435">
        <v>765893.82</v>
      </c>
      <c r="W43" s="435">
        <v>726937.36</v>
      </c>
    </row>
    <row r="44" spans="7:23">
      <c r="G44" s="361" t="s">
        <v>103</v>
      </c>
      <c r="H44" s="366">
        <f t="shared" si="1"/>
        <v>12216237.18</v>
      </c>
      <c r="I44" s="431" t="s">
        <v>1506</v>
      </c>
      <c r="J44" s="431" t="s">
        <v>1508</v>
      </c>
      <c r="K44" s="434">
        <v>12216237.18</v>
      </c>
      <c r="L44" s="434"/>
      <c r="M44" s="434"/>
      <c r="N44" s="434"/>
      <c r="O44" s="434"/>
      <c r="P44" s="435">
        <v>1452766.28</v>
      </c>
      <c r="Q44" s="435">
        <v>1724122.63</v>
      </c>
      <c r="R44" s="435">
        <v>1547270.6</v>
      </c>
      <c r="S44" s="435">
        <v>1730566.18</v>
      </c>
      <c r="T44" s="435">
        <v>1454906.2</v>
      </c>
      <c r="U44" s="435">
        <v>1664949.85</v>
      </c>
      <c r="V44" s="435">
        <v>1523553.81</v>
      </c>
      <c r="W44" s="435">
        <v>1118101.6299999999</v>
      </c>
    </row>
    <row r="45" spans="7:23">
      <c r="G45" s="361" t="s">
        <v>101</v>
      </c>
      <c r="H45" s="366">
        <f t="shared" si="1"/>
        <v>-19231718.789999999</v>
      </c>
      <c r="I45" s="436" t="s">
        <v>1500</v>
      </c>
      <c r="J45" s="436" t="s">
        <v>1501</v>
      </c>
      <c r="K45" s="434">
        <v>-19231718.789999999</v>
      </c>
      <c r="L45" s="434"/>
      <c r="M45" s="434"/>
      <c r="N45" s="434"/>
      <c r="O45" s="434"/>
      <c r="P45" s="435">
        <v>-2530360.75</v>
      </c>
      <c r="Q45" s="435">
        <v>-2279741.34</v>
      </c>
      <c r="R45" s="435">
        <v>-2127705.1</v>
      </c>
      <c r="S45" s="435">
        <v>-2641402.38</v>
      </c>
      <c r="T45" s="435">
        <v>-2363391.5299999998</v>
      </c>
      <c r="U45" s="435">
        <v>-2830773.06</v>
      </c>
      <c r="V45" s="435">
        <v>-2338521.75</v>
      </c>
      <c r="W45" s="435">
        <v>-2119822.88</v>
      </c>
    </row>
    <row r="46" spans="7:23">
      <c r="G46" s="361" t="s">
        <v>102</v>
      </c>
      <c r="H46" s="366">
        <f t="shared" si="1"/>
        <v>-6345642.0899999999</v>
      </c>
      <c r="I46" s="436" t="s">
        <v>1502</v>
      </c>
      <c r="J46" s="436" t="s">
        <v>1503</v>
      </c>
      <c r="K46" s="434">
        <v>-6345642.0899999999</v>
      </c>
      <c r="L46" s="434"/>
      <c r="M46" s="434"/>
      <c r="N46" s="434"/>
      <c r="O46" s="434"/>
      <c r="P46" s="435">
        <v>-750187.77</v>
      </c>
      <c r="Q46" s="435">
        <v>-875674.25</v>
      </c>
      <c r="R46" s="435">
        <v>-684223.43</v>
      </c>
      <c r="S46" s="435">
        <v>-782548.77</v>
      </c>
      <c r="T46" s="435">
        <v>-919469.41</v>
      </c>
      <c r="U46" s="435">
        <v>-840707.28</v>
      </c>
      <c r="V46" s="435">
        <v>-765893.82</v>
      </c>
      <c r="W46" s="435">
        <v>-726937.36</v>
      </c>
    </row>
    <row r="47" spans="7:23">
      <c r="G47" s="361" t="s">
        <v>103</v>
      </c>
      <c r="H47" s="366">
        <f t="shared" si="1"/>
        <v>-12254547.060000001</v>
      </c>
      <c r="I47" s="436" t="s">
        <v>1504</v>
      </c>
      <c r="J47" s="436" t="s">
        <v>1505</v>
      </c>
      <c r="K47" s="434">
        <v>-12254547.060000001</v>
      </c>
      <c r="L47" s="434"/>
      <c r="M47" s="434"/>
      <c r="N47" s="434"/>
      <c r="O47" s="434"/>
      <c r="P47" s="435">
        <v>-1460718.04</v>
      </c>
      <c r="Q47" s="435">
        <v>-1731807.8</v>
      </c>
      <c r="R47" s="435">
        <v>-1554400.78</v>
      </c>
      <c r="S47" s="435">
        <v>-1737864.72</v>
      </c>
      <c r="T47" s="435">
        <v>-1461628.06</v>
      </c>
      <c r="U47" s="435">
        <v>-1666896.52</v>
      </c>
      <c r="V47" s="435">
        <v>-1523468.95</v>
      </c>
      <c r="W47" s="435">
        <v>-1117762.19</v>
      </c>
    </row>
    <row r="48" spans="7:23">
      <c r="G48" s="361" t="s">
        <v>104</v>
      </c>
      <c r="H48" s="366">
        <f t="shared" si="1"/>
        <v>2126588.4300000002</v>
      </c>
      <c r="I48" s="432" t="s">
        <v>1509</v>
      </c>
      <c r="J48" s="433" t="s">
        <v>1510</v>
      </c>
      <c r="K48" s="434">
        <v>2126588.4300000002</v>
      </c>
      <c r="L48" s="435">
        <v>133839.92000000001</v>
      </c>
      <c r="M48" s="435">
        <v>164762.62</v>
      </c>
      <c r="N48" s="435">
        <v>155204.53</v>
      </c>
      <c r="O48" s="435">
        <v>214714.37</v>
      </c>
      <c r="P48" s="435">
        <v>147288.93</v>
      </c>
      <c r="Q48" s="435">
        <v>169078.92</v>
      </c>
      <c r="R48" s="435">
        <v>184500.24</v>
      </c>
      <c r="S48" s="435">
        <v>201080.04</v>
      </c>
      <c r="T48" s="435">
        <v>227859.34</v>
      </c>
      <c r="U48" s="435">
        <v>179585.08</v>
      </c>
      <c r="V48" s="435">
        <v>208615.44</v>
      </c>
      <c r="W48" s="435">
        <v>140059</v>
      </c>
    </row>
    <row r="49" spans="7:23">
      <c r="G49" s="361" t="s">
        <v>105</v>
      </c>
      <c r="H49" s="366">
        <f t="shared" si="1"/>
        <v>1225888.42</v>
      </c>
      <c r="I49" s="432" t="s">
        <v>1511</v>
      </c>
      <c r="J49" s="433" t="s">
        <v>1512</v>
      </c>
      <c r="K49" s="434">
        <v>1225888.42</v>
      </c>
      <c r="L49" s="435">
        <v>55648.63</v>
      </c>
      <c r="M49" s="435">
        <v>44866.49</v>
      </c>
      <c r="N49" s="435">
        <v>105837.09</v>
      </c>
      <c r="O49" s="435">
        <v>91540.63</v>
      </c>
      <c r="P49" s="435">
        <v>90433.11</v>
      </c>
      <c r="Q49" s="435">
        <v>88113.3</v>
      </c>
      <c r="R49" s="435">
        <v>101390.87</v>
      </c>
      <c r="S49" s="435">
        <v>136304.99</v>
      </c>
      <c r="T49" s="435">
        <v>81837.22</v>
      </c>
      <c r="U49" s="435">
        <v>190152.71</v>
      </c>
      <c r="V49" s="435">
        <v>130990.9</v>
      </c>
      <c r="W49" s="435">
        <v>108772.48</v>
      </c>
    </row>
    <row r="50" spans="7:23">
      <c r="G50" s="361" t="s">
        <v>106</v>
      </c>
      <c r="H50" s="366">
        <f t="shared" si="1"/>
        <v>560518.32999999996</v>
      </c>
      <c r="I50" s="432" t="s">
        <v>1513</v>
      </c>
      <c r="J50" s="433" t="s">
        <v>1514</v>
      </c>
      <c r="K50" s="434">
        <v>560518.32999999996</v>
      </c>
      <c r="L50" s="435">
        <v>51094.51</v>
      </c>
      <c r="M50" s="435">
        <v>50459.13</v>
      </c>
      <c r="N50" s="435">
        <v>43952.25</v>
      </c>
      <c r="O50" s="435">
        <v>34690.620000000003</v>
      </c>
      <c r="P50" s="435">
        <v>41925.07</v>
      </c>
      <c r="Q50" s="435">
        <v>41356.67</v>
      </c>
      <c r="R50" s="435">
        <v>73372.87</v>
      </c>
      <c r="S50" s="435">
        <v>53541.62</v>
      </c>
      <c r="T50" s="435">
        <v>38262.32</v>
      </c>
      <c r="U50" s="435">
        <v>48511.06</v>
      </c>
      <c r="V50" s="435">
        <v>43935.66</v>
      </c>
      <c r="W50" s="435">
        <v>39416.550000000003</v>
      </c>
    </row>
    <row r="51" spans="7:23">
      <c r="G51" s="361" t="s">
        <v>104</v>
      </c>
      <c r="H51" s="366">
        <f t="shared" si="1"/>
        <v>1858397.14</v>
      </c>
      <c r="I51" s="431" t="s">
        <v>1515</v>
      </c>
      <c r="J51" s="431" t="s">
        <v>1507</v>
      </c>
      <c r="K51" s="434">
        <v>1858397.14</v>
      </c>
      <c r="L51" s="434"/>
      <c r="M51" s="434"/>
      <c r="N51" s="434"/>
      <c r="O51" s="434"/>
      <c r="P51" s="435">
        <v>186898.09</v>
      </c>
      <c r="Q51" s="435">
        <v>187637.28</v>
      </c>
      <c r="R51" s="435">
        <v>222940.62</v>
      </c>
      <c r="S51" s="435">
        <v>246506.33</v>
      </c>
      <c r="T51" s="435">
        <v>264754.34999999998</v>
      </c>
      <c r="U51" s="435">
        <v>267871.89</v>
      </c>
      <c r="V51" s="435">
        <v>274076.67</v>
      </c>
      <c r="W51" s="435">
        <v>207711.91</v>
      </c>
    </row>
    <row r="52" spans="7:23">
      <c r="G52" s="361" t="s">
        <v>105</v>
      </c>
      <c r="H52" s="366">
        <f t="shared" si="1"/>
        <v>925126.96</v>
      </c>
      <c r="I52" s="431" t="s">
        <v>1515</v>
      </c>
      <c r="J52" s="431" t="s">
        <v>399</v>
      </c>
      <c r="K52" s="434">
        <v>925126.96</v>
      </c>
      <c r="L52" s="434"/>
      <c r="M52" s="434"/>
      <c r="N52" s="434"/>
      <c r="O52" s="434"/>
      <c r="P52" s="435">
        <v>89536.76</v>
      </c>
      <c r="Q52" s="435">
        <v>105702.45</v>
      </c>
      <c r="R52" s="435">
        <v>101294.25</v>
      </c>
      <c r="S52" s="435">
        <v>131171.19</v>
      </c>
      <c r="T52" s="435">
        <v>79965.59</v>
      </c>
      <c r="U52" s="435">
        <v>182514.14</v>
      </c>
      <c r="V52" s="435">
        <v>128171.6</v>
      </c>
      <c r="W52" s="435">
        <v>106770.98</v>
      </c>
    </row>
    <row r="53" spans="7:23">
      <c r="G53" s="361" t="s">
        <v>106</v>
      </c>
      <c r="H53" s="366">
        <f t="shared" si="1"/>
        <v>74443.41</v>
      </c>
      <c r="I53" s="431" t="s">
        <v>1515</v>
      </c>
      <c r="J53" s="431" t="s">
        <v>1508</v>
      </c>
      <c r="K53" s="434">
        <v>74443.41</v>
      </c>
      <c r="L53" s="434"/>
      <c r="M53" s="434"/>
      <c r="N53" s="434"/>
      <c r="O53" s="434"/>
      <c r="P53" s="435">
        <v>3212.26</v>
      </c>
      <c r="Q53" s="435">
        <v>5209.16</v>
      </c>
      <c r="R53" s="435">
        <v>35029.11</v>
      </c>
      <c r="S53" s="435">
        <v>13249.13</v>
      </c>
      <c r="T53" s="435">
        <v>3238.94</v>
      </c>
      <c r="U53" s="435">
        <v>6231.78</v>
      </c>
      <c r="V53" s="435">
        <v>4931.8599999999997</v>
      </c>
      <c r="W53" s="435">
        <v>3341.17</v>
      </c>
    </row>
    <row r="54" spans="7:23">
      <c r="G54" s="361" t="s">
        <v>104</v>
      </c>
      <c r="H54" s="366">
        <f t="shared" si="1"/>
        <v>-1458066.99</v>
      </c>
      <c r="I54" s="436" t="s">
        <v>1509</v>
      </c>
      <c r="J54" s="436" t="s">
        <v>1510</v>
      </c>
      <c r="K54" s="434">
        <v>-1458066.99</v>
      </c>
      <c r="L54" s="434"/>
      <c r="M54" s="434"/>
      <c r="N54" s="434"/>
      <c r="O54" s="434"/>
      <c r="P54" s="435">
        <v>-147288.93</v>
      </c>
      <c r="Q54" s="435">
        <v>-169078.92</v>
      </c>
      <c r="R54" s="435">
        <v>-184500.24</v>
      </c>
      <c r="S54" s="435">
        <v>-201080.04</v>
      </c>
      <c r="T54" s="435">
        <v>-227859.34</v>
      </c>
      <c r="U54" s="435">
        <v>-179585.08</v>
      </c>
      <c r="V54" s="435">
        <v>-208615.44</v>
      </c>
      <c r="W54" s="435">
        <v>-140059</v>
      </c>
    </row>
    <row r="55" spans="7:23">
      <c r="G55" s="361" t="s">
        <v>105</v>
      </c>
      <c r="H55" s="366">
        <f t="shared" si="1"/>
        <v>-927995.58</v>
      </c>
      <c r="I55" s="436" t="s">
        <v>1511</v>
      </c>
      <c r="J55" s="436" t="s">
        <v>1512</v>
      </c>
      <c r="K55" s="434">
        <v>-927995.58</v>
      </c>
      <c r="L55" s="434"/>
      <c r="M55" s="434"/>
      <c r="N55" s="434"/>
      <c r="O55" s="434"/>
      <c r="P55" s="435">
        <v>-90433.11</v>
      </c>
      <c r="Q55" s="435">
        <v>-88113.3</v>
      </c>
      <c r="R55" s="435">
        <v>-101390.87</v>
      </c>
      <c r="S55" s="435">
        <v>-136304.99</v>
      </c>
      <c r="T55" s="435">
        <v>-81837.22</v>
      </c>
      <c r="U55" s="435">
        <v>-190152.71</v>
      </c>
      <c r="V55" s="435">
        <v>-130990.9</v>
      </c>
      <c r="W55" s="435">
        <v>-108772.48</v>
      </c>
    </row>
    <row r="56" spans="7:23">
      <c r="G56" s="361" t="s">
        <v>106</v>
      </c>
      <c r="H56" s="366">
        <f t="shared" si="1"/>
        <v>-380321.82</v>
      </c>
      <c r="I56" s="436" t="s">
        <v>1513</v>
      </c>
      <c r="J56" s="436" t="s">
        <v>1514</v>
      </c>
      <c r="K56" s="434">
        <v>-380321.82</v>
      </c>
      <c r="L56" s="434"/>
      <c r="M56" s="434"/>
      <c r="N56" s="434"/>
      <c r="O56" s="434"/>
      <c r="P56" s="435">
        <v>-41925.07</v>
      </c>
      <c r="Q56" s="435">
        <v>-41356.67</v>
      </c>
      <c r="R56" s="435">
        <v>-73372.87</v>
      </c>
      <c r="S56" s="435">
        <v>-53541.62</v>
      </c>
      <c r="T56" s="435">
        <v>-38262.32</v>
      </c>
      <c r="U56" s="435">
        <v>-48511.06</v>
      </c>
      <c r="V56" s="435">
        <v>-43935.66</v>
      </c>
      <c r="W56" s="435">
        <v>-39416.550000000003</v>
      </c>
    </row>
    <row r="57" spans="7:23">
      <c r="G57" s="361" t="s">
        <v>107</v>
      </c>
      <c r="H57" s="366">
        <f t="shared" si="1"/>
        <v>130516.57</v>
      </c>
      <c r="I57" s="432" t="s">
        <v>1516</v>
      </c>
      <c r="J57" s="433" t="s">
        <v>1517</v>
      </c>
      <c r="K57" s="434">
        <v>130516.57</v>
      </c>
      <c r="L57" s="435">
        <v>8417.09</v>
      </c>
      <c r="M57" s="435">
        <v>8495.73</v>
      </c>
      <c r="N57" s="435">
        <v>10673.81</v>
      </c>
      <c r="O57" s="435">
        <v>8385.02</v>
      </c>
      <c r="P57" s="435">
        <v>11340.93</v>
      </c>
      <c r="Q57" s="435">
        <v>9278.16</v>
      </c>
      <c r="R57" s="435">
        <v>7936.42</v>
      </c>
      <c r="S57" s="435">
        <v>9670.56</v>
      </c>
      <c r="T57" s="435">
        <v>11129.31</v>
      </c>
      <c r="U57" s="435">
        <v>11912.43</v>
      </c>
      <c r="V57" s="435">
        <v>13725.15</v>
      </c>
      <c r="W57" s="435">
        <v>19551.96</v>
      </c>
    </row>
    <row r="58" spans="7:23">
      <c r="G58" s="361" t="s">
        <v>107</v>
      </c>
      <c r="H58" s="366">
        <f t="shared" si="1"/>
        <v>-94544.92</v>
      </c>
      <c r="I58" s="436" t="s">
        <v>1516</v>
      </c>
      <c r="J58" s="436" t="s">
        <v>1517</v>
      </c>
      <c r="K58" s="434">
        <v>-94544.92</v>
      </c>
      <c r="L58" s="434"/>
      <c r="M58" s="434"/>
      <c r="N58" s="434"/>
      <c r="O58" s="434"/>
      <c r="P58" s="435">
        <v>-11340.93</v>
      </c>
      <c r="Q58" s="435">
        <v>-9278.16</v>
      </c>
      <c r="R58" s="435">
        <v>-7936.42</v>
      </c>
      <c r="S58" s="435">
        <v>-9670.56</v>
      </c>
      <c r="T58" s="435">
        <v>-11129.31</v>
      </c>
      <c r="U58" s="435">
        <v>-11912.43</v>
      </c>
      <c r="V58" s="435">
        <v>-13725.15</v>
      </c>
      <c r="W58" s="435">
        <v>-19551.96</v>
      </c>
    </row>
    <row r="59" spans="7:23">
      <c r="G59" s="361" t="s">
        <v>109</v>
      </c>
      <c r="H59" s="366">
        <f t="shared" si="1"/>
        <v>-2440.1799999999998</v>
      </c>
      <c r="I59" s="432" t="s">
        <v>1518</v>
      </c>
      <c r="J59" s="433" t="s">
        <v>1519</v>
      </c>
      <c r="K59" s="434">
        <v>-2440.1799999999998</v>
      </c>
      <c r="L59" s="435">
        <v>1193.1199999999999</v>
      </c>
      <c r="M59" s="435">
        <v>522.02</v>
      </c>
      <c r="N59" s="435">
        <v>2308.29</v>
      </c>
      <c r="O59" s="435">
        <v>1130.01</v>
      </c>
      <c r="P59" s="435">
        <v>122.78</v>
      </c>
      <c r="Q59" s="437"/>
      <c r="R59" s="437"/>
      <c r="S59" s="438">
        <v>0</v>
      </c>
      <c r="T59" s="437"/>
      <c r="U59" s="435">
        <v>700.8</v>
      </c>
      <c r="V59" s="437"/>
      <c r="W59" s="435">
        <v>-8417.2000000000007</v>
      </c>
    </row>
    <row r="60" spans="7:23">
      <c r="G60" s="361" t="s">
        <v>109</v>
      </c>
      <c r="H60" s="366">
        <f t="shared" si="1"/>
        <v>7593.62</v>
      </c>
      <c r="I60" s="436" t="s">
        <v>1518</v>
      </c>
      <c r="J60" s="436" t="s">
        <v>1519</v>
      </c>
      <c r="K60" s="434">
        <v>7593.62</v>
      </c>
      <c r="L60" s="434"/>
      <c r="M60" s="434"/>
      <c r="N60" s="434"/>
      <c r="O60" s="434"/>
      <c r="P60" s="435">
        <v>-122.78</v>
      </c>
      <c r="Q60" s="437"/>
      <c r="R60" s="437"/>
      <c r="S60" s="438">
        <v>0</v>
      </c>
      <c r="T60" s="437"/>
      <c r="U60" s="435">
        <v>-700.8</v>
      </c>
      <c r="V60" s="437"/>
      <c r="W60" s="435">
        <v>8417.2000000000007</v>
      </c>
    </row>
    <row r="61" spans="7:23">
      <c r="G61" s="361" t="s">
        <v>109</v>
      </c>
      <c r="H61" s="366">
        <f t="shared" si="1"/>
        <v>-7593.62</v>
      </c>
      <c r="I61" s="431" t="s">
        <v>1520</v>
      </c>
      <c r="J61" s="431" t="s">
        <v>1508</v>
      </c>
      <c r="K61" s="434">
        <v>-7593.62</v>
      </c>
      <c r="L61" s="434"/>
      <c r="M61" s="434"/>
      <c r="N61" s="434"/>
      <c r="O61" s="434"/>
      <c r="P61" s="435">
        <v>122.78</v>
      </c>
      <c r="Q61" s="437"/>
      <c r="R61" s="437"/>
      <c r="S61" s="438">
        <v>0</v>
      </c>
      <c r="T61" s="437"/>
      <c r="U61" s="435">
        <v>700.8</v>
      </c>
      <c r="V61" s="437"/>
      <c r="W61" s="435">
        <v>-8417.2000000000007</v>
      </c>
    </row>
    <row r="62" spans="7:23">
      <c r="G62" s="361" t="s">
        <v>110</v>
      </c>
      <c r="H62" s="367">
        <f>SUM(H57:H61)</f>
        <v>33531.470000000008</v>
      </c>
      <c r="I62" s="432"/>
      <c r="J62" s="433"/>
      <c r="K62" s="434"/>
      <c r="L62" s="435"/>
      <c r="M62" s="435"/>
      <c r="N62" s="435"/>
      <c r="O62" s="435"/>
      <c r="P62" s="435"/>
      <c r="Q62" s="437"/>
      <c r="R62" s="437"/>
      <c r="S62" s="438"/>
      <c r="T62" s="437"/>
      <c r="U62" s="435"/>
      <c r="V62" s="437"/>
      <c r="W62" s="435"/>
    </row>
    <row r="63" spans="7:23">
      <c r="G63" s="361" t="s">
        <v>111</v>
      </c>
      <c r="H63" s="366">
        <v>0</v>
      </c>
      <c r="I63" s="432"/>
      <c r="J63" s="433"/>
      <c r="K63" s="434"/>
      <c r="L63" s="435"/>
      <c r="M63" s="435"/>
      <c r="N63" s="435"/>
      <c r="O63" s="435"/>
      <c r="P63" s="435"/>
      <c r="Q63" s="437"/>
      <c r="R63" s="437"/>
      <c r="S63" s="438"/>
      <c r="T63" s="437"/>
      <c r="U63" s="435"/>
      <c r="V63" s="437"/>
      <c r="W63" s="435"/>
    </row>
    <row r="64" spans="7:23">
      <c r="G64" s="361" t="s">
        <v>113</v>
      </c>
      <c r="H64" s="366">
        <v>0</v>
      </c>
      <c r="I64" s="432"/>
      <c r="J64" s="433"/>
      <c r="K64" s="434"/>
      <c r="L64" s="435"/>
      <c r="M64" s="435"/>
      <c r="N64" s="435"/>
      <c r="O64" s="435"/>
      <c r="P64" s="435"/>
      <c r="Q64" s="437"/>
      <c r="R64" s="437"/>
      <c r="S64" s="438"/>
      <c r="T64" s="437"/>
      <c r="U64" s="435"/>
      <c r="V64" s="437"/>
      <c r="W64" s="435"/>
    </row>
    <row r="65" spans="7:23">
      <c r="G65" s="361" t="s">
        <v>1005</v>
      </c>
      <c r="H65" s="366">
        <f>+K65</f>
        <v>3139574.41</v>
      </c>
      <c r="I65" s="432" t="s">
        <v>1521</v>
      </c>
      <c r="J65" s="433" t="s">
        <v>1522</v>
      </c>
      <c r="K65" s="434">
        <v>3139574.41</v>
      </c>
      <c r="L65" s="435">
        <v>273541.84999999998</v>
      </c>
      <c r="M65" s="435">
        <v>252304.37</v>
      </c>
      <c r="N65" s="435">
        <v>285240.87</v>
      </c>
      <c r="O65" s="435">
        <v>262630.59999999998</v>
      </c>
      <c r="P65" s="435">
        <v>262508.43</v>
      </c>
      <c r="Q65" s="435">
        <v>261062.84</v>
      </c>
      <c r="R65" s="435">
        <v>246432.7</v>
      </c>
      <c r="S65" s="435">
        <v>274949.7</v>
      </c>
      <c r="T65" s="435">
        <v>234169.94</v>
      </c>
      <c r="U65" s="435">
        <v>281878.56</v>
      </c>
      <c r="V65" s="435">
        <v>252767.88</v>
      </c>
      <c r="W65" s="435">
        <v>252086.67</v>
      </c>
    </row>
    <row r="66" spans="7:23">
      <c r="G66" s="361" t="s">
        <v>114</v>
      </c>
      <c r="H66" s="366">
        <v>0</v>
      </c>
      <c r="I66" s="432"/>
      <c r="J66" s="433"/>
      <c r="K66" s="434"/>
      <c r="L66" s="435"/>
      <c r="M66" s="435"/>
      <c r="N66" s="435"/>
      <c r="O66" s="435"/>
      <c r="P66" s="435"/>
      <c r="Q66" s="435"/>
      <c r="R66" s="435"/>
      <c r="S66" s="435"/>
      <c r="T66" s="435"/>
      <c r="U66" s="435"/>
      <c r="V66" s="435"/>
      <c r="W66" s="435"/>
    </row>
    <row r="67" spans="7:23">
      <c r="G67" s="361" t="s">
        <v>115</v>
      </c>
      <c r="H67" s="366">
        <v>0</v>
      </c>
      <c r="I67" s="432"/>
      <c r="J67" s="433"/>
      <c r="K67" s="434"/>
      <c r="L67" s="435"/>
      <c r="M67" s="435"/>
      <c r="N67" s="435"/>
      <c r="O67" s="435"/>
      <c r="P67" s="435"/>
      <c r="Q67" s="435"/>
      <c r="R67" s="435"/>
      <c r="S67" s="435"/>
      <c r="T67" s="435"/>
      <c r="U67" s="435"/>
      <c r="V67" s="435"/>
      <c r="W67" s="435"/>
    </row>
    <row r="68" spans="7:23">
      <c r="G68" s="363" t="s">
        <v>116</v>
      </c>
      <c r="H68" s="367">
        <f>SUM(H63:H67)</f>
        <v>3139574.41</v>
      </c>
      <c r="I68" s="432"/>
      <c r="J68" s="433"/>
      <c r="K68" s="434"/>
      <c r="L68" s="435"/>
      <c r="M68" s="435"/>
      <c r="N68" s="435"/>
      <c r="O68" s="435"/>
      <c r="P68" s="435"/>
      <c r="Q68" s="435"/>
      <c r="R68" s="435"/>
      <c r="S68" s="435"/>
      <c r="T68" s="435"/>
      <c r="U68" s="435"/>
      <c r="V68" s="435"/>
      <c r="W68" s="435"/>
    </row>
    <row r="69" spans="7:23">
      <c r="G69" s="361" t="s">
        <v>162</v>
      </c>
      <c r="H69" s="366">
        <f>+K69</f>
        <v>1700609.29</v>
      </c>
      <c r="I69" s="432" t="s">
        <v>1523</v>
      </c>
      <c r="J69" s="433" t="s">
        <v>1524</v>
      </c>
      <c r="K69" s="434">
        <v>1700609.29</v>
      </c>
      <c r="L69" s="435">
        <v>150748.14000000001</v>
      </c>
      <c r="M69" s="435">
        <v>493.72</v>
      </c>
      <c r="N69" s="435">
        <v>565.52</v>
      </c>
      <c r="O69" s="435">
        <v>252.85</v>
      </c>
      <c r="P69" s="435">
        <v>431.15</v>
      </c>
      <c r="Q69" s="435">
        <v>77.12</v>
      </c>
      <c r="R69" s="437"/>
      <c r="S69" s="437"/>
      <c r="T69" s="437"/>
      <c r="U69" s="437"/>
      <c r="V69" s="437"/>
      <c r="W69" s="435">
        <v>1548040.79</v>
      </c>
    </row>
    <row r="70" spans="7:23">
      <c r="G70" s="361" t="s">
        <v>117</v>
      </c>
      <c r="H70" s="366">
        <f>+K70</f>
        <v>8136514.2300000004</v>
      </c>
      <c r="I70" s="432" t="s">
        <v>1525</v>
      </c>
      <c r="J70" s="433" t="s">
        <v>1526</v>
      </c>
      <c r="K70" s="434">
        <v>8136514.2300000004</v>
      </c>
      <c r="L70" s="435">
        <v>703736.45</v>
      </c>
      <c r="M70" s="435">
        <v>640889.24</v>
      </c>
      <c r="N70" s="435">
        <v>743907.36</v>
      </c>
      <c r="O70" s="435">
        <v>694859.57</v>
      </c>
      <c r="P70" s="435">
        <v>726117.29</v>
      </c>
      <c r="Q70" s="435">
        <v>678110.52</v>
      </c>
      <c r="R70" s="435">
        <v>663310.12</v>
      </c>
      <c r="S70" s="435">
        <v>710550.33</v>
      </c>
      <c r="T70" s="435">
        <v>625127.62</v>
      </c>
      <c r="U70" s="435">
        <v>750551.48</v>
      </c>
      <c r="V70" s="435">
        <v>633960.81000000006</v>
      </c>
      <c r="W70" s="435">
        <v>565393.43999999994</v>
      </c>
    </row>
    <row r="71" spans="7:23">
      <c r="G71" s="363" t="s">
        <v>164</v>
      </c>
      <c r="H71" s="367">
        <f>SUM(H69:H70)</f>
        <v>9837123.5199999996</v>
      </c>
      <c r="I71" s="432"/>
      <c r="J71" s="433"/>
      <c r="K71" s="434"/>
      <c r="L71" s="435"/>
      <c r="M71" s="435"/>
      <c r="N71" s="435"/>
      <c r="O71" s="435"/>
      <c r="P71" s="435"/>
      <c r="Q71" s="435"/>
      <c r="R71" s="435"/>
      <c r="S71" s="435"/>
      <c r="T71" s="435"/>
      <c r="U71" s="435"/>
      <c r="V71" s="435"/>
      <c r="W71" s="435"/>
    </row>
    <row r="72" spans="7:23">
      <c r="G72" s="361" t="s">
        <v>118</v>
      </c>
      <c r="H72" s="366">
        <f t="shared" ref="H72:H77" si="2">+K72</f>
        <v>24537.72</v>
      </c>
      <c r="I72" s="432" t="s">
        <v>1527</v>
      </c>
      <c r="J72" s="433" t="s">
        <v>1528</v>
      </c>
      <c r="K72" s="434">
        <v>24537.72</v>
      </c>
      <c r="L72" s="435">
        <v>501.81</v>
      </c>
      <c r="M72" s="435">
        <v>103.42</v>
      </c>
      <c r="N72" s="435">
        <v>348.33</v>
      </c>
      <c r="O72" s="435">
        <v>849.86</v>
      </c>
      <c r="P72" s="435">
        <v>1835.02</v>
      </c>
      <c r="Q72" s="435">
        <v>285.54000000000002</v>
      </c>
      <c r="R72" s="435">
        <v>836.09</v>
      </c>
      <c r="S72" s="435">
        <v>3203.12</v>
      </c>
      <c r="T72" s="435">
        <v>1958.34</v>
      </c>
      <c r="U72" s="435">
        <v>2954.24</v>
      </c>
      <c r="V72" s="435">
        <v>2243.1799999999998</v>
      </c>
      <c r="W72" s="435">
        <v>9418.77</v>
      </c>
    </row>
    <row r="73" spans="7:23">
      <c r="G73" s="361" t="s">
        <v>119</v>
      </c>
      <c r="H73" s="366">
        <f t="shared" si="2"/>
        <v>2802494.34</v>
      </c>
      <c r="I73" s="432" t="s">
        <v>1529</v>
      </c>
      <c r="J73" s="433" t="s">
        <v>1530</v>
      </c>
      <c r="K73" s="434">
        <v>2802494.34</v>
      </c>
      <c r="L73" s="435">
        <v>236496.76</v>
      </c>
      <c r="M73" s="435">
        <v>227496.33</v>
      </c>
      <c r="N73" s="435">
        <v>288586.7</v>
      </c>
      <c r="O73" s="435">
        <v>263205.38</v>
      </c>
      <c r="P73" s="435">
        <v>219350.21</v>
      </c>
      <c r="Q73" s="435">
        <v>223596.93</v>
      </c>
      <c r="R73" s="435">
        <v>192660.02</v>
      </c>
      <c r="S73" s="435">
        <v>225681.01</v>
      </c>
      <c r="T73" s="435">
        <v>268101.40000000002</v>
      </c>
      <c r="U73" s="435">
        <v>260281.08</v>
      </c>
      <c r="V73" s="435">
        <v>236931.38</v>
      </c>
      <c r="W73" s="435">
        <v>160107.14000000001</v>
      </c>
    </row>
    <row r="74" spans="7:23">
      <c r="G74" s="361" t="s">
        <v>119</v>
      </c>
      <c r="H74" s="366">
        <f t="shared" si="2"/>
        <v>955.55</v>
      </c>
      <c r="I74" s="432" t="s">
        <v>1529</v>
      </c>
      <c r="J74" s="431" t="s">
        <v>1531</v>
      </c>
      <c r="K74" s="434">
        <v>955.55</v>
      </c>
      <c r="L74" s="434"/>
      <c r="M74" s="434"/>
      <c r="N74" s="434"/>
      <c r="O74" s="434"/>
      <c r="P74" s="434"/>
      <c r="Q74" s="434"/>
      <c r="R74" s="434"/>
      <c r="S74" s="434"/>
      <c r="T74" s="434"/>
      <c r="U74" s="435">
        <v>88.58</v>
      </c>
      <c r="V74" s="435">
        <v>520.08000000000004</v>
      </c>
      <c r="W74" s="435">
        <v>346.89</v>
      </c>
    </row>
    <row r="75" spans="7:23">
      <c r="G75" s="361" t="s">
        <v>119</v>
      </c>
      <c r="H75" s="366">
        <f t="shared" si="2"/>
        <v>505023.67</v>
      </c>
      <c r="I75" s="432" t="s">
        <v>1532</v>
      </c>
      <c r="J75" s="433" t="s">
        <v>1533</v>
      </c>
      <c r="K75" s="434">
        <v>505023.67</v>
      </c>
      <c r="L75" s="437"/>
      <c r="M75" s="437"/>
      <c r="N75" s="437"/>
      <c r="O75" s="437"/>
      <c r="P75" s="435">
        <v>71340.639999999999</v>
      </c>
      <c r="Q75" s="435">
        <v>52715.9</v>
      </c>
      <c r="R75" s="435">
        <v>57203.98</v>
      </c>
      <c r="S75" s="435">
        <v>79245.16</v>
      </c>
      <c r="T75" s="435">
        <v>63824.26</v>
      </c>
      <c r="U75" s="435">
        <v>83651.960000000006</v>
      </c>
      <c r="V75" s="435">
        <v>62006.55</v>
      </c>
      <c r="W75" s="435">
        <v>35035.22</v>
      </c>
    </row>
    <row r="76" spans="7:23">
      <c r="G76" s="361" t="s">
        <v>119</v>
      </c>
      <c r="H76" s="366">
        <f t="shared" si="2"/>
        <v>63.26</v>
      </c>
      <c r="I76" s="432" t="s">
        <v>1534</v>
      </c>
      <c r="J76" s="433" t="s">
        <v>1535</v>
      </c>
      <c r="K76" s="434">
        <v>63.26</v>
      </c>
      <c r="L76" s="437"/>
      <c r="M76" s="437"/>
      <c r="N76" s="437"/>
      <c r="O76" s="437"/>
      <c r="P76" s="437"/>
      <c r="Q76" s="437"/>
      <c r="R76" s="437"/>
      <c r="S76" s="437"/>
      <c r="T76" s="435">
        <v>63.26</v>
      </c>
      <c r="U76" s="437"/>
      <c r="V76" s="437"/>
      <c r="W76" s="437"/>
    </row>
    <row r="77" spans="7:23">
      <c r="G77" s="361" t="s">
        <v>120</v>
      </c>
      <c r="H77" s="366">
        <f t="shared" si="2"/>
        <v>1410269.51</v>
      </c>
      <c r="I77" s="432" t="s">
        <v>1536</v>
      </c>
      <c r="J77" s="433" t="s">
        <v>1537</v>
      </c>
      <c r="K77" s="434">
        <v>1410269.51</v>
      </c>
      <c r="L77" s="435">
        <v>116274.34</v>
      </c>
      <c r="M77" s="435">
        <v>112171.64</v>
      </c>
      <c r="N77" s="435">
        <v>127805.23</v>
      </c>
      <c r="O77" s="435">
        <v>110941.01</v>
      </c>
      <c r="P77" s="435">
        <v>127559.67999999999</v>
      </c>
      <c r="Q77" s="435">
        <v>117469.66</v>
      </c>
      <c r="R77" s="435">
        <v>106571.28</v>
      </c>
      <c r="S77" s="435">
        <v>118897.41</v>
      </c>
      <c r="T77" s="435">
        <v>106452.39</v>
      </c>
      <c r="U77" s="435">
        <v>146327.48000000001</v>
      </c>
      <c r="V77" s="435">
        <v>122162.82</v>
      </c>
      <c r="W77" s="435">
        <v>97636.57</v>
      </c>
    </row>
    <row r="78" spans="7:23">
      <c r="G78" s="361" t="s">
        <v>121</v>
      </c>
      <c r="H78" s="366">
        <v>0</v>
      </c>
    </row>
    <row r="79" spans="7:23">
      <c r="G79" s="361" t="s">
        <v>123</v>
      </c>
      <c r="H79" s="366">
        <v>0</v>
      </c>
    </row>
    <row r="80" spans="7:23">
      <c r="G80" s="361" t="s">
        <v>124</v>
      </c>
      <c r="H80" s="366">
        <v>0</v>
      </c>
    </row>
    <row r="81" spans="7:23">
      <c r="G81" s="363" t="s">
        <v>125</v>
      </c>
      <c r="H81" s="367">
        <v>0</v>
      </c>
    </row>
    <row r="82" spans="7:23">
      <c r="H82" s="366"/>
    </row>
    <row r="83" spans="7:23">
      <c r="G83" s="361" t="s">
        <v>595</v>
      </c>
      <c r="H83" s="366">
        <v>0</v>
      </c>
    </row>
    <row r="84" spans="7:23">
      <c r="G84" s="361" t="s">
        <v>126</v>
      </c>
      <c r="H84" s="366">
        <v>0</v>
      </c>
    </row>
    <row r="85" spans="7:23">
      <c r="G85" s="361" t="s">
        <v>128</v>
      </c>
      <c r="H85" s="366">
        <v>0</v>
      </c>
    </row>
    <row r="86" spans="7:23">
      <c r="G86" s="361" t="s">
        <v>129</v>
      </c>
      <c r="H86" s="366">
        <v>0</v>
      </c>
    </row>
    <row r="87" spans="7:23">
      <c r="G87" s="361" t="s">
        <v>130</v>
      </c>
      <c r="H87" s="366">
        <v>0</v>
      </c>
    </row>
    <row r="88" spans="7:23">
      <c r="G88" s="361" t="s">
        <v>1006</v>
      </c>
      <c r="H88" s="366">
        <f>+K88</f>
        <v>37940048.039999999</v>
      </c>
      <c r="I88" s="432" t="s">
        <v>1538</v>
      </c>
      <c r="J88" s="433" t="s">
        <v>1539</v>
      </c>
      <c r="K88" s="434">
        <v>37940048.039999999</v>
      </c>
      <c r="L88" s="435">
        <v>3738898.98</v>
      </c>
      <c r="M88" s="435">
        <v>2834287.48</v>
      </c>
      <c r="N88" s="435">
        <v>1961228.29</v>
      </c>
      <c r="O88" s="435">
        <v>2355015.37</v>
      </c>
      <c r="P88" s="435">
        <v>3297870.85</v>
      </c>
      <c r="Q88" s="435">
        <v>2199315.87</v>
      </c>
      <c r="R88" s="435">
        <v>4185963.66</v>
      </c>
      <c r="S88" s="435">
        <v>3444830.29</v>
      </c>
      <c r="T88" s="435">
        <v>3230717.32</v>
      </c>
      <c r="U88" s="435">
        <v>2040392.54</v>
      </c>
      <c r="V88" s="435">
        <v>4340487.17</v>
      </c>
      <c r="W88" s="435">
        <v>4311040.22</v>
      </c>
    </row>
    <row r="89" spans="7:23">
      <c r="G89" s="361" t="s">
        <v>131</v>
      </c>
      <c r="H89" s="366">
        <f>+K89</f>
        <v>59303090.350000001</v>
      </c>
      <c r="I89" s="432" t="s">
        <v>1540</v>
      </c>
      <c r="J89" s="433" t="s">
        <v>1541</v>
      </c>
      <c r="K89" s="434">
        <v>59303090.350000001</v>
      </c>
      <c r="L89" s="435">
        <v>4674661.13</v>
      </c>
      <c r="M89" s="435">
        <v>4673489.26</v>
      </c>
      <c r="N89" s="435">
        <v>5492657.9699999997</v>
      </c>
      <c r="O89" s="435">
        <v>4675886.99</v>
      </c>
      <c r="P89" s="435">
        <v>4672530.25</v>
      </c>
      <c r="Q89" s="435">
        <v>5397834.9400000004</v>
      </c>
      <c r="R89" s="435">
        <v>5133378.34</v>
      </c>
      <c r="S89" s="435">
        <v>5142222.3899999997</v>
      </c>
      <c r="T89" s="435">
        <v>3983983.65</v>
      </c>
      <c r="U89" s="435">
        <v>5150215.13</v>
      </c>
      <c r="V89" s="435">
        <v>5138496.6500000004</v>
      </c>
      <c r="W89" s="435">
        <v>5167733.6500000004</v>
      </c>
    </row>
    <row r="90" spans="7:23">
      <c r="G90" s="361" t="s">
        <v>178</v>
      </c>
      <c r="H90" s="366">
        <v>0</v>
      </c>
    </row>
    <row r="91" spans="7:23">
      <c r="G91" s="361" t="s">
        <v>132</v>
      </c>
      <c r="H91" s="366">
        <v>0</v>
      </c>
    </row>
    <row r="92" spans="7:23">
      <c r="G92" s="361" t="s">
        <v>134</v>
      </c>
      <c r="H92" s="366">
        <v>0</v>
      </c>
    </row>
    <row r="93" spans="7:23">
      <c r="G93" s="361" t="s">
        <v>135</v>
      </c>
      <c r="H93" s="366">
        <f>+K93</f>
        <v>2166491.1</v>
      </c>
      <c r="I93" s="432" t="s">
        <v>1542</v>
      </c>
      <c r="J93" s="433" t="s">
        <v>1543</v>
      </c>
      <c r="K93" s="434">
        <v>2166491.1</v>
      </c>
      <c r="L93" s="435">
        <v>195289.11</v>
      </c>
      <c r="M93" s="435">
        <v>166388.84</v>
      </c>
      <c r="N93" s="435">
        <v>194015.18</v>
      </c>
      <c r="O93" s="435">
        <v>184033.14</v>
      </c>
      <c r="P93" s="435">
        <v>190584.15</v>
      </c>
      <c r="Q93" s="435">
        <v>175231.92</v>
      </c>
      <c r="R93" s="435">
        <v>171713.99</v>
      </c>
      <c r="S93" s="435">
        <v>176892.66</v>
      </c>
      <c r="T93" s="435">
        <v>169865.69</v>
      </c>
      <c r="U93" s="435">
        <v>194846.09</v>
      </c>
      <c r="V93" s="435">
        <v>176437.66</v>
      </c>
      <c r="W93" s="435">
        <v>171192.67</v>
      </c>
    </row>
    <row r="94" spans="7:23">
      <c r="G94" s="361" t="s">
        <v>136</v>
      </c>
      <c r="H94" s="366">
        <v>0</v>
      </c>
    </row>
    <row r="95" spans="7:23">
      <c r="G95" s="361" t="s">
        <v>137</v>
      </c>
      <c r="H95" s="366">
        <v>0</v>
      </c>
    </row>
    <row r="96" spans="7:23">
      <c r="G96" s="361" t="s">
        <v>138</v>
      </c>
      <c r="H96" s="366">
        <v>0</v>
      </c>
    </row>
    <row r="97" spans="7:8">
      <c r="G97" s="361" t="s">
        <v>139</v>
      </c>
      <c r="H97" s="367">
        <f>SUM(H90:H96)</f>
        <v>2166491.1</v>
      </c>
    </row>
    <row r="98" spans="7:8">
      <c r="G98" s="361" t="s">
        <v>140</v>
      </c>
      <c r="H98" s="367">
        <f>SUBTOTAL(9,H7:H24)</f>
        <v>80836632.150000006</v>
      </c>
    </row>
    <row r="99" spans="7:8">
      <c r="G99" s="361" t="s">
        <v>142</v>
      </c>
      <c r="H99" s="367">
        <f>SUBTOTAL(9,H25:H56)</f>
        <v>116016252.75000003</v>
      </c>
    </row>
    <row r="100" spans="7:8">
      <c r="G100" s="361" t="s">
        <v>143</v>
      </c>
      <c r="H100" s="440">
        <f>SUM(H57:H61)+H65+SUM(H69:H70)+SUM(H72:H96)</f>
        <v>117163202.94</v>
      </c>
    </row>
    <row r="101" spans="7:8">
      <c r="G101" s="361" t="s">
        <v>144</v>
      </c>
      <c r="H101" s="367">
        <f>SUM(H98:H100)</f>
        <v>314016087.84000003</v>
      </c>
    </row>
    <row r="102" spans="7:8">
      <c r="H102" s="366"/>
    </row>
    <row r="103" spans="7:8">
      <c r="H103" s="366">
        <v>0</v>
      </c>
    </row>
    <row r="104" spans="7:8">
      <c r="G104" s="361" t="s">
        <v>146</v>
      </c>
      <c r="H104" s="366">
        <f>H101</f>
        <v>314016087.84000003</v>
      </c>
    </row>
    <row r="105" spans="7:8">
      <c r="G105" s="361" t="s">
        <v>148</v>
      </c>
      <c r="H105" s="366">
        <v>314016087.85000002</v>
      </c>
    </row>
    <row r="106" spans="7:8">
      <c r="H106" s="366"/>
    </row>
    <row r="107" spans="7:8">
      <c r="H107" s="366"/>
    </row>
    <row r="108" spans="7:8">
      <c r="H108" s="366"/>
    </row>
    <row r="109" spans="7:8">
      <c r="H109" s="366"/>
    </row>
    <row r="110" spans="7:8">
      <c r="G110" s="361" t="s">
        <v>1003</v>
      </c>
      <c r="H110" s="366">
        <v>9.9999904632568359E-3</v>
      </c>
    </row>
    <row r="111" spans="7:8">
      <c r="H111" s="366"/>
    </row>
    <row r="112" spans="7:8">
      <c r="H112" s="366"/>
    </row>
    <row r="113" spans="8:8">
      <c r="H113" s="366"/>
    </row>
    <row r="114" spans="8:8">
      <c r="H114" s="366"/>
    </row>
    <row r="115" spans="8:8">
      <c r="H115" s="366"/>
    </row>
    <row r="116" spans="8:8">
      <c r="H116" s="367"/>
    </row>
    <row r="117" spans="8:8">
      <c r="H117" s="36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41"/>
  <sheetViews>
    <sheetView zoomScaleNormal="100" zoomScaleSheetLayoutView="100" workbookViewId="0">
      <pane ySplit="2" topLeftCell="A1517" activePane="bottomLeft" state="frozen"/>
      <selection activeCell="AE1398" sqref="AE1398"/>
      <selection pane="bottomLeft" activeCell="AE1398" sqref="AE1398"/>
    </sheetView>
  </sheetViews>
  <sheetFormatPr defaultColWidth="9.28515625" defaultRowHeight="12.75"/>
  <cols>
    <col min="1" max="1" width="48.28515625" style="135" bestFit="1" customWidth="1"/>
    <col min="2" max="2" width="15.5703125" style="136" bestFit="1" customWidth="1"/>
    <col min="3" max="3" width="20" style="136" bestFit="1" customWidth="1"/>
    <col min="4" max="4" width="19.140625" style="136" bestFit="1" customWidth="1"/>
    <col min="5" max="5" width="14.85546875" style="136" bestFit="1" customWidth="1"/>
    <col min="6" max="6" width="9.28515625" style="135"/>
    <col min="7" max="7" width="1.7109375" style="135" bestFit="1" customWidth="1"/>
    <col min="8" max="10" width="9.28515625" style="135"/>
    <col min="11" max="12" width="10.140625" style="135" bestFit="1" customWidth="1"/>
    <col min="13" max="13" width="11.85546875" style="135" bestFit="1" customWidth="1"/>
    <col min="14" max="16384" width="9.28515625" style="135"/>
  </cols>
  <sheetData>
    <row r="1" spans="1:8" s="130" customFormat="1" ht="13.5" thickBot="1">
      <c r="A1" s="134" t="s">
        <v>1560</v>
      </c>
      <c r="B1" s="330"/>
      <c r="C1" s="330"/>
      <c r="D1" s="330"/>
      <c r="E1" s="114"/>
    </row>
    <row r="2" spans="1:8" ht="13.5" thickBot="1">
      <c r="A2" s="131" t="s">
        <v>849</v>
      </c>
      <c r="B2" s="331" t="s">
        <v>445</v>
      </c>
      <c r="C2" s="331" t="s">
        <v>446</v>
      </c>
      <c r="D2" s="331" t="s">
        <v>447</v>
      </c>
      <c r="E2" s="132" t="s">
        <v>401</v>
      </c>
      <c r="H2" s="37"/>
    </row>
    <row r="3" spans="1:8" ht="15">
      <c r="A3" s="332" t="s">
        <v>850</v>
      </c>
      <c r="B3" s="332">
        <v>8166588</v>
      </c>
      <c r="C3" s="332">
        <v>349</v>
      </c>
      <c r="D3" s="332">
        <v>1</v>
      </c>
      <c r="E3" s="143">
        <v>350</v>
      </c>
    </row>
    <row r="4" spans="1:8" ht="15">
      <c r="A4" s="332" t="s">
        <v>979</v>
      </c>
      <c r="B4" s="332">
        <v>8024546</v>
      </c>
      <c r="C4" s="332">
        <v>636</v>
      </c>
      <c r="D4" s="332">
        <v>486</v>
      </c>
      <c r="E4" s="143">
        <v>1122</v>
      </c>
    </row>
    <row r="5" spans="1:8" ht="15">
      <c r="A5" s="332" t="s">
        <v>979</v>
      </c>
      <c r="B5" s="332">
        <v>14023335</v>
      </c>
      <c r="C5" s="332">
        <v>339</v>
      </c>
      <c r="D5" s="332">
        <v>310</v>
      </c>
      <c r="E5" s="143">
        <v>649</v>
      </c>
    </row>
    <row r="6" spans="1:8" ht="15">
      <c r="A6" s="332" t="s">
        <v>979</v>
      </c>
      <c r="B6" s="332">
        <v>2034339</v>
      </c>
      <c r="C6" s="332">
        <v>128</v>
      </c>
      <c r="D6" s="332">
        <v>27</v>
      </c>
      <c r="E6" s="143">
        <v>155</v>
      </c>
    </row>
    <row r="7" spans="1:8" ht="15">
      <c r="A7" s="332" t="s">
        <v>979</v>
      </c>
      <c r="B7" s="332">
        <v>3103128</v>
      </c>
      <c r="C7" s="332">
        <v>284</v>
      </c>
      <c r="D7" s="332">
        <v>234</v>
      </c>
      <c r="E7" s="143">
        <v>518</v>
      </c>
    </row>
    <row r="8" spans="1:8" ht="15">
      <c r="A8" s="332" t="s">
        <v>979</v>
      </c>
      <c r="B8" s="332">
        <v>19525156</v>
      </c>
      <c r="C8" s="332">
        <v>305</v>
      </c>
      <c r="D8" s="332">
        <v>269</v>
      </c>
      <c r="E8" s="143">
        <v>574</v>
      </c>
    </row>
    <row r="9" spans="1:8" ht="15">
      <c r="A9" s="332" t="s">
        <v>979</v>
      </c>
      <c r="B9" s="332">
        <v>10324648</v>
      </c>
      <c r="C9" s="332">
        <v>921</v>
      </c>
      <c r="D9" s="332">
        <v>196</v>
      </c>
      <c r="E9" s="143">
        <v>1117</v>
      </c>
    </row>
    <row r="10" spans="1:8" ht="15">
      <c r="A10" s="332" t="s">
        <v>979</v>
      </c>
      <c r="B10" s="332">
        <v>7024545</v>
      </c>
      <c r="C10" s="332">
        <v>258</v>
      </c>
      <c r="D10" s="332">
        <v>14</v>
      </c>
      <c r="E10" s="143">
        <v>272</v>
      </c>
    </row>
    <row r="11" spans="1:8" ht="15">
      <c r="A11" s="332" t="s">
        <v>979</v>
      </c>
      <c r="B11" s="332">
        <v>14295152</v>
      </c>
      <c r="C11" s="332">
        <v>180</v>
      </c>
      <c r="D11" s="332">
        <v>159</v>
      </c>
      <c r="E11" s="143">
        <v>339</v>
      </c>
    </row>
    <row r="12" spans="1:8" ht="15">
      <c r="A12" s="332" t="s">
        <v>979</v>
      </c>
      <c r="B12" s="332">
        <v>16233536</v>
      </c>
      <c r="C12" s="332">
        <v>285</v>
      </c>
      <c r="D12" s="332">
        <v>203</v>
      </c>
      <c r="E12" s="143">
        <v>488</v>
      </c>
    </row>
    <row r="13" spans="1:8" ht="15">
      <c r="A13" s="332" t="s">
        <v>979</v>
      </c>
      <c r="B13" s="332">
        <v>9044547</v>
      </c>
      <c r="C13" s="332">
        <v>224</v>
      </c>
      <c r="D13" s="332">
        <v>80</v>
      </c>
      <c r="E13" s="143">
        <v>304</v>
      </c>
    </row>
    <row r="14" spans="1:8" ht="15">
      <c r="A14" s="332" t="s">
        <v>979</v>
      </c>
      <c r="B14" s="332">
        <v>10064548</v>
      </c>
      <c r="C14" s="332">
        <v>240</v>
      </c>
      <c r="D14" s="332">
        <v>209</v>
      </c>
      <c r="E14" s="143">
        <v>449</v>
      </c>
    </row>
    <row r="15" spans="1:8" ht="15">
      <c r="A15" s="332" t="s">
        <v>979</v>
      </c>
      <c r="B15" s="332">
        <v>20305257</v>
      </c>
      <c r="C15" s="332">
        <v>843</v>
      </c>
      <c r="D15" s="332">
        <v>761</v>
      </c>
      <c r="E15" s="143">
        <v>1604</v>
      </c>
    </row>
    <row r="16" spans="1:8" ht="15">
      <c r="A16" s="332" t="s">
        <v>979</v>
      </c>
      <c r="B16" s="332">
        <v>17043537</v>
      </c>
      <c r="C16" s="332">
        <v>235</v>
      </c>
      <c r="D16" s="332">
        <v>189</v>
      </c>
      <c r="E16" s="143">
        <v>424</v>
      </c>
    </row>
    <row r="17" spans="1:7" ht="15">
      <c r="A17" s="332" t="s">
        <v>979</v>
      </c>
      <c r="B17" s="332">
        <v>1083430</v>
      </c>
      <c r="C17" s="332">
        <v>236</v>
      </c>
      <c r="D17" s="332">
        <v>1</v>
      </c>
      <c r="E17" s="143">
        <v>237</v>
      </c>
    </row>
    <row r="18" spans="1:7" ht="15">
      <c r="A18" s="332" t="s">
        <v>979</v>
      </c>
      <c r="B18" s="332">
        <v>13425151</v>
      </c>
      <c r="C18" s="332">
        <v>379</v>
      </c>
      <c r="D18" s="332">
        <v>328</v>
      </c>
      <c r="E18" s="143">
        <v>707</v>
      </c>
    </row>
    <row r="19" spans="1:7" ht="12" customHeight="1">
      <c r="A19" s="332" t="s">
        <v>979</v>
      </c>
      <c r="B19" s="332">
        <v>4003438</v>
      </c>
      <c r="C19" s="332">
        <v>168</v>
      </c>
      <c r="D19" s="332">
        <v>42</v>
      </c>
      <c r="E19" s="143">
        <v>210</v>
      </c>
    </row>
    <row r="20" spans="1:7" ht="12" customHeight="1">
      <c r="A20" s="332" t="s">
        <v>979</v>
      </c>
      <c r="B20" s="332">
        <v>21375259</v>
      </c>
      <c r="C20" s="332">
        <v>253</v>
      </c>
      <c r="D20" s="332">
        <v>185</v>
      </c>
      <c r="E20" s="143">
        <v>438</v>
      </c>
    </row>
    <row r="21" spans="1:7" ht="15">
      <c r="A21" s="332" t="s">
        <v>979</v>
      </c>
      <c r="B21" s="332">
        <v>16153536</v>
      </c>
      <c r="C21" s="332">
        <v>260</v>
      </c>
      <c r="D21" s="332">
        <v>199</v>
      </c>
      <c r="E21" s="143">
        <v>459</v>
      </c>
    </row>
    <row r="22" spans="1:7" ht="15">
      <c r="A22" s="332" t="s">
        <v>979</v>
      </c>
      <c r="B22" s="332">
        <v>8084546</v>
      </c>
      <c r="C22" s="332">
        <v>205</v>
      </c>
      <c r="D22" s="332">
        <v>13</v>
      </c>
      <c r="E22" s="143">
        <v>218</v>
      </c>
    </row>
    <row r="23" spans="1:7" ht="15">
      <c r="A23" s="332" t="s">
        <v>979</v>
      </c>
      <c r="B23" s="332">
        <v>4064343</v>
      </c>
      <c r="C23" s="332">
        <v>63</v>
      </c>
      <c r="D23" s="332">
        <v>337</v>
      </c>
      <c r="E23" s="143">
        <v>400</v>
      </c>
      <c r="G23" s="135" t="s">
        <v>423</v>
      </c>
    </row>
    <row r="24" spans="1:7" ht="15">
      <c r="A24" s="332" t="s">
        <v>979</v>
      </c>
      <c r="B24" s="332">
        <v>12114650</v>
      </c>
      <c r="C24" s="332">
        <v>316</v>
      </c>
      <c r="D24" s="332">
        <v>286</v>
      </c>
      <c r="E24" s="143">
        <v>602</v>
      </c>
    </row>
    <row r="25" spans="1:7" ht="15">
      <c r="A25" s="332" t="s">
        <v>979</v>
      </c>
      <c r="B25" s="332">
        <v>3053127</v>
      </c>
      <c r="C25" s="332">
        <v>295</v>
      </c>
      <c r="D25" s="332">
        <v>246</v>
      </c>
      <c r="E25" s="143">
        <v>541</v>
      </c>
    </row>
    <row r="26" spans="1:7" ht="15">
      <c r="A26" s="332" t="s">
        <v>979</v>
      </c>
      <c r="B26" s="332">
        <v>19185156</v>
      </c>
      <c r="C26" s="332">
        <v>315</v>
      </c>
      <c r="D26" s="332">
        <v>259</v>
      </c>
      <c r="E26" s="143">
        <v>574</v>
      </c>
    </row>
    <row r="27" spans="1:7" ht="15">
      <c r="A27" s="332" t="s">
        <v>979</v>
      </c>
      <c r="B27" s="332">
        <v>20205257</v>
      </c>
      <c r="C27" s="332">
        <v>510</v>
      </c>
      <c r="D27" s="332">
        <v>381</v>
      </c>
      <c r="E27" s="143">
        <v>891</v>
      </c>
    </row>
    <row r="28" spans="1:7" ht="15">
      <c r="A28" s="332" t="s">
        <v>979</v>
      </c>
      <c r="B28" s="332">
        <v>1053126</v>
      </c>
      <c r="C28" s="332">
        <v>149</v>
      </c>
      <c r="D28" s="332">
        <v>28</v>
      </c>
      <c r="E28" s="143">
        <v>177</v>
      </c>
    </row>
    <row r="29" spans="1:7" ht="15">
      <c r="A29" s="332" t="s">
        <v>979</v>
      </c>
      <c r="B29" s="332">
        <v>14425152</v>
      </c>
      <c r="C29" s="332">
        <v>368</v>
      </c>
      <c r="D29" s="332">
        <v>289</v>
      </c>
      <c r="E29" s="143">
        <v>657</v>
      </c>
    </row>
    <row r="30" spans="1:7" ht="15">
      <c r="A30" s="332" t="s">
        <v>979</v>
      </c>
      <c r="B30" s="332">
        <v>11244650</v>
      </c>
      <c r="C30" s="332">
        <v>577</v>
      </c>
      <c r="D30" s="332">
        <v>221</v>
      </c>
      <c r="E30" s="143">
        <v>798</v>
      </c>
    </row>
    <row r="31" spans="1:7" ht="15">
      <c r="A31" s="332" t="s">
        <v>979</v>
      </c>
      <c r="B31" s="332">
        <v>15055153</v>
      </c>
      <c r="C31" s="332">
        <v>453</v>
      </c>
      <c r="D31" s="332">
        <v>301</v>
      </c>
      <c r="E31" s="143">
        <v>754</v>
      </c>
    </row>
    <row r="32" spans="1:7" ht="15">
      <c r="A32" s="332" t="s">
        <v>979</v>
      </c>
      <c r="B32" s="332">
        <v>18145155</v>
      </c>
      <c r="C32" s="332">
        <v>327</v>
      </c>
      <c r="D32" s="332">
        <v>309</v>
      </c>
      <c r="E32" s="143">
        <v>636</v>
      </c>
    </row>
    <row r="33" spans="1:5" ht="15">
      <c r="A33" s="332" t="s">
        <v>979</v>
      </c>
      <c r="B33" s="332">
        <v>9054547</v>
      </c>
      <c r="C33" s="332">
        <v>334</v>
      </c>
      <c r="D33" s="332">
        <v>299</v>
      </c>
      <c r="E33" s="143">
        <v>633</v>
      </c>
    </row>
    <row r="34" spans="1:5" ht="15">
      <c r="A34" s="332" t="s">
        <v>979</v>
      </c>
      <c r="B34" s="332">
        <v>9015537</v>
      </c>
      <c r="C34" s="332">
        <v>1</v>
      </c>
      <c r="D34" s="332">
        <v>588</v>
      </c>
      <c r="E34" s="143">
        <v>589</v>
      </c>
    </row>
    <row r="35" spans="1:5" ht="15">
      <c r="A35" s="332" t="s">
        <v>979</v>
      </c>
      <c r="B35" s="332">
        <v>19345156</v>
      </c>
      <c r="C35" s="332">
        <v>244</v>
      </c>
      <c r="D35" s="332">
        <v>241</v>
      </c>
      <c r="E35" s="143">
        <v>485</v>
      </c>
    </row>
    <row r="36" spans="1:5" ht="15">
      <c r="A36" s="332" t="s">
        <v>979</v>
      </c>
      <c r="B36" s="332">
        <v>14335152</v>
      </c>
      <c r="C36" s="332">
        <v>319</v>
      </c>
      <c r="D36" s="332">
        <v>294</v>
      </c>
      <c r="E36" s="143">
        <v>613</v>
      </c>
    </row>
    <row r="37" spans="1:5" ht="15">
      <c r="A37" s="332" t="s">
        <v>979</v>
      </c>
      <c r="B37" s="332">
        <v>16003536</v>
      </c>
      <c r="C37" s="332">
        <v>326</v>
      </c>
      <c r="D37" s="332">
        <v>218</v>
      </c>
      <c r="E37" s="143">
        <v>544</v>
      </c>
    </row>
    <row r="38" spans="1:5" ht="15">
      <c r="A38" s="332" t="s">
        <v>979</v>
      </c>
      <c r="B38" s="332">
        <v>4043231</v>
      </c>
      <c r="C38" s="332">
        <v>242</v>
      </c>
      <c r="D38" s="332">
        <v>216</v>
      </c>
      <c r="E38" s="143">
        <v>458</v>
      </c>
    </row>
    <row r="39" spans="1:5" ht="15">
      <c r="A39" s="332" t="s">
        <v>979</v>
      </c>
      <c r="B39" s="332">
        <v>15073535</v>
      </c>
      <c r="C39" s="332">
        <v>788</v>
      </c>
      <c r="D39" s="332">
        <v>101</v>
      </c>
      <c r="E39" s="143">
        <v>889</v>
      </c>
    </row>
    <row r="40" spans="1:5" ht="15">
      <c r="A40" s="332" t="s">
        <v>979</v>
      </c>
      <c r="B40" s="332">
        <v>15053535</v>
      </c>
      <c r="C40" s="332">
        <v>48</v>
      </c>
      <c r="D40" s="332">
        <v>26</v>
      </c>
      <c r="E40" s="143">
        <v>74</v>
      </c>
    </row>
    <row r="41" spans="1:5" ht="15">
      <c r="A41" s="332" t="s">
        <v>979</v>
      </c>
      <c r="B41" s="332">
        <v>20095257</v>
      </c>
      <c r="C41" s="332">
        <v>369</v>
      </c>
      <c r="D41" s="332">
        <v>314</v>
      </c>
      <c r="E41" s="143">
        <v>683</v>
      </c>
    </row>
    <row r="42" spans="1:5" ht="15">
      <c r="A42" s="332" t="s">
        <v>979</v>
      </c>
      <c r="B42" s="332">
        <v>20065257</v>
      </c>
      <c r="C42" s="332">
        <v>656</v>
      </c>
      <c r="D42" s="332">
        <v>498</v>
      </c>
      <c r="E42" s="143">
        <v>1154</v>
      </c>
    </row>
    <row r="43" spans="1:5" ht="15">
      <c r="A43" s="332" t="s">
        <v>979</v>
      </c>
      <c r="B43" s="332">
        <v>19395156</v>
      </c>
      <c r="C43" s="332">
        <v>264</v>
      </c>
      <c r="D43" s="332">
        <v>257</v>
      </c>
      <c r="E43" s="143">
        <v>521</v>
      </c>
    </row>
    <row r="44" spans="1:5" ht="15">
      <c r="A44" s="332" t="s">
        <v>979</v>
      </c>
      <c r="B44" s="332">
        <v>4173431</v>
      </c>
      <c r="C44" s="332">
        <v>717</v>
      </c>
      <c r="D44" s="332">
        <v>404</v>
      </c>
      <c r="E44" s="143">
        <v>1121</v>
      </c>
    </row>
    <row r="45" spans="1:5" ht="15">
      <c r="A45" s="332" t="s">
        <v>979</v>
      </c>
      <c r="B45" s="332">
        <v>18195155</v>
      </c>
      <c r="C45" s="332">
        <v>260</v>
      </c>
      <c r="D45" s="332">
        <v>255</v>
      </c>
      <c r="E45" s="143">
        <v>515</v>
      </c>
    </row>
    <row r="46" spans="1:5" ht="15">
      <c r="A46" s="332" t="s">
        <v>979</v>
      </c>
      <c r="B46" s="332">
        <v>19085155</v>
      </c>
      <c r="C46" s="332">
        <v>213</v>
      </c>
      <c r="D46" s="332">
        <v>166</v>
      </c>
      <c r="E46" s="143">
        <v>379</v>
      </c>
    </row>
    <row r="47" spans="1:5" ht="15">
      <c r="A47" s="332" t="s">
        <v>979</v>
      </c>
      <c r="B47" s="332">
        <v>18385155</v>
      </c>
      <c r="C47" s="332">
        <v>980</v>
      </c>
      <c r="D47" s="332">
        <v>146</v>
      </c>
      <c r="E47" s="143">
        <v>1126</v>
      </c>
    </row>
    <row r="48" spans="1:5" ht="15">
      <c r="A48" s="332" t="s">
        <v>979</v>
      </c>
      <c r="B48" s="332">
        <v>20335257</v>
      </c>
      <c r="C48" s="332">
        <v>374</v>
      </c>
      <c r="D48" s="332">
        <v>339</v>
      </c>
      <c r="E48" s="143">
        <v>713</v>
      </c>
    </row>
    <row r="49" spans="1:5" ht="15">
      <c r="A49" s="332" t="s">
        <v>979</v>
      </c>
      <c r="B49" s="332">
        <v>16025139</v>
      </c>
      <c r="C49" s="332">
        <v>157</v>
      </c>
      <c r="D49" s="332">
        <v>132</v>
      </c>
      <c r="E49" s="143">
        <v>289</v>
      </c>
    </row>
    <row r="50" spans="1:5" ht="15">
      <c r="A50" s="332" t="s">
        <v>979</v>
      </c>
      <c r="B50" s="332">
        <v>11194650</v>
      </c>
      <c r="C50" s="332">
        <v>293</v>
      </c>
      <c r="D50" s="332">
        <v>256</v>
      </c>
      <c r="E50" s="143">
        <v>549</v>
      </c>
    </row>
    <row r="51" spans="1:5" ht="15">
      <c r="A51" s="332" t="s">
        <v>979</v>
      </c>
      <c r="B51" s="332">
        <v>17063536</v>
      </c>
      <c r="C51" s="332">
        <v>386</v>
      </c>
      <c r="D51" s="332">
        <v>78</v>
      </c>
      <c r="E51" s="143">
        <v>464</v>
      </c>
    </row>
    <row r="52" spans="1:5" ht="15">
      <c r="A52" s="332" t="s">
        <v>979</v>
      </c>
      <c r="B52" s="332">
        <v>14043334</v>
      </c>
      <c r="C52" s="332">
        <v>384</v>
      </c>
      <c r="D52" s="332">
        <v>235</v>
      </c>
      <c r="E52" s="143">
        <v>619</v>
      </c>
    </row>
    <row r="53" spans="1:5" ht="15">
      <c r="A53" s="332" t="s">
        <v>979</v>
      </c>
      <c r="B53" s="332">
        <v>7015535</v>
      </c>
      <c r="C53" s="332">
        <v>2</v>
      </c>
      <c r="D53" s="332">
        <v>939</v>
      </c>
      <c r="E53" s="143">
        <v>941</v>
      </c>
    </row>
    <row r="54" spans="1:5" ht="15">
      <c r="A54" s="332" t="s">
        <v>979</v>
      </c>
      <c r="B54" s="332">
        <v>12134650</v>
      </c>
      <c r="C54" s="332">
        <v>478</v>
      </c>
      <c r="D54" s="332">
        <v>443</v>
      </c>
      <c r="E54" s="143">
        <v>921</v>
      </c>
    </row>
    <row r="55" spans="1:5" ht="15">
      <c r="A55" s="332" t="s">
        <v>979</v>
      </c>
      <c r="B55" s="332">
        <v>3063128</v>
      </c>
      <c r="C55" s="332">
        <v>260</v>
      </c>
      <c r="D55" s="332">
        <v>209</v>
      </c>
      <c r="E55" s="143">
        <v>469</v>
      </c>
    </row>
    <row r="56" spans="1:5" ht="15">
      <c r="A56" s="332" t="s">
        <v>979</v>
      </c>
      <c r="B56" s="332">
        <v>6194545</v>
      </c>
      <c r="C56" s="332">
        <v>218</v>
      </c>
      <c r="D56" s="332">
        <v>178</v>
      </c>
      <c r="E56" s="143">
        <v>396</v>
      </c>
    </row>
    <row r="57" spans="1:5" ht="15">
      <c r="A57" s="332" t="s">
        <v>979</v>
      </c>
      <c r="B57" s="332">
        <v>7003232</v>
      </c>
      <c r="C57" s="332">
        <v>282</v>
      </c>
      <c r="D57" s="332">
        <v>195</v>
      </c>
      <c r="E57" s="143">
        <v>477</v>
      </c>
    </row>
    <row r="58" spans="1:5" ht="15">
      <c r="A58" s="332" t="s">
        <v>979</v>
      </c>
      <c r="B58" s="332">
        <v>12093333</v>
      </c>
      <c r="C58" s="332">
        <v>342</v>
      </c>
      <c r="D58" s="332">
        <v>293</v>
      </c>
      <c r="E58" s="143">
        <v>635</v>
      </c>
    </row>
    <row r="59" spans="1:5" ht="15">
      <c r="A59" s="332" t="s">
        <v>979</v>
      </c>
      <c r="B59" s="332">
        <v>18305155</v>
      </c>
      <c r="C59" s="332">
        <v>212</v>
      </c>
      <c r="D59" s="332">
        <v>209</v>
      </c>
      <c r="E59" s="143">
        <v>421</v>
      </c>
    </row>
    <row r="60" spans="1:5" ht="15">
      <c r="A60" s="332" t="s">
        <v>979</v>
      </c>
      <c r="B60" s="332">
        <v>14144552</v>
      </c>
      <c r="C60" s="332">
        <v>937</v>
      </c>
      <c r="D60" s="332">
        <v>141</v>
      </c>
      <c r="E60" s="143">
        <v>1078</v>
      </c>
    </row>
    <row r="61" spans="1:5" ht="15">
      <c r="A61" s="332" t="s">
        <v>979</v>
      </c>
      <c r="B61" s="332">
        <v>19305156</v>
      </c>
      <c r="C61" s="332">
        <v>292</v>
      </c>
      <c r="D61" s="332">
        <v>277</v>
      </c>
      <c r="E61" s="143">
        <v>569</v>
      </c>
    </row>
    <row r="62" spans="1:5" ht="15">
      <c r="A62" s="332" t="s">
        <v>979</v>
      </c>
      <c r="B62" s="332">
        <v>12054650</v>
      </c>
      <c r="C62" s="332">
        <v>793</v>
      </c>
      <c r="D62" s="332">
        <v>117</v>
      </c>
      <c r="E62" s="143">
        <v>910</v>
      </c>
    </row>
    <row r="63" spans="1:5" ht="15">
      <c r="A63" s="332" t="s">
        <v>979</v>
      </c>
      <c r="B63" s="332">
        <v>13083333</v>
      </c>
      <c r="C63" s="332">
        <v>257</v>
      </c>
      <c r="D63" s="332">
        <v>244</v>
      </c>
      <c r="E63" s="143">
        <v>501</v>
      </c>
    </row>
    <row r="64" spans="1:5" ht="15">
      <c r="A64" s="332" t="s">
        <v>979</v>
      </c>
      <c r="B64" s="332">
        <v>20385257</v>
      </c>
      <c r="C64" s="332">
        <v>435</v>
      </c>
      <c r="D64" s="332">
        <v>230</v>
      </c>
      <c r="E64" s="143">
        <v>665</v>
      </c>
    </row>
    <row r="65" spans="1:5" ht="15">
      <c r="A65" s="332" t="s">
        <v>979</v>
      </c>
      <c r="B65" s="332">
        <v>1013430</v>
      </c>
      <c r="C65" s="332">
        <v>398</v>
      </c>
      <c r="D65" s="332">
        <v>222</v>
      </c>
      <c r="E65" s="143">
        <v>620</v>
      </c>
    </row>
    <row r="66" spans="1:5" ht="15">
      <c r="A66" s="332" t="s">
        <v>979</v>
      </c>
      <c r="B66" s="332">
        <v>18105155</v>
      </c>
      <c r="C66" s="332">
        <v>995</v>
      </c>
      <c r="D66" s="332">
        <v>190</v>
      </c>
      <c r="E66" s="143">
        <v>1185</v>
      </c>
    </row>
    <row r="67" spans="1:5" ht="15">
      <c r="A67" s="332" t="s">
        <v>979</v>
      </c>
      <c r="B67" s="332">
        <v>10414648</v>
      </c>
      <c r="C67" s="332">
        <v>309</v>
      </c>
      <c r="D67" s="332">
        <v>280</v>
      </c>
      <c r="E67" s="143">
        <v>589</v>
      </c>
    </row>
    <row r="68" spans="1:5" ht="15">
      <c r="A68" s="332" t="s">
        <v>979</v>
      </c>
      <c r="B68" s="332">
        <v>20405257</v>
      </c>
      <c r="C68" s="332">
        <v>987</v>
      </c>
      <c r="D68" s="332">
        <v>79</v>
      </c>
      <c r="E68" s="143">
        <v>1066</v>
      </c>
    </row>
    <row r="69" spans="1:5" ht="15">
      <c r="A69" s="332" t="s">
        <v>979</v>
      </c>
      <c r="B69" s="332">
        <v>10203334</v>
      </c>
      <c r="C69" s="332">
        <v>204</v>
      </c>
      <c r="D69" s="332">
        <v>204</v>
      </c>
      <c r="E69" s="143">
        <v>408</v>
      </c>
    </row>
    <row r="70" spans="1:5" ht="15">
      <c r="A70" s="332" t="s">
        <v>979</v>
      </c>
      <c r="B70" s="332">
        <v>3073128</v>
      </c>
      <c r="C70" s="332">
        <v>322</v>
      </c>
      <c r="D70" s="332">
        <v>191</v>
      </c>
      <c r="E70" s="143">
        <v>513</v>
      </c>
    </row>
    <row r="71" spans="1:5" ht="15">
      <c r="A71" s="332" t="s">
        <v>979</v>
      </c>
      <c r="B71" s="332">
        <v>4014343</v>
      </c>
      <c r="C71" s="332">
        <v>249</v>
      </c>
      <c r="D71" s="332">
        <v>398</v>
      </c>
      <c r="E71" s="143">
        <v>647</v>
      </c>
    </row>
    <row r="72" spans="1:5" ht="15">
      <c r="A72" s="332" t="s">
        <v>979</v>
      </c>
      <c r="B72" s="332">
        <v>15033535</v>
      </c>
      <c r="C72" s="332">
        <v>1007</v>
      </c>
      <c r="D72" s="332">
        <v>73</v>
      </c>
      <c r="E72" s="143">
        <v>1080</v>
      </c>
    </row>
    <row r="73" spans="1:5" ht="15">
      <c r="A73" s="332" t="s">
        <v>979</v>
      </c>
      <c r="B73" s="332">
        <v>11164650</v>
      </c>
      <c r="C73" s="332">
        <v>553</v>
      </c>
      <c r="D73" s="332">
        <v>311</v>
      </c>
      <c r="E73" s="143">
        <v>864</v>
      </c>
    </row>
    <row r="74" spans="1:5" ht="15">
      <c r="A74" s="332" t="s">
        <v>979</v>
      </c>
      <c r="B74" s="332">
        <v>19195156</v>
      </c>
      <c r="C74" s="332">
        <v>240</v>
      </c>
      <c r="D74" s="332">
        <v>228</v>
      </c>
      <c r="E74" s="143">
        <v>468</v>
      </c>
    </row>
    <row r="75" spans="1:5" ht="15">
      <c r="A75" s="332" t="s">
        <v>979</v>
      </c>
      <c r="B75" s="332">
        <v>1254440</v>
      </c>
      <c r="C75" s="332">
        <v>254</v>
      </c>
      <c r="D75" s="332">
        <v>53</v>
      </c>
      <c r="E75" s="143">
        <v>307</v>
      </c>
    </row>
    <row r="76" spans="1:5" ht="15">
      <c r="A76" s="332" t="s">
        <v>979</v>
      </c>
      <c r="B76" s="332">
        <v>21195258</v>
      </c>
      <c r="C76" s="332">
        <v>320</v>
      </c>
      <c r="D76" s="332">
        <v>316</v>
      </c>
      <c r="E76" s="143">
        <v>636</v>
      </c>
    </row>
    <row r="77" spans="1:5" ht="15">
      <c r="A77" s="332" t="s">
        <v>979</v>
      </c>
      <c r="B77" s="332">
        <v>21235259</v>
      </c>
      <c r="C77" s="332">
        <v>580</v>
      </c>
      <c r="D77" s="332">
        <v>236</v>
      </c>
      <c r="E77" s="143">
        <v>816</v>
      </c>
    </row>
    <row r="78" spans="1:5" ht="15">
      <c r="A78" s="332" t="s">
        <v>979</v>
      </c>
      <c r="B78" s="332">
        <v>1143430</v>
      </c>
      <c r="C78" s="332">
        <v>556</v>
      </c>
      <c r="D78" s="332">
        <v>491</v>
      </c>
      <c r="E78" s="143">
        <v>1047</v>
      </c>
    </row>
    <row r="79" spans="1:5" ht="15">
      <c r="A79" s="332" t="s">
        <v>979</v>
      </c>
      <c r="B79" s="332">
        <v>19063438</v>
      </c>
      <c r="C79" s="332">
        <v>361</v>
      </c>
      <c r="D79" s="332">
        <v>191</v>
      </c>
      <c r="E79" s="143">
        <v>552</v>
      </c>
    </row>
    <row r="80" spans="1:5" ht="15">
      <c r="A80" s="332" t="s">
        <v>979</v>
      </c>
      <c r="B80" s="332">
        <v>10404648</v>
      </c>
      <c r="C80" s="332">
        <v>302</v>
      </c>
      <c r="D80" s="332">
        <v>289</v>
      </c>
      <c r="E80" s="143">
        <v>591</v>
      </c>
    </row>
    <row r="81" spans="1:5" ht="15">
      <c r="A81" s="332" t="s">
        <v>979</v>
      </c>
      <c r="B81" s="332">
        <v>14153335</v>
      </c>
      <c r="C81" s="332">
        <v>554</v>
      </c>
      <c r="D81" s="332">
        <v>130</v>
      </c>
      <c r="E81" s="143">
        <v>684</v>
      </c>
    </row>
    <row r="82" spans="1:5" ht="15">
      <c r="A82" s="332" t="s">
        <v>979</v>
      </c>
      <c r="B82" s="332">
        <v>8014546</v>
      </c>
      <c r="C82" s="332">
        <v>116</v>
      </c>
      <c r="D82" s="332">
        <v>1</v>
      </c>
      <c r="E82" s="143">
        <v>117</v>
      </c>
    </row>
    <row r="83" spans="1:5" ht="15">
      <c r="A83" s="332" t="s">
        <v>979</v>
      </c>
      <c r="B83" s="332">
        <v>4153431</v>
      </c>
      <c r="C83" s="332">
        <v>207</v>
      </c>
      <c r="D83" s="332">
        <v>185</v>
      </c>
      <c r="E83" s="143">
        <v>392</v>
      </c>
    </row>
    <row r="84" spans="1:5" ht="15">
      <c r="A84" s="332" t="s">
        <v>979</v>
      </c>
      <c r="B84" s="332">
        <v>20193438</v>
      </c>
      <c r="C84" s="332">
        <v>421</v>
      </c>
      <c r="D84" s="332">
        <v>419</v>
      </c>
      <c r="E84" s="143">
        <v>840</v>
      </c>
    </row>
    <row r="85" spans="1:5" ht="15">
      <c r="A85" s="332" t="s">
        <v>979</v>
      </c>
      <c r="B85" s="332">
        <v>14113334</v>
      </c>
      <c r="C85" s="332">
        <v>381</v>
      </c>
      <c r="D85" s="332">
        <v>166</v>
      </c>
      <c r="E85" s="143">
        <v>547</v>
      </c>
    </row>
    <row r="86" spans="1:5" ht="15">
      <c r="A86" s="332" t="s">
        <v>979</v>
      </c>
      <c r="B86" s="332">
        <v>19505156</v>
      </c>
      <c r="C86" s="332">
        <v>349</v>
      </c>
      <c r="D86" s="332">
        <v>228</v>
      </c>
      <c r="E86" s="143">
        <v>577</v>
      </c>
    </row>
    <row r="87" spans="1:5" ht="15">
      <c r="A87" s="332" t="s">
        <v>979</v>
      </c>
      <c r="B87" s="332">
        <v>18013537</v>
      </c>
      <c r="C87" s="332">
        <v>365</v>
      </c>
      <c r="D87" s="332">
        <v>139</v>
      </c>
      <c r="E87" s="143">
        <v>504</v>
      </c>
    </row>
    <row r="88" spans="1:5" ht="15">
      <c r="A88" s="332" t="s">
        <v>979</v>
      </c>
      <c r="B88" s="332">
        <v>13143333</v>
      </c>
      <c r="C88" s="332">
        <v>598</v>
      </c>
      <c r="D88" s="332">
        <v>151</v>
      </c>
      <c r="E88" s="143">
        <v>749</v>
      </c>
    </row>
    <row r="89" spans="1:5" ht="15">
      <c r="A89" s="332" t="s">
        <v>979</v>
      </c>
      <c r="B89" s="332">
        <v>6094544</v>
      </c>
      <c r="C89" s="332">
        <v>292</v>
      </c>
      <c r="D89" s="332">
        <v>270</v>
      </c>
      <c r="E89" s="143">
        <v>562</v>
      </c>
    </row>
    <row r="90" spans="1:5" ht="15">
      <c r="A90" s="332" t="s">
        <v>979</v>
      </c>
      <c r="B90" s="332">
        <v>18425155</v>
      </c>
      <c r="C90" s="332">
        <v>301</v>
      </c>
      <c r="D90" s="332">
        <v>188</v>
      </c>
      <c r="E90" s="143">
        <v>489</v>
      </c>
    </row>
    <row r="91" spans="1:5" ht="15">
      <c r="A91" s="332" t="s">
        <v>979</v>
      </c>
      <c r="B91" s="332">
        <v>15083535</v>
      </c>
      <c r="C91" s="332">
        <v>441</v>
      </c>
      <c r="D91" s="332">
        <v>150</v>
      </c>
      <c r="E91" s="143">
        <v>591</v>
      </c>
    </row>
    <row r="92" spans="1:5" ht="15">
      <c r="A92" s="332" t="s">
        <v>979</v>
      </c>
      <c r="B92" s="332">
        <v>14073335</v>
      </c>
      <c r="C92" s="332">
        <v>487</v>
      </c>
      <c r="D92" s="332">
        <v>150</v>
      </c>
      <c r="E92" s="143">
        <v>637</v>
      </c>
    </row>
    <row r="93" spans="1:5" ht="15">
      <c r="A93" s="332" t="s">
        <v>979</v>
      </c>
      <c r="B93" s="332">
        <v>12265150</v>
      </c>
      <c r="C93" s="332">
        <v>620</v>
      </c>
      <c r="D93" s="332">
        <v>382</v>
      </c>
      <c r="E93" s="143">
        <v>1002</v>
      </c>
    </row>
    <row r="94" spans="1:5" ht="15">
      <c r="A94" s="332" t="s">
        <v>979</v>
      </c>
      <c r="B94" s="332">
        <v>3043128</v>
      </c>
      <c r="C94" s="332">
        <v>198</v>
      </c>
      <c r="D94" s="332">
        <v>121</v>
      </c>
      <c r="E94" s="143">
        <v>319</v>
      </c>
    </row>
    <row r="95" spans="1:5" ht="15">
      <c r="A95" s="332" t="s">
        <v>979</v>
      </c>
      <c r="B95" s="332">
        <v>13395151</v>
      </c>
      <c r="C95" s="332">
        <v>315</v>
      </c>
      <c r="D95" s="332">
        <v>193</v>
      </c>
      <c r="E95" s="143">
        <v>508</v>
      </c>
    </row>
    <row r="96" spans="1:5" ht="15">
      <c r="A96" s="332" t="s">
        <v>979</v>
      </c>
      <c r="B96" s="332">
        <v>21115238</v>
      </c>
      <c r="C96" s="332">
        <v>743</v>
      </c>
      <c r="D96" s="332">
        <v>729</v>
      </c>
      <c r="E96" s="143">
        <v>1472</v>
      </c>
    </row>
    <row r="97" spans="1:5" ht="15">
      <c r="A97" s="332" t="s">
        <v>979</v>
      </c>
      <c r="B97" s="332">
        <v>6023232</v>
      </c>
      <c r="C97" s="332">
        <v>312</v>
      </c>
      <c r="D97" s="332">
        <v>144</v>
      </c>
      <c r="E97" s="143">
        <v>456</v>
      </c>
    </row>
    <row r="98" spans="1:5" ht="15">
      <c r="A98" s="332" t="s">
        <v>979</v>
      </c>
      <c r="B98" s="332">
        <v>5364544</v>
      </c>
      <c r="C98" s="332">
        <v>547</v>
      </c>
      <c r="D98" s="332">
        <v>488</v>
      </c>
      <c r="E98" s="143">
        <v>1035</v>
      </c>
    </row>
    <row r="99" spans="1:5" ht="15">
      <c r="A99" s="332" t="s">
        <v>979</v>
      </c>
      <c r="B99" s="332">
        <v>19033438</v>
      </c>
      <c r="C99" s="332">
        <v>1482</v>
      </c>
      <c r="D99" s="332">
        <v>42</v>
      </c>
      <c r="E99" s="143">
        <v>1524</v>
      </c>
    </row>
    <row r="100" spans="1:5" ht="15">
      <c r="A100" s="332" t="s">
        <v>979</v>
      </c>
      <c r="B100" s="332">
        <v>12113333</v>
      </c>
      <c r="C100" s="332">
        <v>494</v>
      </c>
      <c r="D100" s="332">
        <v>235</v>
      </c>
      <c r="E100" s="143">
        <v>729</v>
      </c>
    </row>
    <row r="101" spans="1:5" ht="15">
      <c r="A101" s="332" t="s">
        <v>979</v>
      </c>
      <c r="B101" s="332">
        <v>21145258</v>
      </c>
      <c r="C101" s="332">
        <v>310</v>
      </c>
      <c r="D101" s="332">
        <v>302</v>
      </c>
      <c r="E101" s="143">
        <v>612</v>
      </c>
    </row>
    <row r="102" spans="1:5" ht="15">
      <c r="A102" s="332" t="s">
        <v>979</v>
      </c>
      <c r="B102" s="332">
        <v>1204440</v>
      </c>
      <c r="C102" s="332">
        <v>280</v>
      </c>
      <c r="D102" s="332">
        <v>71</v>
      </c>
      <c r="E102" s="143">
        <v>351</v>
      </c>
    </row>
    <row r="103" spans="1:5" ht="15">
      <c r="A103" s="332" t="s">
        <v>979</v>
      </c>
      <c r="B103" s="332">
        <v>7013232</v>
      </c>
      <c r="C103" s="332">
        <v>396</v>
      </c>
      <c r="D103" s="332">
        <v>251</v>
      </c>
      <c r="E103" s="143">
        <v>647</v>
      </c>
    </row>
    <row r="104" spans="1:5" ht="15">
      <c r="A104" s="332" t="s">
        <v>979</v>
      </c>
      <c r="B104" s="332">
        <v>19113438</v>
      </c>
      <c r="C104" s="332">
        <v>360</v>
      </c>
      <c r="D104" s="332">
        <v>329</v>
      </c>
      <c r="E104" s="143">
        <v>689</v>
      </c>
    </row>
    <row r="105" spans="1:5" ht="15">
      <c r="A105" s="332" t="s">
        <v>979</v>
      </c>
      <c r="B105" s="332">
        <v>17075154</v>
      </c>
      <c r="C105" s="332">
        <v>997</v>
      </c>
      <c r="D105" s="332">
        <v>932</v>
      </c>
      <c r="E105" s="143">
        <v>1929</v>
      </c>
    </row>
    <row r="106" spans="1:5" ht="15">
      <c r="A106" s="332" t="s">
        <v>979</v>
      </c>
      <c r="B106" s="332">
        <v>2074341</v>
      </c>
      <c r="C106" s="332">
        <v>167</v>
      </c>
      <c r="D106" s="332">
        <v>89</v>
      </c>
      <c r="E106" s="143">
        <v>256</v>
      </c>
    </row>
    <row r="107" spans="1:5" ht="15">
      <c r="A107" s="332" t="s">
        <v>979</v>
      </c>
      <c r="B107" s="332">
        <v>12305150</v>
      </c>
      <c r="C107" s="332">
        <v>542</v>
      </c>
      <c r="D107" s="332">
        <v>386</v>
      </c>
      <c r="E107" s="143">
        <v>928</v>
      </c>
    </row>
    <row r="108" spans="1:5" ht="15">
      <c r="A108" s="332" t="s">
        <v>979</v>
      </c>
      <c r="B108" s="332">
        <v>18215155</v>
      </c>
      <c r="C108" s="332">
        <v>321</v>
      </c>
      <c r="D108" s="332">
        <v>310</v>
      </c>
      <c r="E108" s="143">
        <v>631</v>
      </c>
    </row>
    <row r="109" spans="1:5" ht="15">
      <c r="A109" s="332" t="s">
        <v>979</v>
      </c>
      <c r="B109" s="332">
        <v>1003430</v>
      </c>
      <c r="C109" s="332">
        <v>357</v>
      </c>
      <c r="D109" s="332">
        <v>295</v>
      </c>
      <c r="E109" s="143">
        <v>652</v>
      </c>
    </row>
    <row r="110" spans="1:5" ht="15">
      <c r="A110" s="332" t="s">
        <v>979</v>
      </c>
      <c r="B110" s="332">
        <v>19023437</v>
      </c>
      <c r="C110" s="332">
        <v>351</v>
      </c>
      <c r="D110" s="332">
        <v>188</v>
      </c>
      <c r="E110" s="143">
        <v>539</v>
      </c>
    </row>
    <row r="111" spans="1:5" ht="15">
      <c r="A111" s="332" t="s">
        <v>979</v>
      </c>
      <c r="B111" s="332">
        <v>14273335</v>
      </c>
      <c r="C111" s="332">
        <v>558</v>
      </c>
      <c r="D111" s="332">
        <v>416</v>
      </c>
      <c r="E111" s="143">
        <v>974</v>
      </c>
    </row>
    <row r="112" spans="1:5" ht="15">
      <c r="A112" s="332" t="s">
        <v>979</v>
      </c>
      <c r="B112" s="332">
        <v>18063537</v>
      </c>
      <c r="C112" s="332">
        <v>305</v>
      </c>
      <c r="D112" s="332">
        <v>224</v>
      </c>
      <c r="E112" s="143">
        <v>529</v>
      </c>
    </row>
    <row r="113" spans="1:5" ht="15">
      <c r="A113" s="332" t="s">
        <v>979</v>
      </c>
      <c r="B113" s="332">
        <v>15025139</v>
      </c>
      <c r="C113" s="332">
        <v>129</v>
      </c>
      <c r="D113" s="332">
        <v>108</v>
      </c>
      <c r="E113" s="143">
        <v>237</v>
      </c>
    </row>
    <row r="114" spans="1:5" ht="15">
      <c r="A114" s="332" t="s">
        <v>979</v>
      </c>
      <c r="B114" s="332">
        <v>16085153</v>
      </c>
      <c r="C114" s="332">
        <v>1632</v>
      </c>
      <c r="D114" s="332">
        <v>86</v>
      </c>
      <c r="E114" s="143">
        <v>1718</v>
      </c>
    </row>
    <row r="115" spans="1:5" ht="15">
      <c r="A115" s="332" t="s">
        <v>979</v>
      </c>
      <c r="B115" s="332">
        <v>20003438</v>
      </c>
      <c r="C115" s="332">
        <v>975</v>
      </c>
      <c r="D115" s="332">
        <v>178</v>
      </c>
      <c r="E115" s="143">
        <v>1153</v>
      </c>
    </row>
    <row r="116" spans="1:5" ht="15">
      <c r="A116" s="332" t="s">
        <v>979</v>
      </c>
      <c r="B116" s="332">
        <v>21015258</v>
      </c>
      <c r="C116" s="332">
        <v>299</v>
      </c>
      <c r="D116" s="332">
        <v>191</v>
      </c>
      <c r="E116" s="143">
        <v>490</v>
      </c>
    </row>
    <row r="117" spans="1:5" ht="15">
      <c r="A117" s="332" t="s">
        <v>979</v>
      </c>
      <c r="B117" s="332">
        <v>10154548</v>
      </c>
      <c r="C117" s="332">
        <v>242</v>
      </c>
      <c r="D117" s="332">
        <v>218</v>
      </c>
      <c r="E117" s="143">
        <v>460</v>
      </c>
    </row>
    <row r="118" spans="1:5" ht="15">
      <c r="A118" s="332" t="s">
        <v>979</v>
      </c>
      <c r="B118" s="332">
        <v>1234440</v>
      </c>
      <c r="C118" s="332">
        <v>199</v>
      </c>
      <c r="D118" s="332">
        <v>171</v>
      </c>
      <c r="E118" s="143">
        <v>370</v>
      </c>
    </row>
    <row r="119" spans="1:5" ht="15">
      <c r="A119" s="332" t="s">
        <v>979</v>
      </c>
      <c r="B119" s="332">
        <v>13325151</v>
      </c>
      <c r="C119" s="332">
        <v>359</v>
      </c>
      <c r="D119" s="332">
        <v>330</v>
      </c>
      <c r="E119" s="143">
        <v>689</v>
      </c>
    </row>
    <row r="120" spans="1:5" ht="15">
      <c r="A120" s="332" t="s">
        <v>979</v>
      </c>
      <c r="B120" s="332">
        <v>10304648</v>
      </c>
      <c r="C120" s="332">
        <v>521</v>
      </c>
      <c r="D120" s="332">
        <v>468</v>
      </c>
      <c r="E120" s="143">
        <v>989</v>
      </c>
    </row>
    <row r="121" spans="1:5" ht="15">
      <c r="A121" s="332" t="s">
        <v>979</v>
      </c>
      <c r="B121" s="332">
        <v>14274552</v>
      </c>
      <c r="C121" s="332">
        <v>397</v>
      </c>
      <c r="D121" s="332">
        <v>175</v>
      </c>
      <c r="E121" s="143">
        <v>572</v>
      </c>
    </row>
    <row r="122" spans="1:5" ht="15">
      <c r="A122" s="332" t="s">
        <v>979</v>
      </c>
      <c r="B122" s="332">
        <v>11174650</v>
      </c>
      <c r="C122" s="332">
        <v>1078</v>
      </c>
      <c r="D122" s="332">
        <v>74</v>
      </c>
      <c r="E122" s="143">
        <v>1152</v>
      </c>
    </row>
    <row r="123" spans="1:5" ht="15">
      <c r="A123" s="332" t="s">
        <v>979</v>
      </c>
      <c r="B123" s="332">
        <v>14154552</v>
      </c>
      <c r="C123" s="332">
        <v>353</v>
      </c>
      <c r="D123" s="332">
        <v>325</v>
      </c>
      <c r="E123" s="143">
        <v>678</v>
      </c>
    </row>
    <row r="124" spans="1:5" ht="15">
      <c r="A124" s="332" t="s">
        <v>979</v>
      </c>
      <c r="B124" s="332">
        <v>10015509</v>
      </c>
      <c r="C124" s="332">
        <v>2</v>
      </c>
      <c r="D124" s="332">
        <v>512</v>
      </c>
      <c r="E124" s="143">
        <v>514</v>
      </c>
    </row>
    <row r="125" spans="1:5" ht="15">
      <c r="A125" s="332" t="s">
        <v>979</v>
      </c>
      <c r="B125" s="332">
        <v>14023334</v>
      </c>
      <c r="C125" s="332">
        <v>281</v>
      </c>
      <c r="D125" s="332">
        <v>227</v>
      </c>
      <c r="E125" s="143">
        <v>508</v>
      </c>
    </row>
    <row r="126" spans="1:5" ht="15">
      <c r="A126" s="332" t="s">
        <v>979</v>
      </c>
      <c r="B126" s="332">
        <v>9064547</v>
      </c>
      <c r="C126" s="332">
        <v>328</v>
      </c>
      <c r="D126" s="332">
        <v>309</v>
      </c>
      <c r="E126" s="143">
        <v>637</v>
      </c>
    </row>
    <row r="127" spans="1:5" ht="15">
      <c r="A127" s="332" t="s">
        <v>979</v>
      </c>
      <c r="B127" s="332">
        <v>3163127</v>
      </c>
      <c r="C127" s="332">
        <v>363</v>
      </c>
      <c r="D127" s="332">
        <v>195</v>
      </c>
      <c r="E127" s="143">
        <v>558</v>
      </c>
    </row>
    <row r="128" spans="1:5" ht="15">
      <c r="A128" s="332" t="s">
        <v>979</v>
      </c>
      <c r="B128" s="332">
        <v>9043437</v>
      </c>
      <c r="C128" s="332">
        <v>406</v>
      </c>
      <c r="D128" s="332">
        <v>178</v>
      </c>
      <c r="E128" s="143">
        <v>584</v>
      </c>
    </row>
    <row r="129" spans="1:5" ht="15">
      <c r="A129" s="332" t="s">
        <v>979</v>
      </c>
      <c r="B129" s="332">
        <v>1154440</v>
      </c>
      <c r="C129" s="332">
        <v>638</v>
      </c>
      <c r="D129" s="332">
        <v>146</v>
      </c>
      <c r="E129" s="143">
        <v>784</v>
      </c>
    </row>
    <row r="130" spans="1:5" ht="15">
      <c r="A130" s="332" t="s">
        <v>979</v>
      </c>
      <c r="B130" s="332">
        <v>10244548</v>
      </c>
      <c r="C130" s="332">
        <v>298</v>
      </c>
      <c r="D130" s="332">
        <v>296</v>
      </c>
      <c r="E130" s="143">
        <v>594</v>
      </c>
    </row>
    <row r="131" spans="1:5" ht="15">
      <c r="A131" s="332" t="s">
        <v>979</v>
      </c>
      <c r="B131" s="332">
        <v>14193335</v>
      </c>
      <c r="C131" s="332">
        <v>227</v>
      </c>
      <c r="D131" s="332">
        <v>223</v>
      </c>
      <c r="E131" s="143">
        <v>450</v>
      </c>
    </row>
    <row r="132" spans="1:5" ht="15">
      <c r="A132" s="332" t="s">
        <v>979</v>
      </c>
      <c r="B132" s="332">
        <v>21065258</v>
      </c>
      <c r="C132" s="332">
        <v>366</v>
      </c>
      <c r="D132" s="332">
        <v>282</v>
      </c>
      <c r="E132" s="143">
        <v>648</v>
      </c>
    </row>
    <row r="133" spans="1:5" ht="15">
      <c r="A133" s="332" t="s">
        <v>979</v>
      </c>
      <c r="B133" s="332">
        <v>10344648</v>
      </c>
      <c r="C133" s="332">
        <v>691</v>
      </c>
      <c r="D133" s="332">
        <v>379</v>
      </c>
      <c r="E133" s="143">
        <v>1070</v>
      </c>
    </row>
    <row r="134" spans="1:5" ht="15">
      <c r="A134" s="332" t="s">
        <v>979</v>
      </c>
      <c r="B134" s="332">
        <v>3044342</v>
      </c>
      <c r="C134" s="332">
        <v>297</v>
      </c>
      <c r="D134" s="332">
        <v>174</v>
      </c>
      <c r="E134" s="143">
        <v>471</v>
      </c>
    </row>
    <row r="135" spans="1:5" ht="15">
      <c r="A135" s="332" t="s">
        <v>979</v>
      </c>
      <c r="B135" s="332">
        <v>14203334</v>
      </c>
      <c r="C135" s="332">
        <v>404</v>
      </c>
      <c r="D135" s="332">
        <v>225</v>
      </c>
      <c r="E135" s="143">
        <v>629</v>
      </c>
    </row>
    <row r="136" spans="1:5" ht="15">
      <c r="A136" s="332" t="s">
        <v>979</v>
      </c>
      <c r="B136" s="332">
        <v>5073128</v>
      </c>
      <c r="C136" s="332">
        <v>186</v>
      </c>
      <c r="D136" s="332">
        <v>6</v>
      </c>
      <c r="E136" s="143">
        <v>192</v>
      </c>
    </row>
    <row r="137" spans="1:5" ht="15">
      <c r="A137" s="332" t="s">
        <v>979</v>
      </c>
      <c r="B137" s="332">
        <v>20325257</v>
      </c>
      <c r="C137" s="332">
        <v>1020</v>
      </c>
      <c r="D137" s="332">
        <v>442</v>
      </c>
      <c r="E137" s="143">
        <v>1462</v>
      </c>
    </row>
    <row r="138" spans="1:5" ht="15">
      <c r="A138" s="332" t="s">
        <v>979</v>
      </c>
      <c r="B138" s="332">
        <v>5344544</v>
      </c>
      <c r="C138" s="332">
        <v>421</v>
      </c>
      <c r="D138" s="332">
        <v>373</v>
      </c>
      <c r="E138" s="143">
        <v>794</v>
      </c>
    </row>
    <row r="139" spans="1:5" ht="15">
      <c r="A139" s="332" t="s">
        <v>979</v>
      </c>
      <c r="B139" s="332">
        <v>19103438</v>
      </c>
      <c r="C139" s="332">
        <v>361</v>
      </c>
      <c r="D139" s="332">
        <v>314</v>
      </c>
      <c r="E139" s="143">
        <v>675</v>
      </c>
    </row>
    <row r="140" spans="1:5" ht="15">
      <c r="A140" s="332" t="s">
        <v>979</v>
      </c>
      <c r="B140" s="332">
        <v>3083128</v>
      </c>
      <c r="C140" s="332">
        <v>294</v>
      </c>
      <c r="D140" s="332">
        <v>142</v>
      </c>
      <c r="E140" s="143">
        <v>436</v>
      </c>
    </row>
    <row r="141" spans="1:5" ht="15">
      <c r="A141" s="332" t="s">
        <v>979</v>
      </c>
      <c r="B141" s="332">
        <v>17115154</v>
      </c>
      <c r="C141" s="332">
        <v>637</v>
      </c>
      <c r="D141" s="332">
        <v>552</v>
      </c>
      <c r="E141" s="143">
        <v>1189</v>
      </c>
    </row>
    <row r="142" spans="1:5" ht="15">
      <c r="A142" s="332" t="s">
        <v>979</v>
      </c>
      <c r="B142" s="332">
        <v>18075155</v>
      </c>
      <c r="C142" s="332">
        <v>544</v>
      </c>
      <c r="D142" s="332">
        <v>250</v>
      </c>
      <c r="E142" s="143">
        <v>794</v>
      </c>
    </row>
    <row r="143" spans="1:5" ht="15">
      <c r="A143" s="332" t="s">
        <v>979</v>
      </c>
      <c r="B143" s="332">
        <v>10103334</v>
      </c>
      <c r="C143" s="332">
        <v>631</v>
      </c>
      <c r="D143" s="332">
        <v>131</v>
      </c>
      <c r="E143" s="143">
        <v>762</v>
      </c>
    </row>
    <row r="144" spans="1:5" ht="15">
      <c r="A144" s="332" t="s">
        <v>979</v>
      </c>
      <c r="B144" s="332">
        <v>10384648</v>
      </c>
      <c r="C144" s="332">
        <v>305</v>
      </c>
      <c r="D144" s="332">
        <v>298</v>
      </c>
      <c r="E144" s="143">
        <v>603</v>
      </c>
    </row>
    <row r="145" spans="1:5" ht="15">
      <c r="A145" s="332" t="s">
        <v>979</v>
      </c>
      <c r="B145" s="332">
        <v>6274545</v>
      </c>
      <c r="C145" s="332">
        <v>244</v>
      </c>
      <c r="D145" s="332">
        <v>207</v>
      </c>
      <c r="E145" s="143">
        <v>451</v>
      </c>
    </row>
    <row r="146" spans="1:5" ht="15">
      <c r="A146" s="332" t="s">
        <v>979</v>
      </c>
      <c r="B146" s="332">
        <v>15215153</v>
      </c>
      <c r="C146" s="332">
        <v>250</v>
      </c>
      <c r="D146" s="332">
        <v>237</v>
      </c>
      <c r="E146" s="143">
        <v>487</v>
      </c>
    </row>
    <row r="147" spans="1:5" ht="15">
      <c r="A147" s="332" t="s">
        <v>979</v>
      </c>
      <c r="B147" s="332">
        <v>10214548</v>
      </c>
      <c r="C147" s="332">
        <v>262</v>
      </c>
      <c r="D147" s="332">
        <v>235</v>
      </c>
      <c r="E147" s="143">
        <v>497</v>
      </c>
    </row>
    <row r="148" spans="1:5" ht="15">
      <c r="A148" s="332" t="s">
        <v>979</v>
      </c>
      <c r="B148" s="332">
        <v>10124548</v>
      </c>
      <c r="C148" s="332">
        <v>236</v>
      </c>
      <c r="D148" s="332">
        <v>203</v>
      </c>
      <c r="E148" s="143">
        <v>439</v>
      </c>
    </row>
    <row r="149" spans="1:5" ht="15">
      <c r="A149" s="332" t="s">
        <v>979</v>
      </c>
      <c r="B149" s="332">
        <v>18365155</v>
      </c>
      <c r="C149" s="332">
        <v>275</v>
      </c>
      <c r="D149" s="332">
        <v>269</v>
      </c>
      <c r="E149" s="143">
        <v>544</v>
      </c>
    </row>
    <row r="150" spans="1:5" ht="15">
      <c r="A150" s="332" t="s">
        <v>979</v>
      </c>
      <c r="B150" s="332">
        <v>1193430</v>
      </c>
      <c r="C150" s="332">
        <v>587</v>
      </c>
      <c r="D150" s="332">
        <v>485</v>
      </c>
      <c r="E150" s="143">
        <v>1072</v>
      </c>
    </row>
    <row r="151" spans="1:5" ht="15">
      <c r="A151" s="332" t="s">
        <v>979</v>
      </c>
      <c r="B151" s="332">
        <v>12154650</v>
      </c>
      <c r="C151" s="332">
        <v>394</v>
      </c>
      <c r="D151" s="332">
        <v>264</v>
      </c>
      <c r="E151" s="143">
        <v>658</v>
      </c>
    </row>
    <row r="152" spans="1:5" ht="15">
      <c r="A152" s="332" t="s">
        <v>979</v>
      </c>
      <c r="B152" s="332">
        <v>4003431</v>
      </c>
      <c r="C152" s="332">
        <v>1134</v>
      </c>
      <c r="D152" s="332">
        <v>190</v>
      </c>
      <c r="E152" s="143">
        <v>1324</v>
      </c>
    </row>
    <row r="153" spans="1:5" ht="15">
      <c r="A153" s="332" t="s">
        <v>979</v>
      </c>
      <c r="B153" s="332">
        <v>3033128</v>
      </c>
      <c r="C153" s="332">
        <v>199</v>
      </c>
      <c r="D153" s="332">
        <v>104</v>
      </c>
      <c r="E153" s="143">
        <v>303</v>
      </c>
    </row>
    <row r="154" spans="1:5" ht="15">
      <c r="A154" s="332" t="s">
        <v>979</v>
      </c>
      <c r="B154" s="332">
        <v>4013431</v>
      </c>
      <c r="C154" s="332">
        <v>597</v>
      </c>
      <c r="D154" s="332">
        <v>151</v>
      </c>
      <c r="E154" s="143">
        <v>748</v>
      </c>
    </row>
    <row r="155" spans="1:5" ht="15">
      <c r="A155" s="332" t="s">
        <v>979</v>
      </c>
      <c r="B155" s="332">
        <v>13124551</v>
      </c>
      <c r="C155" s="332">
        <v>778</v>
      </c>
      <c r="D155" s="332">
        <v>394</v>
      </c>
      <c r="E155" s="143">
        <v>1172</v>
      </c>
    </row>
    <row r="156" spans="1:5" ht="15">
      <c r="A156" s="332" t="s">
        <v>979</v>
      </c>
      <c r="B156" s="332">
        <v>16213536</v>
      </c>
      <c r="C156" s="332">
        <v>302</v>
      </c>
      <c r="D156" s="332">
        <v>200</v>
      </c>
      <c r="E156" s="143">
        <v>502</v>
      </c>
    </row>
    <row r="157" spans="1:5" ht="15">
      <c r="A157" s="332" t="s">
        <v>979</v>
      </c>
      <c r="B157" s="332">
        <v>10074548</v>
      </c>
      <c r="C157" s="332">
        <v>731</v>
      </c>
      <c r="D157" s="332">
        <v>416</v>
      </c>
      <c r="E157" s="143">
        <v>1147</v>
      </c>
    </row>
    <row r="158" spans="1:5" ht="15">
      <c r="A158" s="332" t="s">
        <v>979</v>
      </c>
      <c r="B158" s="332">
        <v>20053431</v>
      </c>
      <c r="C158" s="332">
        <v>1242</v>
      </c>
      <c r="D158" s="332">
        <v>87</v>
      </c>
      <c r="E158" s="143">
        <v>1329</v>
      </c>
    </row>
    <row r="159" spans="1:5" ht="15">
      <c r="A159" s="332" t="s">
        <v>979</v>
      </c>
      <c r="B159" s="332">
        <v>21415259</v>
      </c>
      <c r="C159" s="332">
        <v>238</v>
      </c>
      <c r="D159" s="332">
        <v>73</v>
      </c>
      <c r="E159" s="143">
        <v>311</v>
      </c>
    </row>
    <row r="160" spans="1:5" ht="15">
      <c r="A160" s="332" t="s">
        <v>979</v>
      </c>
      <c r="B160" s="332">
        <v>20255257</v>
      </c>
      <c r="C160" s="332">
        <v>613</v>
      </c>
      <c r="D160" s="332">
        <v>478</v>
      </c>
      <c r="E160" s="143">
        <v>1091</v>
      </c>
    </row>
    <row r="161" spans="1:5" ht="15">
      <c r="A161" s="332" t="s">
        <v>979</v>
      </c>
      <c r="B161" s="332">
        <v>7203232</v>
      </c>
      <c r="C161" s="332">
        <v>348</v>
      </c>
      <c r="D161" s="332">
        <v>110</v>
      </c>
      <c r="E161" s="143">
        <v>458</v>
      </c>
    </row>
    <row r="162" spans="1:5" ht="15">
      <c r="A162" s="332" t="s">
        <v>979</v>
      </c>
      <c r="B162" s="332">
        <v>13064551</v>
      </c>
      <c r="C162" s="332">
        <v>456</v>
      </c>
      <c r="D162" s="332">
        <v>422</v>
      </c>
      <c r="E162" s="143">
        <v>878</v>
      </c>
    </row>
    <row r="163" spans="1:5" ht="15">
      <c r="A163" s="332" t="s">
        <v>979</v>
      </c>
      <c r="B163" s="332">
        <v>19135156</v>
      </c>
      <c r="C163" s="332">
        <v>348</v>
      </c>
      <c r="D163" s="332">
        <v>246</v>
      </c>
      <c r="E163" s="143">
        <v>594</v>
      </c>
    </row>
    <row r="164" spans="1:5" ht="15">
      <c r="A164" s="332" t="s">
        <v>979</v>
      </c>
      <c r="B164" s="332">
        <v>11274650</v>
      </c>
      <c r="C164" s="332">
        <v>364</v>
      </c>
      <c r="D164" s="332">
        <v>307</v>
      </c>
      <c r="E164" s="143">
        <v>671</v>
      </c>
    </row>
    <row r="165" spans="1:5" ht="15">
      <c r="A165" s="332" t="s">
        <v>979</v>
      </c>
      <c r="B165" s="332">
        <v>8173232</v>
      </c>
      <c r="C165" s="332">
        <v>436</v>
      </c>
      <c r="D165" s="332">
        <v>238</v>
      </c>
      <c r="E165" s="143">
        <v>674</v>
      </c>
    </row>
    <row r="166" spans="1:5" ht="15">
      <c r="A166" s="332" t="s">
        <v>979</v>
      </c>
      <c r="B166" s="332">
        <v>15175153</v>
      </c>
      <c r="C166" s="332">
        <v>343</v>
      </c>
      <c r="D166" s="332">
        <v>314</v>
      </c>
      <c r="E166" s="143">
        <v>657</v>
      </c>
    </row>
    <row r="167" spans="1:5" ht="15">
      <c r="A167" s="332" t="s">
        <v>979</v>
      </c>
      <c r="B167" s="332">
        <v>12194650</v>
      </c>
      <c r="C167" s="332">
        <v>284</v>
      </c>
      <c r="D167" s="332">
        <v>218</v>
      </c>
      <c r="E167" s="143">
        <v>502</v>
      </c>
    </row>
    <row r="168" spans="1:5" ht="15">
      <c r="A168" s="332" t="s">
        <v>979</v>
      </c>
      <c r="B168" s="332">
        <v>13163333</v>
      </c>
      <c r="C168" s="332">
        <v>294</v>
      </c>
      <c r="D168" s="332">
        <v>301</v>
      </c>
      <c r="E168" s="143">
        <v>595</v>
      </c>
    </row>
    <row r="169" spans="1:5" ht="15">
      <c r="A169" s="332" t="s">
        <v>979</v>
      </c>
      <c r="B169" s="332">
        <v>21495259</v>
      </c>
      <c r="C169" s="332">
        <v>1056</v>
      </c>
      <c r="D169" s="332">
        <v>925</v>
      </c>
      <c r="E169" s="143">
        <v>1981</v>
      </c>
    </row>
    <row r="170" spans="1:5" ht="15">
      <c r="A170" s="332" t="s">
        <v>979</v>
      </c>
      <c r="B170" s="332">
        <v>20025257</v>
      </c>
      <c r="C170" s="332">
        <v>449</v>
      </c>
      <c r="D170" s="332">
        <v>432</v>
      </c>
      <c r="E170" s="143">
        <v>881</v>
      </c>
    </row>
    <row r="171" spans="1:5" ht="15">
      <c r="A171" s="332" t="s">
        <v>979</v>
      </c>
      <c r="B171" s="332">
        <v>3133128</v>
      </c>
      <c r="C171" s="332">
        <v>246</v>
      </c>
      <c r="D171" s="332">
        <v>159</v>
      </c>
      <c r="E171" s="143">
        <v>405</v>
      </c>
    </row>
    <row r="172" spans="1:5" ht="15">
      <c r="A172" s="332" t="s">
        <v>979</v>
      </c>
      <c r="B172" s="332">
        <v>17095154</v>
      </c>
      <c r="C172" s="332">
        <v>674</v>
      </c>
      <c r="D172" s="332">
        <v>615</v>
      </c>
      <c r="E172" s="143">
        <v>1289</v>
      </c>
    </row>
    <row r="173" spans="1:5" ht="15">
      <c r="A173" s="332" t="s">
        <v>979</v>
      </c>
      <c r="B173" s="332">
        <v>21365259</v>
      </c>
      <c r="C173" s="332">
        <v>255</v>
      </c>
      <c r="D173" s="332">
        <v>143</v>
      </c>
      <c r="E173" s="143">
        <v>398</v>
      </c>
    </row>
    <row r="174" spans="1:5" ht="15">
      <c r="A174" s="332" t="s">
        <v>979</v>
      </c>
      <c r="B174" s="332">
        <v>8143232</v>
      </c>
      <c r="C174" s="332">
        <v>341</v>
      </c>
      <c r="D174" s="332">
        <v>207</v>
      </c>
      <c r="E174" s="143">
        <v>548</v>
      </c>
    </row>
    <row r="175" spans="1:5" ht="15">
      <c r="A175" s="332" t="s">
        <v>979</v>
      </c>
      <c r="B175" s="332">
        <v>10183334</v>
      </c>
      <c r="C175" s="332">
        <v>309</v>
      </c>
      <c r="D175" s="332">
        <v>301</v>
      </c>
      <c r="E175" s="143">
        <v>610</v>
      </c>
    </row>
    <row r="176" spans="1:5" ht="15">
      <c r="A176" s="332" t="s">
        <v>979</v>
      </c>
      <c r="B176" s="332">
        <v>3143128</v>
      </c>
      <c r="C176" s="332">
        <v>412</v>
      </c>
      <c r="D176" s="332">
        <v>376</v>
      </c>
      <c r="E176" s="143">
        <v>788</v>
      </c>
    </row>
    <row r="177" spans="1:5" ht="15">
      <c r="A177" s="332" t="s">
        <v>979</v>
      </c>
      <c r="B177" s="332">
        <v>5084544</v>
      </c>
      <c r="C177" s="332">
        <v>510</v>
      </c>
      <c r="D177" s="332">
        <v>481</v>
      </c>
      <c r="E177" s="143">
        <v>991</v>
      </c>
    </row>
    <row r="178" spans="1:5" ht="15">
      <c r="A178" s="332" t="s">
        <v>979</v>
      </c>
      <c r="B178" s="332">
        <v>10293334</v>
      </c>
      <c r="C178" s="332">
        <v>268</v>
      </c>
      <c r="D178" s="332">
        <v>172</v>
      </c>
      <c r="E178" s="143">
        <v>440</v>
      </c>
    </row>
    <row r="179" spans="1:5" ht="15">
      <c r="A179" s="332" t="s">
        <v>979</v>
      </c>
      <c r="B179" s="332">
        <v>20035257</v>
      </c>
      <c r="C179" s="332">
        <v>1017</v>
      </c>
      <c r="D179" s="332">
        <v>361</v>
      </c>
      <c r="E179" s="143">
        <v>1378</v>
      </c>
    </row>
    <row r="180" spans="1:5" ht="15">
      <c r="A180" s="332" t="s">
        <v>979</v>
      </c>
      <c r="B180" s="332">
        <v>3034342</v>
      </c>
      <c r="C180" s="332">
        <v>152</v>
      </c>
      <c r="D180" s="332">
        <v>90</v>
      </c>
      <c r="E180" s="143">
        <v>242</v>
      </c>
    </row>
    <row r="181" spans="1:5" ht="15">
      <c r="A181" s="332" t="s">
        <v>979</v>
      </c>
      <c r="B181" s="332">
        <v>5354544</v>
      </c>
      <c r="C181" s="332">
        <v>202</v>
      </c>
      <c r="D181" s="332">
        <v>173</v>
      </c>
      <c r="E181" s="143">
        <v>375</v>
      </c>
    </row>
    <row r="182" spans="1:5" ht="15">
      <c r="A182" s="332" t="s">
        <v>979</v>
      </c>
      <c r="B182" s="332">
        <v>10073334</v>
      </c>
      <c r="C182" s="332">
        <v>406</v>
      </c>
      <c r="D182" s="332">
        <v>162</v>
      </c>
      <c r="E182" s="143">
        <v>568</v>
      </c>
    </row>
    <row r="183" spans="1:5" ht="15">
      <c r="A183" s="332" t="s">
        <v>979</v>
      </c>
      <c r="B183" s="332">
        <v>10015534</v>
      </c>
      <c r="C183" s="332">
        <v>1</v>
      </c>
      <c r="D183" s="332">
        <v>725</v>
      </c>
      <c r="E183" s="143">
        <v>726</v>
      </c>
    </row>
    <row r="184" spans="1:5" ht="15">
      <c r="A184" s="332" t="s">
        <v>979</v>
      </c>
      <c r="B184" s="332">
        <v>14063334</v>
      </c>
      <c r="C184" s="332">
        <v>286</v>
      </c>
      <c r="D184" s="332">
        <v>248</v>
      </c>
      <c r="E184" s="143">
        <v>534</v>
      </c>
    </row>
    <row r="185" spans="1:5" ht="15">
      <c r="A185" s="332" t="s">
        <v>979</v>
      </c>
      <c r="B185" s="332">
        <v>7104546</v>
      </c>
      <c r="C185" s="332">
        <v>255</v>
      </c>
      <c r="D185" s="332">
        <v>30</v>
      </c>
      <c r="E185" s="143">
        <v>285</v>
      </c>
    </row>
    <row r="186" spans="1:5" ht="15">
      <c r="A186" s="332" t="s">
        <v>979</v>
      </c>
      <c r="B186" s="332">
        <v>12224650</v>
      </c>
      <c r="C186" s="332">
        <v>494</v>
      </c>
      <c r="D186" s="332">
        <v>264</v>
      </c>
      <c r="E186" s="143">
        <v>758</v>
      </c>
    </row>
    <row r="187" spans="1:5" ht="15">
      <c r="A187" s="332" t="s">
        <v>979</v>
      </c>
      <c r="B187" s="332">
        <v>3113128</v>
      </c>
      <c r="C187" s="332">
        <v>331</v>
      </c>
      <c r="D187" s="332">
        <v>227</v>
      </c>
      <c r="E187" s="143">
        <v>558</v>
      </c>
    </row>
    <row r="188" spans="1:5" ht="15">
      <c r="A188" s="332" t="s">
        <v>979</v>
      </c>
      <c r="B188" s="332">
        <v>14024552</v>
      </c>
      <c r="C188" s="332">
        <v>294</v>
      </c>
      <c r="D188" s="332">
        <v>267</v>
      </c>
      <c r="E188" s="143">
        <v>561</v>
      </c>
    </row>
    <row r="189" spans="1:5" ht="15">
      <c r="A189" s="332" t="s">
        <v>979</v>
      </c>
      <c r="B189" s="332">
        <v>18025155</v>
      </c>
      <c r="C189" s="332">
        <v>410</v>
      </c>
      <c r="D189" s="332">
        <v>309</v>
      </c>
      <c r="E189" s="143">
        <v>719</v>
      </c>
    </row>
    <row r="190" spans="1:5" ht="15">
      <c r="A190" s="332" t="s">
        <v>979</v>
      </c>
      <c r="B190" s="332">
        <v>20153438</v>
      </c>
      <c r="C190" s="332">
        <v>260</v>
      </c>
      <c r="D190" s="332">
        <v>261</v>
      </c>
      <c r="E190" s="143">
        <v>521</v>
      </c>
    </row>
    <row r="191" spans="1:5" ht="15">
      <c r="A191" s="332" t="s">
        <v>979</v>
      </c>
      <c r="B191" s="332">
        <v>15123535</v>
      </c>
      <c r="C191" s="332">
        <v>474</v>
      </c>
      <c r="D191" s="332">
        <v>100</v>
      </c>
      <c r="E191" s="143">
        <v>574</v>
      </c>
    </row>
    <row r="192" spans="1:5" ht="15">
      <c r="A192" s="332" t="s">
        <v>979</v>
      </c>
      <c r="B192" s="332">
        <v>6214545</v>
      </c>
      <c r="C192" s="332">
        <v>240</v>
      </c>
      <c r="D192" s="332">
        <v>114</v>
      </c>
      <c r="E192" s="143">
        <v>354</v>
      </c>
    </row>
    <row r="193" spans="1:5" ht="15">
      <c r="A193" s="332" t="s">
        <v>979</v>
      </c>
      <c r="B193" s="332">
        <v>7054545</v>
      </c>
      <c r="C193" s="332">
        <v>385</v>
      </c>
      <c r="D193" s="332">
        <v>106</v>
      </c>
      <c r="E193" s="143">
        <v>491</v>
      </c>
    </row>
    <row r="194" spans="1:5" ht="15">
      <c r="A194" s="332" t="s">
        <v>979</v>
      </c>
      <c r="B194" s="332">
        <v>11114650</v>
      </c>
      <c r="C194" s="332">
        <v>376</v>
      </c>
      <c r="D194" s="332">
        <v>348</v>
      </c>
      <c r="E194" s="143">
        <v>724</v>
      </c>
    </row>
    <row r="195" spans="1:5" ht="15">
      <c r="A195" s="332" t="s">
        <v>979</v>
      </c>
      <c r="B195" s="332">
        <v>1133430</v>
      </c>
      <c r="C195" s="332">
        <v>645</v>
      </c>
      <c r="D195" s="332">
        <v>579</v>
      </c>
      <c r="E195" s="143">
        <v>1224</v>
      </c>
    </row>
    <row r="196" spans="1:5" ht="15">
      <c r="A196" s="332" t="s">
        <v>979</v>
      </c>
      <c r="B196" s="332">
        <v>9164547</v>
      </c>
      <c r="C196" s="332">
        <v>221</v>
      </c>
      <c r="D196" s="332">
        <v>65</v>
      </c>
      <c r="E196" s="143">
        <v>286</v>
      </c>
    </row>
    <row r="197" spans="1:5" ht="15">
      <c r="A197" s="332" t="s">
        <v>979</v>
      </c>
      <c r="B197" s="332">
        <v>5404544</v>
      </c>
      <c r="C197" s="332">
        <v>651</v>
      </c>
      <c r="D197" s="332">
        <v>480</v>
      </c>
      <c r="E197" s="143">
        <v>1131</v>
      </c>
    </row>
    <row r="198" spans="1:5" ht="15">
      <c r="A198" s="332" t="s">
        <v>979</v>
      </c>
      <c r="B198" s="332">
        <v>21355259</v>
      </c>
      <c r="C198" s="332">
        <v>239</v>
      </c>
      <c r="D198" s="332">
        <v>194</v>
      </c>
      <c r="E198" s="143">
        <v>433</v>
      </c>
    </row>
    <row r="199" spans="1:5" ht="15">
      <c r="A199" s="332" t="s">
        <v>979</v>
      </c>
      <c r="B199" s="332">
        <v>12325150</v>
      </c>
      <c r="C199" s="332">
        <v>1308</v>
      </c>
      <c r="D199" s="332">
        <v>129</v>
      </c>
      <c r="E199" s="143">
        <v>1437</v>
      </c>
    </row>
    <row r="200" spans="1:5" ht="15">
      <c r="A200" s="332" t="s">
        <v>979</v>
      </c>
      <c r="B200" s="332">
        <v>12014650</v>
      </c>
      <c r="C200" s="332">
        <v>342</v>
      </c>
      <c r="D200" s="332">
        <v>337</v>
      </c>
      <c r="E200" s="143">
        <v>679</v>
      </c>
    </row>
    <row r="201" spans="1:5" ht="15">
      <c r="A201" s="332" t="s">
        <v>979</v>
      </c>
      <c r="B201" s="332">
        <v>16123536</v>
      </c>
      <c r="C201" s="332">
        <v>915</v>
      </c>
      <c r="D201" s="332">
        <v>119</v>
      </c>
      <c r="E201" s="143">
        <v>1034</v>
      </c>
    </row>
    <row r="202" spans="1:5" ht="15">
      <c r="A202" s="332" t="s">
        <v>979</v>
      </c>
      <c r="B202" s="332">
        <v>5134544</v>
      </c>
      <c r="C202" s="332">
        <v>321</v>
      </c>
      <c r="D202" s="332">
        <v>276</v>
      </c>
      <c r="E202" s="143">
        <v>597</v>
      </c>
    </row>
    <row r="203" spans="1:5" ht="15">
      <c r="A203" s="332" t="s">
        <v>979</v>
      </c>
      <c r="B203" s="332">
        <v>18565155</v>
      </c>
      <c r="C203" s="332">
        <v>479</v>
      </c>
      <c r="D203" s="332">
        <v>289</v>
      </c>
      <c r="E203" s="143">
        <v>768</v>
      </c>
    </row>
    <row r="204" spans="1:5" ht="15">
      <c r="A204" s="332" t="s">
        <v>979</v>
      </c>
      <c r="B204" s="332">
        <v>15085153</v>
      </c>
      <c r="C204" s="332">
        <v>873</v>
      </c>
      <c r="D204" s="332">
        <v>131</v>
      </c>
      <c r="E204" s="143">
        <v>1004</v>
      </c>
    </row>
    <row r="205" spans="1:5" ht="15">
      <c r="A205" s="332" t="s">
        <v>979</v>
      </c>
      <c r="B205" s="332">
        <v>15155153</v>
      </c>
      <c r="C205" s="332">
        <v>313</v>
      </c>
      <c r="D205" s="332">
        <v>281</v>
      </c>
      <c r="E205" s="143">
        <v>594</v>
      </c>
    </row>
    <row r="206" spans="1:5" ht="15">
      <c r="A206" s="332" t="s">
        <v>979</v>
      </c>
      <c r="B206" s="332">
        <v>14173334</v>
      </c>
      <c r="C206" s="332">
        <v>255</v>
      </c>
      <c r="D206" s="332">
        <v>249</v>
      </c>
      <c r="E206" s="143">
        <v>504</v>
      </c>
    </row>
    <row r="207" spans="1:5" ht="15">
      <c r="A207" s="332" t="s">
        <v>979</v>
      </c>
      <c r="B207" s="332">
        <v>20133431</v>
      </c>
      <c r="C207" s="332">
        <v>629</v>
      </c>
      <c r="D207" s="332">
        <v>300</v>
      </c>
      <c r="E207" s="143">
        <v>929</v>
      </c>
    </row>
    <row r="208" spans="1:5" ht="15">
      <c r="A208" s="332" t="s">
        <v>979</v>
      </c>
      <c r="B208" s="332">
        <v>14025139</v>
      </c>
      <c r="C208" s="332">
        <v>199</v>
      </c>
      <c r="D208" s="332">
        <v>185</v>
      </c>
      <c r="E208" s="143">
        <v>384</v>
      </c>
    </row>
    <row r="209" spans="1:5" ht="15">
      <c r="A209" s="332" t="s">
        <v>979</v>
      </c>
      <c r="B209" s="332">
        <v>14064552</v>
      </c>
      <c r="C209" s="332">
        <v>473</v>
      </c>
      <c r="D209" s="332">
        <v>375</v>
      </c>
      <c r="E209" s="143">
        <v>848</v>
      </c>
    </row>
    <row r="210" spans="1:5" ht="15">
      <c r="A210" s="332" t="s">
        <v>979</v>
      </c>
      <c r="B210" s="332">
        <v>19045155</v>
      </c>
      <c r="C210" s="332">
        <v>269</v>
      </c>
      <c r="D210" s="332">
        <v>264</v>
      </c>
      <c r="E210" s="143">
        <v>533</v>
      </c>
    </row>
    <row r="211" spans="1:5" ht="15">
      <c r="A211" s="332" t="s">
        <v>979</v>
      </c>
      <c r="B211" s="332">
        <v>20435258</v>
      </c>
      <c r="C211" s="332">
        <v>62</v>
      </c>
      <c r="D211" s="332">
        <v>169</v>
      </c>
      <c r="E211" s="143">
        <v>231</v>
      </c>
    </row>
    <row r="212" spans="1:5" ht="15">
      <c r="A212" s="332" t="s">
        <v>979</v>
      </c>
      <c r="B212" s="332">
        <v>15043535</v>
      </c>
      <c r="C212" s="332">
        <v>217</v>
      </c>
      <c r="D212" s="332">
        <v>133</v>
      </c>
      <c r="E212" s="143">
        <v>350</v>
      </c>
    </row>
    <row r="213" spans="1:5" ht="15">
      <c r="A213" s="332" t="s">
        <v>979</v>
      </c>
      <c r="B213" s="332">
        <v>11154650</v>
      </c>
      <c r="C213" s="332">
        <v>858</v>
      </c>
      <c r="D213" s="332">
        <v>770</v>
      </c>
      <c r="E213" s="143">
        <v>1628</v>
      </c>
    </row>
    <row r="214" spans="1:5" ht="15">
      <c r="A214" s="332" t="s">
        <v>979</v>
      </c>
      <c r="B214" s="332">
        <v>1044440</v>
      </c>
      <c r="C214" s="332">
        <v>773</v>
      </c>
      <c r="D214" s="332">
        <v>152</v>
      </c>
      <c r="E214" s="143">
        <v>925</v>
      </c>
    </row>
    <row r="215" spans="1:5" ht="15">
      <c r="A215" s="332" t="s">
        <v>979</v>
      </c>
      <c r="B215" s="332">
        <v>10123334</v>
      </c>
      <c r="C215" s="332">
        <v>251</v>
      </c>
      <c r="D215" s="332">
        <v>198</v>
      </c>
      <c r="E215" s="143">
        <v>449</v>
      </c>
    </row>
    <row r="216" spans="1:5" ht="15">
      <c r="A216" s="332" t="s">
        <v>979</v>
      </c>
      <c r="B216" s="332">
        <v>11094650</v>
      </c>
      <c r="C216" s="332">
        <v>924</v>
      </c>
      <c r="D216" s="332">
        <v>217</v>
      </c>
      <c r="E216" s="143">
        <v>1141</v>
      </c>
    </row>
    <row r="217" spans="1:5" ht="15">
      <c r="A217" s="332" t="s">
        <v>979</v>
      </c>
      <c r="B217" s="332">
        <v>1184440</v>
      </c>
      <c r="C217" s="332">
        <v>303</v>
      </c>
      <c r="D217" s="332">
        <v>4</v>
      </c>
      <c r="E217" s="143">
        <v>307</v>
      </c>
    </row>
    <row r="218" spans="1:5" ht="15">
      <c r="A218" s="332" t="s">
        <v>979</v>
      </c>
      <c r="B218" s="332">
        <v>16063536</v>
      </c>
      <c r="C218" s="332">
        <v>484</v>
      </c>
      <c r="D218" s="332">
        <v>183</v>
      </c>
      <c r="E218" s="143">
        <v>667</v>
      </c>
    </row>
    <row r="219" spans="1:5" ht="15">
      <c r="A219" s="332" t="s">
        <v>979</v>
      </c>
      <c r="B219" s="332">
        <v>6044544</v>
      </c>
      <c r="C219" s="332">
        <v>284</v>
      </c>
      <c r="D219" s="332">
        <v>278</v>
      </c>
      <c r="E219" s="143">
        <v>562</v>
      </c>
    </row>
    <row r="220" spans="1:5" ht="15">
      <c r="A220" s="332" t="s">
        <v>979</v>
      </c>
      <c r="B220" s="332">
        <v>8053232</v>
      </c>
      <c r="C220" s="332">
        <v>404</v>
      </c>
      <c r="D220" s="332">
        <v>115</v>
      </c>
      <c r="E220" s="143">
        <v>519</v>
      </c>
    </row>
    <row r="221" spans="1:5" ht="15">
      <c r="A221" s="332" t="s">
        <v>979</v>
      </c>
      <c r="B221" s="332">
        <v>6013232</v>
      </c>
      <c r="C221" s="332">
        <v>503</v>
      </c>
      <c r="D221" s="332">
        <v>50</v>
      </c>
      <c r="E221" s="143">
        <v>553</v>
      </c>
    </row>
    <row r="222" spans="1:5" ht="15">
      <c r="A222" s="332" t="s">
        <v>979</v>
      </c>
      <c r="B222" s="332">
        <v>11013233</v>
      </c>
      <c r="C222" s="332">
        <v>382</v>
      </c>
      <c r="D222" s="332">
        <v>326</v>
      </c>
      <c r="E222" s="143">
        <v>708</v>
      </c>
    </row>
    <row r="223" spans="1:5" ht="15">
      <c r="A223" s="332" t="s">
        <v>979</v>
      </c>
      <c r="B223" s="332">
        <v>16095153</v>
      </c>
      <c r="C223" s="332">
        <v>1915</v>
      </c>
      <c r="D223" s="332">
        <v>153</v>
      </c>
      <c r="E223" s="143">
        <v>2068</v>
      </c>
    </row>
    <row r="224" spans="1:5" ht="15">
      <c r="A224" s="332" t="s">
        <v>979</v>
      </c>
      <c r="B224" s="332">
        <v>16023536</v>
      </c>
      <c r="C224" s="332">
        <v>316</v>
      </c>
      <c r="D224" s="332">
        <v>203</v>
      </c>
      <c r="E224" s="143">
        <v>519</v>
      </c>
    </row>
    <row r="225" spans="1:5" ht="15">
      <c r="A225" s="332" t="s">
        <v>979</v>
      </c>
      <c r="B225" s="332">
        <v>16043535</v>
      </c>
      <c r="C225" s="332">
        <v>251</v>
      </c>
      <c r="D225" s="332">
        <v>205</v>
      </c>
      <c r="E225" s="143">
        <v>456</v>
      </c>
    </row>
    <row r="226" spans="1:5" ht="15">
      <c r="A226" s="332" t="s">
        <v>979</v>
      </c>
      <c r="B226" s="332">
        <v>14074552</v>
      </c>
      <c r="C226" s="332">
        <v>403</v>
      </c>
      <c r="D226" s="332">
        <v>351</v>
      </c>
      <c r="E226" s="143">
        <v>754</v>
      </c>
    </row>
    <row r="227" spans="1:5" ht="15">
      <c r="A227" s="332" t="s">
        <v>979</v>
      </c>
      <c r="B227" s="332">
        <v>14073334</v>
      </c>
      <c r="C227" s="332">
        <v>554</v>
      </c>
      <c r="D227" s="332">
        <v>230</v>
      </c>
      <c r="E227" s="143">
        <v>784</v>
      </c>
    </row>
    <row r="228" spans="1:5" ht="15">
      <c r="A228" s="332" t="s">
        <v>979</v>
      </c>
      <c r="B228" s="332">
        <v>15065153</v>
      </c>
      <c r="C228" s="332">
        <v>632</v>
      </c>
      <c r="D228" s="332">
        <v>209</v>
      </c>
      <c r="E228" s="143">
        <v>841</v>
      </c>
    </row>
    <row r="229" spans="1:5" ht="15">
      <c r="A229" s="332" t="s">
        <v>979</v>
      </c>
      <c r="B229" s="332">
        <v>16013536</v>
      </c>
      <c r="C229" s="332">
        <v>356</v>
      </c>
      <c r="D229" s="332">
        <v>261</v>
      </c>
      <c r="E229" s="143">
        <v>617</v>
      </c>
    </row>
    <row r="230" spans="1:5" ht="15">
      <c r="A230" s="332" t="s">
        <v>979</v>
      </c>
      <c r="B230" s="332">
        <v>13013334</v>
      </c>
      <c r="C230" s="332">
        <v>229</v>
      </c>
      <c r="D230" s="332">
        <v>186</v>
      </c>
      <c r="E230" s="143">
        <v>415</v>
      </c>
    </row>
    <row r="231" spans="1:5" ht="15">
      <c r="A231" s="332" t="s">
        <v>979</v>
      </c>
      <c r="B231" s="332">
        <v>12063333</v>
      </c>
      <c r="C231" s="332">
        <v>359</v>
      </c>
      <c r="D231" s="332">
        <v>202</v>
      </c>
      <c r="E231" s="143">
        <v>561</v>
      </c>
    </row>
    <row r="232" spans="1:5" ht="15">
      <c r="A232" s="332" t="s">
        <v>979</v>
      </c>
      <c r="B232" s="332">
        <v>11063233</v>
      </c>
      <c r="C232" s="332">
        <v>352</v>
      </c>
      <c r="D232" s="332">
        <v>291</v>
      </c>
      <c r="E232" s="143">
        <v>643</v>
      </c>
    </row>
    <row r="233" spans="1:5" ht="15">
      <c r="A233" s="332" t="s">
        <v>979</v>
      </c>
      <c r="B233" s="332">
        <v>6074544</v>
      </c>
      <c r="C233" s="332">
        <v>239</v>
      </c>
      <c r="D233" s="332">
        <v>233</v>
      </c>
      <c r="E233" s="143">
        <v>472</v>
      </c>
    </row>
    <row r="234" spans="1:5" ht="15">
      <c r="A234" s="332" t="s">
        <v>979</v>
      </c>
      <c r="B234" s="332">
        <v>13154551</v>
      </c>
      <c r="C234" s="332">
        <v>1103</v>
      </c>
      <c r="D234" s="332">
        <v>129</v>
      </c>
      <c r="E234" s="143">
        <v>1232</v>
      </c>
    </row>
    <row r="235" spans="1:5" ht="15">
      <c r="A235" s="332" t="s">
        <v>979</v>
      </c>
      <c r="B235" s="332">
        <v>18245155</v>
      </c>
      <c r="C235" s="332">
        <v>430</v>
      </c>
      <c r="D235" s="332">
        <v>323</v>
      </c>
      <c r="E235" s="143">
        <v>753</v>
      </c>
    </row>
    <row r="236" spans="1:5" ht="15">
      <c r="A236" s="332" t="s">
        <v>979</v>
      </c>
      <c r="B236" s="332">
        <v>19013438</v>
      </c>
      <c r="C236" s="332">
        <v>299</v>
      </c>
      <c r="D236" s="332">
        <v>258</v>
      </c>
      <c r="E236" s="143">
        <v>557</v>
      </c>
    </row>
    <row r="237" spans="1:5" ht="15">
      <c r="A237" s="332" t="s">
        <v>979</v>
      </c>
      <c r="B237" s="332">
        <v>8083232</v>
      </c>
      <c r="C237" s="332">
        <v>278</v>
      </c>
      <c r="D237" s="332">
        <v>180</v>
      </c>
      <c r="E237" s="143">
        <v>458</v>
      </c>
    </row>
    <row r="238" spans="1:5" ht="15">
      <c r="A238" s="332" t="s">
        <v>979</v>
      </c>
      <c r="B238" s="332">
        <v>4114343</v>
      </c>
      <c r="C238" s="332">
        <v>567</v>
      </c>
      <c r="D238" s="332">
        <v>216</v>
      </c>
      <c r="E238" s="143">
        <v>783</v>
      </c>
    </row>
    <row r="239" spans="1:5" ht="15">
      <c r="A239" s="332" t="s">
        <v>979</v>
      </c>
      <c r="B239" s="332">
        <v>3023127</v>
      </c>
      <c r="C239" s="332">
        <v>496</v>
      </c>
      <c r="D239" s="332">
        <v>391</v>
      </c>
      <c r="E239" s="143">
        <v>887</v>
      </c>
    </row>
    <row r="240" spans="1:5" ht="15">
      <c r="A240" s="332" t="s">
        <v>979</v>
      </c>
      <c r="B240" s="332">
        <v>14015139</v>
      </c>
      <c r="C240" s="332">
        <v>115</v>
      </c>
      <c r="D240" s="332">
        <v>96</v>
      </c>
      <c r="E240" s="143">
        <v>211</v>
      </c>
    </row>
    <row r="241" spans="1:5" ht="15">
      <c r="A241" s="332" t="s">
        <v>979</v>
      </c>
      <c r="B241" s="332">
        <v>9013232</v>
      </c>
      <c r="C241" s="332">
        <v>396</v>
      </c>
      <c r="D241" s="332">
        <v>123</v>
      </c>
      <c r="E241" s="143">
        <v>519</v>
      </c>
    </row>
    <row r="242" spans="1:5" ht="15">
      <c r="A242" s="332" t="s">
        <v>979</v>
      </c>
      <c r="B242" s="332">
        <v>14014552</v>
      </c>
      <c r="C242" s="332">
        <v>304</v>
      </c>
      <c r="D242" s="332">
        <v>282</v>
      </c>
      <c r="E242" s="143">
        <v>586</v>
      </c>
    </row>
    <row r="243" spans="1:5" ht="15">
      <c r="A243" s="332" t="s">
        <v>979</v>
      </c>
      <c r="B243" s="332">
        <v>10164548</v>
      </c>
      <c r="C243" s="332">
        <v>253</v>
      </c>
      <c r="D243" s="332">
        <v>216</v>
      </c>
      <c r="E243" s="143">
        <v>469</v>
      </c>
    </row>
    <row r="244" spans="1:5" ht="15">
      <c r="A244" s="332" t="s">
        <v>979</v>
      </c>
      <c r="B244" s="332">
        <v>19053438</v>
      </c>
      <c r="C244" s="332">
        <v>602</v>
      </c>
      <c r="D244" s="332">
        <v>422</v>
      </c>
      <c r="E244" s="143">
        <v>1024</v>
      </c>
    </row>
    <row r="245" spans="1:5" ht="15">
      <c r="A245" s="332" t="s">
        <v>979</v>
      </c>
      <c r="B245" s="332">
        <v>16175153</v>
      </c>
      <c r="C245" s="332">
        <v>255</v>
      </c>
      <c r="D245" s="332">
        <v>210</v>
      </c>
      <c r="E245" s="143">
        <v>465</v>
      </c>
    </row>
    <row r="246" spans="1:5" ht="15">
      <c r="A246" s="332" t="s">
        <v>979</v>
      </c>
      <c r="B246" s="332">
        <v>4023231</v>
      </c>
      <c r="C246" s="332">
        <v>401</v>
      </c>
      <c r="D246" s="332">
        <v>109</v>
      </c>
      <c r="E246" s="143">
        <v>510</v>
      </c>
    </row>
    <row r="247" spans="1:5" ht="15">
      <c r="A247" s="332" t="s">
        <v>979</v>
      </c>
      <c r="B247" s="332">
        <v>6284545</v>
      </c>
      <c r="C247" s="332">
        <v>329</v>
      </c>
      <c r="D247" s="332">
        <v>282</v>
      </c>
      <c r="E247" s="143">
        <v>611</v>
      </c>
    </row>
    <row r="248" spans="1:5" ht="15">
      <c r="A248" s="332" t="s">
        <v>979</v>
      </c>
      <c r="B248" s="332">
        <v>11364650</v>
      </c>
      <c r="C248" s="332">
        <v>766</v>
      </c>
      <c r="D248" s="332">
        <v>557</v>
      </c>
      <c r="E248" s="143">
        <v>1323</v>
      </c>
    </row>
    <row r="249" spans="1:5" ht="15">
      <c r="A249" s="332" t="s">
        <v>979</v>
      </c>
      <c r="B249" s="332">
        <v>18355155</v>
      </c>
      <c r="C249" s="332">
        <v>248</v>
      </c>
      <c r="D249" s="332">
        <v>242</v>
      </c>
      <c r="E249" s="143">
        <v>490</v>
      </c>
    </row>
    <row r="250" spans="1:5" ht="15">
      <c r="A250" s="332" t="s">
        <v>979</v>
      </c>
      <c r="B250" s="332">
        <v>2024341</v>
      </c>
      <c r="C250" s="332">
        <v>27</v>
      </c>
      <c r="D250" s="332">
        <v>8</v>
      </c>
      <c r="E250" s="143">
        <v>35</v>
      </c>
    </row>
    <row r="251" spans="1:5" ht="15">
      <c r="A251" s="332" t="s">
        <v>979</v>
      </c>
      <c r="B251" s="332">
        <v>1053430</v>
      </c>
      <c r="C251" s="332">
        <v>233</v>
      </c>
      <c r="D251" s="332">
        <v>124</v>
      </c>
      <c r="E251" s="143">
        <v>357</v>
      </c>
    </row>
    <row r="252" spans="1:5" ht="15">
      <c r="A252" s="332" t="s">
        <v>979</v>
      </c>
      <c r="B252" s="332">
        <v>2153126</v>
      </c>
      <c r="C252" s="332">
        <v>730</v>
      </c>
      <c r="D252" s="332">
        <v>447</v>
      </c>
      <c r="E252" s="143">
        <v>1177</v>
      </c>
    </row>
    <row r="253" spans="1:5" ht="15">
      <c r="A253" s="332" t="s">
        <v>979</v>
      </c>
      <c r="B253" s="332">
        <v>19475156</v>
      </c>
      <c r="C253" s="332">
        <v>389</v>
      </c>
      <c r="D253" s="332">
        <v>373</v>
      </c>
      <c r="E253" s="143">
        <v>762</v>
      </c>
    </row>
    <row r="254" spans="1:5" ht="15">
      <c r="A254" s="332" t="s">
        <v>979</v>
      </c>
      <c r="B254" s="332">
        <v>1244440</v>
      </c>
      <c r="C254" s="332">
        <v>195</v>
      </c>
      <c r="D254" s="332">
        <v>104</v>
      </c>
      <c r="E254" s="143">
        <v>299</v>
      </c>
    </row>
    <row r="255" spans="1:5" ht="15">
      <c r="A255" s="332" t="s">
        <v>979</v>
      </c>
      <c r="B255" s="332">
        <v>8124546</v>
      </c>
      <c r="C255" s="332">
        <v>253</v>
      </c>
      <c r="D255" s="332">
        <v>65</v>
      </c>
      <c r="E255" s="143">
        <v>318</v>
      </c>
    </row>
    <row r="256" spans="1:5" ht="15">
      <c r="A256" s="332" t="s">
        <v>979</v>
      </c>
      <c r="B256" s="332">
        <v>9124547</v>
      </c>
      <c r="C256" s="332">
        <v>225</v>
      </c>
      <c r="D256" s="332">
        <v>168</v>
      </c>
      <c r="E256" s="143">
        <v>393</v>
      </c>
    </row>
    <row r="257" spans="1:5" ht="15">
      <c r="A257" s="332" t="s">
        <v>979</v>
      </c>
      <c r="B257" s="332">
        <v>20415258</v>
      </c>
      <c r="C257" s="332">
        <v>191</v>
      </c>
      <c r="D257" s="332">
        <v>225</v>
      </c>
      <c r="E257" s="143">
        <v>416</v>
      </c>
    </row>
    <row r="258" spans="1:5" ht="15">
      <c r="A258" s="332" t="s">
        <v>979</v>
      </c>
      <c r="B258" s="332">
        <v>20365257</v>
      </c>
      <c r="C258" s="332">
        <v>644</v>
      </c>
      <c r="D258" s="332">
        <v>171</v>
      </c>
      <c r="E258" s="143">
        <v>815</v>
      </c>
    </row>
    <row r="259" spans="1:5" ht="15">
      <c r="A259" s="332" t="s">
        <v>979</v>
      </c>
      <c r="B259" s="332">
        <v>1043430</v>
      </c>
      <c r="C259" s="332">
        <v>482</v>
      </c>
      <c r="D259" s="332">
        <v>239</v>
      </c>
      <c r="E259" s="143">
        <v>721</v>
      </c>
    </row>
    <row r="260" spans="1:5" ht="15">
      <c r="A260" s="332" t="s">
        <v>979</v>
      </c>
      <c r="B260" s="332">
        <v>14214552</v>
      </c>
      <c r="C260" s="332">
        <v>249</v>
      </c>
      <c r="D260" s="332">
        <v>237</v>
      </c>
      <c r="E260" s="143">
        <v>486</v>
      </c>
    </row>
    <row r="261" spans="1:5" ht="15">
      <c r="A261" s="332" t="s">
        <v>979</v>
      </c>
      <c r="B261" s="332">
        <v>15025153</v>
      </c>
      <c r="C261" s="332">
        <v>545</v>
      </c>
      <c r="D261" s="332">
        <v>247</v>
      </c>
      <c r="E261" s="143">
        <v>792</v>
      </c>
    </row>
    <row r="262" spans="1:5" ht="15">
      <c r="A262" s="332" t="s">
        <v>979</v>
      </c>
      <c r="B262" s="332">
        <v>20003431</v>
      </c>
      <c r="C262" s="332">
        <v>291</v>
      </c>
      <c r="D262" s="332">
        <v>171</v>
      </c>
      <c r="E262" s="143">
        <v>462</v>
      </c>
    </row>
    <row r="263" spans="1:5" ht="15">
      <c r="A263" s="332" t="s">
        <v>979</v>
      </c>
      <c r="B263" s="332">
        <v>13103334</v>
      </c>
      <c r="C263" s="332">
        <v>597</v>
      </c>
      <c r="D263" s="332">
        <v>234</v>
      </c>
      <c r="E263" s="143">
        <v>831</v>
      </c>
    </row>
    <row r="264" spans="1:5" ht="15">
      <c r="A264" s="332" t="s">
        <v>979</v>
      </c>
      <c r="B264" s="332">
        <v>12345150</v>
      </c>
      <c r="C264" s="332">
        <v>812</v>
      </c>
      <c r="D264" s="332">
        <v>89</v>
      </c>
      <c r="E264" s="143">
        <v>901</v>
      </c>
    </row>
    <row r="265" spans="1:5" ht="15">
      <c r="A265" s="332" t="s">
        <v>979</v>
      </c>
      <c r="B265" s="332">
        <v>20485258</v>
      </c>
      <c r="C265" s="332">
        <v>56</v>
      </c>
      <c r="D265" s="332">
        <v>223</v>
      </c>
      <c r="E265" s="143">
        <v>279</v>
      </c>
    </row>
    <row r="266" spans="1:5" ht="15">
      <c r="A266" s="332" t="s">
        <v>979</v>
      </c>
      <c r="B266" s="332">
        <v>21105238</v>
      </c>
      <c r="C266" s="332">
        <v>284</v>
      </c>
      <c r="D266" s="332">
        <v>273</v>
      </c>
      <c r="E266" s="143">
        <v>557</v>
      </c>
    </row>
    <row r="267" spans="1:5" ht="15">
      <c r="A267" s="332" t="s">
        <v>979</v>
      </c>
      <c r="B267" s="332">
        <v>20165257</v>
      </c>
      <c r="C267" s="332">
        <v>332</v>
      </c>
      <c r="D267" s="332">
        <v>288</v>
      </c>
      <c r="E267" s="143">
        <v>620</v>
      </c>
    </row>
    <row r="268" spans="1:5" ht="15">
      <c r="A268" s="332" t="s">
        <v>979</v>
      </c>
      <c r="B268" s="332">
        <v>19315156</v>
      </c>
      <c r="C268" s="332">
        <v>233</v>
      </c>
      <c r="D268" s="332">
        <v>213</v>
      </c>
      <c r="E268" s="143">
        <v>446</v>
      </c>
    </row>
    <row r="269" spans="1:5" ht="15">
      <c r="A269" s="332" t="s">
        <v>979</v>
      </c>
      <c r="B269" s="332">
        <v>20005238</v>
      </c>
      <c r="C269" s="332">
        <v>100</v>
      </c>
      <c r="D269" s="332">
        <v>477</v>
      </c>
      <c r="E269" s="143">
        <v>577</v>
      </c>
    </row>
    <row r="270" spans="1:5" ht="15">
      <c r="A270" s="332" t="s">
        <v>979</v>
      </c>
      <c r="B270" s="332">
        <v>3074342</v>
      </c>
      <c r="C270" s="332">
        <v>234</v>
      </c>
      <c r="D270" s="332">
        <v>130</v>
      </c>
      <c r="E270" s="143">
        <v>364</v>
      </c>
    </row>
    <row r="271" spans="1:5" ht="15">
      <c r="A271" s="332" t="s">
        <v>979</v>
      </c>
      <c r="B271" s="332">
        <v>20225257</v>
      </c>
      <c r="C271" s="332">
        <v>390</v>
      </c>
      <c r="D271" s="332">
        <v>360</v>
      </c>
      <c r="E271" s="143">
        <v>750</v>
      </c>
    </row>
    <row r="272" spans="1:5" ht="15">
      <c r="A272" s="332" t="s">
        <v>979</v>
      </c>
      <c r="B272" s="332">
        <v>11134650</v>
      </c>
      <c r="C272" s="332">
        <v>603</v>
      </c>
      <c r="D272" s="332">
        <v>360</v>
      </c>
      <c r="E272" s="143">
        <v>963</v>
      </c>
    </row>
    <row r="273" spans="1:5" ht="15">
      <c r="A273" s="332" t="s">
        <v>979</v>
      </c>
      <c r="B273" s="332">
        <v>5013128</v>
      </c>
      <c r="C273" s="332">
        <v>405</v>
      </c>
      <c r="D273" s="332">
        <v>179</v>
      </c>
      <c r="E273" s="143">
        <v>584</v>
      </c>
    </row>
    <row r="274" spans="1:5" ht="15">
      <c r="A274" s="332" t="s">
        <v>979</v>
      </c>
      <c r="B274" s="332">
        <v>10033334</v>
      </c>
      <c r="C274" s="332">
        <v>352</v>
      </c>
      <c r="D274" s="332">
        <v>369</v>
      </c>
      <c r="E274" s="143">
        <v>721</v>
      </c>
    </row>
    <row r="275" spans="1:5" ht="15">
      <c r="A275" s="332" t="s">
        <v>979</v>
      </c>
      <c r="B275" s="332">
        <v>4104343</v>
      </c>
      <c r="C275" s="332">
        <v>227</v>
      </c>
      <c r="D275" s="332">
        <v>84</v>
      </c>
      <c r="E275" s="143">
        <v>311</v>
      </c>
    </row>
    <row r="276" spans="1:5" ht="15">
      <c r="A276" s="332" t="s">
        <v>979</v>
      </c>
      <c r="B276" s="332">
        <v>20063431</v>
      </c>
      <c r="C276" s="332">
        <v>714</v>
      </c>
      <c r="D276" s="332">
        <v>531</v>
      </c>
      <c r="E276" s="143">
        <v>1245</v>
      </c>
    </row>
    <row r="277" spans="1:5" ht="15">
      <c r="A277" s="332" t="s">
        <v>979</v>
      </c>
      <c r="B277" s="332">
        <v>20123438</v>
      </c>
      <c r="C277" s="332">
        <v>370</v>
      </c>
      <c r="D277" s="332">
        <v>297</v>
      </c>
      <c r="E277" s="143">
        <v>667</v>
      </c>
    </row>
    <row r="278" spans="1:5" ht="15">
      <c r="A278" s="332" t="s">
        <v>979</v>
      </c>
      <c r="B278" s="332">
        <v>13385151</v>
      </c>
      <c r="C278" s="332">
        <v>325</v>
      </c>
      <c r="D278" s="332">
        <v>296</v>
      </c>
      <c r="E278" s="143">
        <v>621</v>
      </c>
    </row>
    <row r="279" spans="1:5" ht="15">
      <c r="A279" s="332" t="s">
        <v>979</v>
      </c>
      <c r="B279" s="332">
        <v>11023333</v>
      </c>
      <c r="C279" s="332">
        <v>432</v>
      </c>
      <c r="D279" s="332">
        <v>86</v>
      </c>
      <c r="E279" s="143">
        <v>518</v>
      </c>
    </row>
    <row r="280" spans="1:5" ht="15">
      <c r="A280" s="332" t="s">
        <v>979</v>
      </c>
      <c r="B280" s="332">
        <v>16205153</v>
      </c>
      <c r="C280" s="332">
        <v>335</v>
      </c>
      <c r="D280" s="332">
        <v>299</v>
      </c>
      <c r="E280" s="143">
        <v>634</v>
      </c>
    </row>
    <row r="281" spans="1:5" ht="15">
      <c r="A281" s="332" t="s">
        <v>979</v>
      </c>
      <c r="B281" s="332">
        <v>4003231</v>
      </c>
      <c r="C281" s="332">
        <v>475</v>
      </c>
      <c r="D281" s="332">
        <v>129</v>
      </c>
      <c r="E281" s="143">
        <v>604</v>
      </c>
    </row>
    <row r="282" spans="1:5" ht="15">
      <c r="A282" s="332" t="s">
        <v>979</v>
      </c>
      <c r="B282" s="332">
        <v>5043128</v>
      </c>
      <c r="C282" s="332">
        <v>211</v>
      </c>
      <c r="D282" s="332">
        <v>63</v>
      </c>
      <c r="E282" s="143">
        <v>274</v>
      </c>
    </row>
    <row r="283" spans="1:5" ht="15">
      <c r="A283" s="332" t="s">
        <v>979</v>
      </c>
      <c r="B283" s="332">
        <v>14305152</v>
      </c>
      <c r="C283" s="332">
        <v>210</v>
      </c>
      <c r="D283" s="332">
        <v>202</v>
      </c>
      <c r="E283" s="143">
        <v>412</v>
      </c>
    </row>
    <row r="284" spans="1:5" ht="15">
      <c r="A284" s="332" t="s">
        <v>979</v>
      </c>
      <c r="B284" s="332">
        <v>1094440</v>
      </c>
      <c r="C284" s="332">
        <v>248</v>
      </c>
      <c r="D284" s="332">
        <v>237</v>
      </c>
      <c r="E284" s="143">
        <v>485</v>
      </c>
    </row>
    <row r="285" spans="1:5" ht="15">
      <c r="A285" s="332" t="s">
        <v>979</v>
      </c>
      <c r="B285" s="332">
        <v>16243536</v>
      </c>
      <c r="C285" s="332">
        <v>304</v>
      </c>
      <c r="D285" s="332">
        <v>169</v>
      </c>
      <c r="E285" s="143">
        <v>473</v>
      </c>
    </row>
    <row r="286" spans="1:5" ht="15">
      <c r="A286" s="332" t="s">
        <v>979</v>
      </c>
      <c r="B286" s="332">
        <v>7183232</v>
      </c>
      <c r="C286" s="332">
        <v>445</v>
      </c>
      <c r="D286" s="332">
        <v>157</v>
      </c>
      <c r="E286" s="143">
        <v>602</v>
      </c>
    </row>
    <row r="287" spans="1:5" ht="15">
      <c r="A287" s="332" t="s">
        <v>979</v>
      </c>
      <c r="B287" s="332">
        <v>4183431</v>
      </c>
      <c r="C287" s="332">
        <v>662</v>
      </c>
      <c r="D287" s="332">
        <v>398</v>
      </c>
      <c r="E287" s="143">
        <v>1060</v>
      </c>
    </row>
    <row r="288" spans="1:5" ht="15">
      <c r="A288" s="332" t="s">
        <v>979</v>
      </c>
      <c r="B288" s="332">
        <v>13033333</v>
      </c>
      <c r="C288" s="332">
        <v>330</v>
      </c>
      <c r="D288" s="332">
        <v>278</v>
      </c>
      <c r="E288" s="143">
        <v>608</v>
      </c>
    </row>
    <row r="289" spans="1:5" ht="15">
      <c r="A289" s="332" t="s">
        <v>979</v>
      </c>
      <c r="B289" s="332">
        <v>19023438</v>
      </c>
      <c r="C289" s="332">
        <v>312</v>
      </c>
      <c r="D289" s="332">
        <v>131</v>
      </c>
      <c r="E289" s="143">
        <v>443</v>
      </c>
    </row>
    <row r="290" spans="1:5" ht="15">
      <c r="A290" s="332" t="s">
        <v>979</v>
      </c>
      <c r="B290" s="332">
        <v>20103438</v>
      </c>
      <c r="C290" s="332">
        <v>258</v>
      </c>
      <c r="D290" s="332">
        <v>208</v>
      </c>
      <c r="E290" s="143">
        <v>466</v>
      </c>
    </row>
    <row r="291" spans="1:5" ht="15">
      <c r="A291" s="332" t="s">
        <v>979</v>
      </c>
      <c r="B291" s="332">
        <v>1074440</v>
      </c>
      <c r="C291" s="332">
        <v>1496</v>
      </c>
      <c r="D291" s="332">
        <v>1310</v>
      </c>
      <c r="E291" s="143">
        <v>2806</v>
      </c>
    </row>
    <row r="292" spans="1:5" ht="15">
      <c r="A292" s="332" t="s">
        <v>979</v>
      </c>
      <c r="B292" s="332">
        <v>12214650</v>
      </c>
      <c r="C292" s="332">
        <v>386</v>
      </c>
      <c r="D292" s="332">
        <v>336</v>
      </c>
      <c r="E292" s="143">
        <v>722</v>
      </c>
    </row>
    <row r="293" spans="1:5" ht="15">
      <c r="A293" s="332" t="s">
        <v>979</v>
      </c>
      <c r="B293" s="332">
        <v>1123430</v>
      </c>
      <c r="C293" s="332">
        <v>551</v>
      </c>
      <c r="D293" s="332">
        <v>394</v>
      </c>
      <c r="E293" s="143">
        <v>945</v>
      </c>
    </row>
    <row r="294" spans="1:5" ht="15">
      <c r="A294" s="332" t="s">
        <v>979</v>
      </c>
      <c r="B294" s="332">
        <v>9084547</v>
      </c>
      <c r="C294" s="332">
        <v>189</v>
      </c>
      <c r="D294" s="332">
        <v>134</v>
      </c>
      <c r="E294" s="143">
        <v>323</v>
      </c>
    </row>
    <row r="295" spans="1:5" ht="15">
      <c r="A295" s="332" t="s">
        <v>979</v>
      </c>
      <c r="B295" s="332">
        <v>15225153</v>
      </c>
      <c r="C295" s="332">
        <v>231</v>
      </c>
      <c r="D295" s="332">
        <v>221</v>
      </c>
      <c r="E295" s="143">
        <v>452</v>
      </c>
    </row>
    <row r="296" spans="1:5" ht="15">
      <c r="A296" s="332" t="s">
        <v>979</v>
      </c>
      <c r="B296" s="332">
        <v>3213128</v>
      </c>
      <c r="C296" s="332">
        <v>194</v>
      </c>
      <c r="D296" s="332">
        <v>191</v>
      </c>
      <c r="E296" s="143">
        <v>385</v>
      </c>
    </row>
    <row r="297" spans="1:5" ht="15">
      <c r="A297" s="332" t="s">
        <v>979</v>
      </c>
      <c r="B297" s="332">
        <v>18285155</v>
      </c>
      <c r="C297" s="332">
        <v>252</v>
      </c>
      <c r="D297" s="332">
        <v>240</v>
      </c>
      <c r="E297" s="143">
        <v>492</v>
      </c>
    </row>
    <row r="298" spans="1:5" ht="15">
      <c r="A298" s="332" t="s">
        <v>979</v>
      </c>
      <c r="B298" s="332">
        <v>3053128</v>
      </c>
      <c r="C298" s="332">
        <v>469</v>
      </c>
      <c r="D298" s="332">
        <v>368</v>
      </c>
      <c r="E298" s="143">
        <v>837</v>
      </c>
    </row>
    <row r="299" spans="1:5" ht="15">
      <c r="A299" s="332" t="s">
        <v>979</v>
      </c>
      <c r="B299" s="332">
        <v>14093335</v>
      </c>
      <c r="C299" s="332">
        <v>306</v>
      </c>
      <c r="D299" s="332">
        <v>244</v>
      </c>
      <c r="E299" s="143">
        <v>550</v>
      </c>
    </row>
    <row r="300" spans="1:5" ht="15">
      <c r="A300" s="332" t="s">
        <v>979</v>
      </c>
      <c r="B300" s="332">
        <v>16105153</v>
      </c>
      <c r="C300" s="332">
        <v>1042</v>
      </c>
      <c r="D300" s="332">
        <v>257</v>
      </c>
      <c r="E300" s="143">
        <v>1299</v>
      </c>
    </row>
    <row r="301" spans="1:5" ht="15">
      <c r="A301" s="332" t="s">
        <v>979</v>
      </c>
      <c r="B301" s="332">
        <v>5244544</v>
      </c>
      <c r="C301" s="332">
        <v>453</v>
      </c>
      <c r="D301" s="332">
        <v>443</v>
      </c>
      <c r="E301" s="143">
        <v>896</v>
      </c>
    </row>
    <row r="302" spans="1:5" ht="15">
      <c r="A302" s="332" t="s">
        <v>979</v>
      </c>
      <c r="B302" s="332">
        <v>1203430</v>
      </c>
      <c r="C302" s="332">
        <v>220</v>
      </c>
      <c r="D302" s="332">
        <v>59</v>
      </c>
      <c r="E302" s="143">
        <v>279</v>
      </c>
    </row>
    <row r="303" spans="1:5" ht="15">
      <c r="A303" s="332" t="s">
        <v>979</v>
      </c>
      <c r="B303" s="332">
        <v>3153127</v>
      </c>
      <c r="C303" s="332">
        <v>289</v>
      </c>
      <c r="D303" s="332">
        <v>273</v>
      </c>
      <c r="E303" s="143">
        <v>562</v>
      </c>
    </row>
    <row r="304" spans="1:5" ht="15">
      <c r="A304" s="332" t="s">
        <v>979</v>
      </c>
      <c r="B304" s="332">
        <v>13285151</v>
      </c>
      <c r="C304" s="332">
        <v>707</v>
      </c>
      <c r="D304" s="332">
        <v>667</v>
      </c>
      <c r="E304" s="143">
        <v>1374</v>
      </c>
    </row>
    <row r="305" spans="1:5" ht="15">
      <c r="A305" s="332" t="s">
        <v>979</v>
      </c>
      <c r="B305" s="332">
        <v>18043537</v>
      </c>
      <c r="C305" s="332">
        <v>656</v>
      </c>
      <c r="D305" s="332">
        <v>153</v>
      </c>
      <c r="E305" s="143">
        <v>809</v>
      </c>
    </row>
    <row r="306" spans="1:5" ht="15">
      <c r="A306" s="332" t="s">
        <v>979</v>
      </c>
      <c r="B306" s="332">
        <v>4043128</v>
      </c>
      <c r="C306" s="332">
        <v>247</v>
      </c>
      <c r="D306" s="332">
        <v>198</v>
      </c>
      <c r="E306" s="143">
        <v>445</v>
      </c>
    </row>
    <row r="307" spans="1:5" ht="15">
      <c r="A307" s="332" t="s">
        <v>979</v>
      </c>
      <c r="B307" s="332">
        <v>17023537</v>
      </c>
      <c r="C307" s="332">
        <v>253</v>
      </c>
      <c r="D307" s="332">
        <v>224</v>
      </c>
      <c r="E307" s="143">
        <v>477</v>
      </c>
    </row>
    <row r="308" spans="1:5" ht="15">
      <c r="A308" s="332" t="s">
        <v>979</v>
      </c>
      <c r="B308" s="332">
        <v>10253334</v>
      </c>
      <c r="C308" s="332">
        <v>278</v>
      </c>
      <c r="D308" s="332">
        <v>180</v>
      </c>
      <c r="E308" s="143">
        <v>458</v>
      </c>
    </row>
    <row r="309" spans="1:5" ht="15">
      <c r="A309" s="332" t="s">
        <v>979</v>
      </c>
      <c r="B309" s="332">
        <v>19075155</v>
      </c>
      <c r="C309" s="332">
        <v>246</v>
      </c>
      <c r="D309" s="332">
        <v>217</v>
      </c>
      <c r="E309" s="143">
        <v>463</v>
      </c>
    </row>
    <row r="310" spans="1:5" ht="15">
      <c r="A310" s="332" t="s">
        <v>979</v>
      </c>
      <c r="B310" s="332">
        <v>20235257</v>
      </c>
      <c r="C310" s="332">
        <v>925</v>
      </c>
      <c r="D310" s="332">
        <v>152</v>
      </c>
      <c r="E310" s="143">
        <v>1077</v>
      </c>
    </row>
    <row r="311" spans="1:5" ht="15">
      <c r="A311" s="332" t="s">
        <v>979</v>
      </c>
      <c r="B311" s="332">
        <v>16113536</v>
      </c>
      <c r="C311" s="332">
        <v>395</v>
      </c>
      <c r="D311" s="332">
        <v>302</v>
      </c>
      <c r="E311" s="143">
        <v>697</v>
      </c>
    </row>
    <row r="312" spans="1:5" ht="15">
      <c r="A312" s="332" t="s">
        <v>979</v>
      </c>
      <c r="B312" s="332">
        <v>20195257</v>
      </c>
      <c r="C312" s="332">
        <v>483</v>
      </c>
      <c r="D312" s="332">
        <v>261</v>
      </c>
      <c r="E312" s="143">
        <v>744</v>
      </c>
    </row>
    <row r="313" spans="1:5" ht="15">
      <c r="A313" s="332" t="s">
        <v>979</v>
      </c>
      <c r="B313" s="332">
        <v>10394648</v>
      </c>
      <c r="C313" s="332">
        <v>432</v>
      </c>
      <c r="D313" s="332">
        <v>310</v>
      </c>
      <c r="E313" s="143">
        <v>742</v>
      </c>
    </row>
    <row r="314" spans="1:5" ht="15">
      <c r="A314" s="332" t="s">
        <v>979</v>
      </c>
      <c r="B314" s="332">
        <v>21055258</v>
      </c>
      <c r="C314" s="332">
        <v>532</v>
      </c>
      <c r="D314" s="332">
        <v>489</v>
      </c>
      <c r="E314" s="143">
        <v>1021</v>
      </c>
    </row>
    <row r="315" spans="1:5" ht="15">
      <c r="A315" s="332" t="s">
        <v>979</v>
      </c>
      <c r="B315" s="332">
        <v>13345151</v>
      </c>
      <c r="C315" s="332">
        <v>319</v>
      </c>
      <c r="D315" s="332">
        <v>292</v>
      </c>
      <c r="E315" s="143">
        <v>611</v>
      </c>
    </row>
    <row r="316" spans="1:5" ht="15">
      <c r="A316" s="332" t="s">
        <v>979</v>
      </c>
      <c r="B316" s="332">
        <v>21475259</v>
      </c>
      <c r="C316" s="332">
        <v>289</v>
      </c>
      <c r="D316" s="332">
        <v>270</v>
      </c>
      <c r="E316" s="143">
        <v>559</v>
      </c>
    </row>
    <row r="317" spans="1:5" ht="15">
      <c r="A317" s="332" t="s">
        <v>979</v>
      </c>
      <c r="B317" s="332">
        <v>12174650</v>
      </c>
      <c r="C317" s="332">
        <v>316</v>
      </c>
      <c r="D317" s="332">
        <v>285</v>
      </c>
      <c r="E317" s="143">
        <v>601</v>
      </c>
    </row>
    <row r="318" spans="1:5" ht="15">
      <c r="A318" s="332" t="s">
        <v>979</v>
      </c>
      <c r="B318" s="332">
        <v>1023430</v>
      </c>
      <c r="C318" s="332">
        <v>683</v>
      </c>
      <c r="D318" s="332">
        <v>499</v>
      </c>
      <c r="E318" s="143">
        <v>1182</v>
      </c>
    </row>
    <row r="319" spans="1:5" ht="15">
      <c r="A319" s="332" t="s">
        <v>979</v>
      </c>
      <c r="B319" s="332">
        <v>6043232</v>
      </c>
      <c r="C319" s="332">
        <v>276</v>
      </c>
      <c r="D319" s="332">
        <v>273</v>
      </c>
      <c r="E319" s="143">
        <v>549</v>
      </c>
    </row>
    <row r="320" spans="1:5" ht="15">
      <c r="A320" s="332" t="s">
        <v>979</v>
      </c>
      <c r="B320" s="332">
        <v>13255151</v>
      </c>
      <c r="C320" s="332">
        <v>372</v>
      </c>
      <c r="D320" s="332">
        <v>333</v>
      </c>
      <c r="E320" s="143">
        <v>705</v>
      </c>
    </row>
    <row r="321" spans="1:5" ht="15">
      <c r="A321" s="332" t="s">
        <v>979</v>
      </c>
      <c r="B321" s="332">
        <v>16003535</v>
      </c>
      <c r="C321" s="332">
        <v>400</v>
      </c>
      <c r="D321" s="332">
        <v>136</v>
      </c>
      <c r="E321" s="143">
        <v>536</v>
      </c>
    </row>
    <row r="322" spans="1:5" ht="15">
      <c r="A322" s="332" t="s">
        <v>979</v>
      </c>
      <c r="B322" s="332">
        <v>13275151</v>
      </c>
      <c r="C322" s="332">
        <v>904</v>
      </c>
      <c r="D322" s="332">
        <v>363</v>
      </c>
      <c r="E322" s="143">
        <v>1267</v>
      </c>
    </row>
    <row r="323" spans="1:5" ht="15">
      <c r="A323" s="332" t="s">
        <v>979</v>
      </c>
      <c r="B323" s="332">
        <v>20053438</v>
      </c>
      <c r="C323" s="332">
        <v>407</v>
      </c>
      <c r="D323" s="332">
        <v>295</v>
      </c>
      <c r="E323" s="143">
        <v>702</v>
      </c>
    </row>
    <row r="324" spans="1:5" ht="15">
      <c r="A324" s="332" t="s">
        <v>979</v>
      </c>
      <c r="B324" s="332">
        <v>19215156</v>
      </c>
      <c r="C324" s="332">
        <v>429</v>
      </c>
      <c r="D324" s="332">
        <v>361</v>
      </c>
      <c r="E324" s="143">
        <v>790</v>
      </c>
    </row>
    <row r="325" spans="1:5" ht="15">
      <c r="A325" s="332" t="s">
        <v>979</v>
      </c>
      <c r="B325" s="332">
        <v>13093334</v>
      </c>
      <c r="C325" s="332">
        <v>274</v>
      </c>
      <c r="D325" s="332">
        <v>228</v>
      </c>
      <c r="E325" s="143">
        <v>502</v>
      </c>
    </row>
    <row r="326" spans="1:5" ht="15">
      <c r="A326" s="332" t="s">
        <v>979</v>
      </c>
      <c r="B326" s="332">
        <v>9033437</v>
      </c>
      <c r="C326" s="332">
        <v>291</v>
      </c>
      <c r="D326" s="332">
        <v>148</v>
      </c>
      <c r="E326" s="143">
        <v>439</v>
      </c>
    </row>
    <row r="327" spans="1:5" ht="15">
      <c r="A327" s="332" t="s">
        <v>979</v>
      </c>
      <c r="B327" s="332">
        <v>12104650</v>
      </c>
      <c r="C327" s="332">
        <v>314</v>
      </c>
      <c r="D327" s="332">
        <v>291</v>
      </c>
      <c r="E327" s="143">
        <v>605</v>
      </c>
    </row>
    <row r="328" spans="1:5" ht="15">
      <c r="A328" s="332" t="s">
        <v>979</v>
      </c>
      <c r="B328" s="332">
        <v>6294545</v>
      </c>
      <c r="C328" s="332">
        <v>426</v>
      </c>
      <c r="D328" s="332">
        <v>339</v>
      </c>
      <c r="E328" s="143">
        <v>765</v>
      </c>
    </row>
    <row r="329" spans="1:5" ht="15">
      <c r="A329" s="332" t="s">
        <v>979</v>
      </c>
      <c r="B329" s="332">
        <v>5224544</v>
      </c>
      <c r="C329" s="332">
        <v>1589</v>
      </c>
      <c r="D329" s="332">
        <v>1190</v>
      </c>
      <c r="E329" s="143">
        <v>2779</v>
      </c>
    </row>
    <row r="330" spans="1:5" ht="15">
      <c r="A330" s="332" t="s">
        <v>979</v>
      </c>
      <c r="B330" s="332">
        <v>17003537</v>
      </c>
      <c r="C330" s="332">
        <v>327</v>
      </c>
      <c r="D330" s="332">
        <v>210</v>
      </c>
      <c r="E330" s="143">
        <v>537</v>
      </c>
    </row>
    <row r="331" spans="1:5" ht="15">
      <c r="A331" s="332" t="s">
        <v>979</v>
      </c>
      <c r="B331" s="332">
        <v>10094548</v>
      </c>
      <c r="C331" s="332">
        <v>1200</v>
      </c>
      <c r="D331" s="332">
        <v>59</v>
      </c>
      <c r="E331" s="143">
        <v>1259</v>
      </c>
    </row>
    <row r="332" spans="1:5" ht="15">
      <c r="A332" s="332" t="s">
        <v>979</v>
      </c>
      <c r="B332" s="332">
        <v>11324650</v>
      </c>
      <c r="C332" s="332">
        <v>413</v>
      </c>
      <c r="D332" s="332">
        <v>319</v>
      </c>
      <c r="E332" s="143">
        <v>732</v>
      </c>
    </row>
    <row r="333" spans="1:5" ht="15">
      <c r="A333" s="332" t="s">
        <v>979</v>
      </c>
      <c r="B333" s="332">
        <v>11384650</v>
      </c>
      <c r="C333" s="332">
        <v>518</v>
      </c>
      <c r="D333" s="332">
        <v>389</v>
      </c>
      <c r="E333" s="143">
        <v>907</v>
      </c>
    </row>
    <row r="334" spans="1:5" ht="15">
      <c r="A334" s="332" t="s">
        <v>979</v>
      </c>
      <c r="B334" s="332">
        <v>18175155</v>
      </c>
      <c r="C334" s="332">
        <v>283</v>
      </c>
      <c r="D334" s="332">
        <v>276</v>
      </c>
      <c r="E334" s="143">
        <v>559</v>
      </c>
    </row>
    <row r="335" spans="1:5" ht="15">
      <c r="A335" s="332" t="s">
        <v>979</v>
      </c>
      <c r="B335" s="332">
        <v>14375152</v>
      </c>
      <c r="C335" s="332">
        <v>347</v>
      </c>
      <c r="D335" s="332">
        <v>300</v>
      </c>
      <c r="E335" s="143">
        <v>647</v>
      </c>
    </row>
    <row r="336" spans="1:5" ht="15">
      <c r="A336" s="332" t="s">
        <v>979</v>
      </c>
      <c r="B336" s="332">
        <v>19115156</v>
      </c>
      <c r="C336" s="332">
        <v>268</v>
      </c>
      <c r="D336" s="332">
        <v>189</v>
      </c>
      <c r="E336" s="143">
        <v>457</v>
      </c>
    </row>
    <row r="337" spans="1:5" ht="15">
      <c r="A337" s="332" t="s">
        <v>979</v>
      </c>
      <c r="B337" s="332">
        <v>14133334</v>
      </c>
      <c r="C337" s="332">
        <v>234</v>
      </c>
      <c r="D337" s="332">
        <v>224</v>
      </c>
      <c r="E337" s="143">
        <v>458</v>
      </c>
    </row>
    <row r="338" spans="1:5" ht="15">
      <c r="A338" s="332" t="s">
        <v>979</v>
      </c>
      <c r="B338" s="332">
        <v>10143334</v>
      </c>
      <c r="C338" s="332">
        <v>440</v>
      </c>
      <c r="D338" s="332">
        <v>355</v>
      </c>
      <c r="E338" s="143">
        <v>795</v>
      </c>
    </row>
    <row r="339" spans="1:5" ht="15">
      <c r="A339" s="332" t="s">
        <v>979</v>
      </c>
      <c r="B339" s="332">
        <v>14194552</v>
      </c>
      <c r="C339" s="332">
        <v>255</v>
      </c>
      <c r="D339" s="332">
        <v>254</v>
      </c>
      <c r="E339" s="143">
        <v>509</v>
      </c>
    </row>
    <row r="340" spans="1:5" ht="15">
      <c r="A340" s="332" t="s">
        <v>979</v>
      </c>
      <c r="B340" s="332">
        <v>7033232</v>
      </c>
      <c r="C340" s="332">
        <v>817</v>
      </c>
      <c r="D340" s="332">
        <v>51</v>
      </c>
      <c r="E340" s="143">
        <v>868</v>
      </c>
    </row>
    <row r="341" spans="1:5" ht="15">
      <c r="A341" s="332" t="s">
        <v>979</v>
      </c>
      <c r="B341" s="332">
        <v>15015139</v>
      </c>
      <c r="C341" s="332">
        <v>146</v>
      </c>
      <c r="D341" s="332">
        <v>138</v>
      </c>
      <c r="E341" s="143">
        <v>284</v>
      </c>
    </row>
    <row r="342" spans="1:5" ht="15">
      <c r="A342" s="332" t="s">
        <v>979</v>
      </c>
      <c r="B342" s="332">
        <v>3133127</v>
      </c>
      <c r="C342" s="332">
        <v>323</v>
      </c>
      <c r="D342" s="332">
        <v>296</v>
      </c>
      <c r="E342" s="143">
        <v>619</v>
      </c>
    </row>
    <row r="343" spans="1:5" ht="15">
      <c r="A343" s="332" t="s">
        <v>979</v>
      </c>
      <c r="B343" s="332">
        <v>1153430</v>
      </c>
      <c r="C343" s="332">
        <v>377</v>
      </c>
      <c r="D343" s="332">
        <v>218</v>
      </c>
      <c r="E343" s="143">
        <v>595</v>
      </c>
    </row>
    <row r="344" spans="1:5" ht="15">
      <c r="A344" s="332" t="s">
        <v>979</v>
      </c>
      <c r="B344" s="332">
        <v>15035153</v>
      </c>
      <c r="C344" s="332">
        <v>409</v>
      </c>
      <c r="D344" s="332">
        <v>278</v>
      </c>
      <c r="E344" s="143">
        <v>687</v>
      </c>
    </row>
    <row r="345" spans="1:5" ht="15">
      <c r="A345" s="332" t="s">
        <v>979</v>
      </c>
      <c r="B345" s="332">
        <v>17055154</v>
      </c>
      <c r="C345" s="332">
        <v>917</v>
      </c>
      <c r="D345" s="332">
        <v>830</v>
      </c>
      <c r="E345" s="143">
        <v>1747</v>
      </c>
    </row>
    <row r="346" spans="1:5" ht="15">
      <c r="A346" s="332" t="s">
        <v>979</v>
      </c>
      <c r="B346" s="332">
        <v>12255150</v>
      </c>
      <c r="C346" s="332">
        <v>316</v>
      </c>
      <c r="D346" s="332">
        <v>301</v>
      </c>
      <c r="E346" s="143">
        <v>617</v>
      </c>
    </row>
    <row r="347" spans="1:5" ht="15">
      <c r="A347" s="332" t="s">
        <v>979</v>
      </c>
      <c r="B347" s="332">
        <v>13043334</v>
      </c>
      <c r="C347" s="332">
        <v>707</v>
      </c>
      <c r="D347" s="332">
        <v>141</v>
      </c>
      <c r="E347" s="143">
        <v>848</v>
      </c>
    </row>
    <row r="348" spans="1:5" ht="15">
      <c r="A348" s="332" t="s">
        <v>979</v>
      </c>
      <c r="B348" s="332">
        <v>11133233</v>
      </c>
      <c r="C348" s="332">
        <v>518</v>
      </c>
      <c r="D348" s="332">
        <v>357</v>
      </c>
      <c r="E348" s="143">
        <v>875</v>
      </c>
    </row>
    <row r="349" spans="1:5" ht="15">
      <c r="A349" s="332" t="s">
        <v>979</v>
      </c>
      <c r="B349" s="332">
        <v>13265151</v>
      </c>
      <c r="C349" s="332">
        <v>313</v>
      </c>
      <c r="D349" s="332">
        <v>301</v>
      </c>
      <c r="E349" s="143">
        <v>614</v>
      </c>
    </row>
    <row r="350" spans="1:5" ht="15">
      <c r="A350" s="332" t="s">
        <v>979</v>
      </c>
      <c r="B350" s="332">
        <v>16163536</v>
      </c>
      <c r="C350" s="332">
        <v>210</v>
      </c>
      <c r="D350" s="332">
        <v>191</v>
      </c>
      <c r="E350" s="143">
        <v>401</v>
      </c>
    </row>
    <row r="351" spans="1:5" ht="15">
      <c r="A351" s="332" t="s">
        <v>979</v>
      </c>
      <c r="B351" s="332">
        <v>20525258</v>
      </c>
      <c r="C351" s="332">
        <v>208</v>
      </c>
      <c r="D351" s="332">
        <v>176</v>
      </c>
      <c r="E351" s="143">
        <v>384</v>
      </c>
    </row>
    <row r="352" spans="1:5" ht="15">
      <c r="A352" s="332" t="s">
        <v>979</v>
      </c>
      <c r="B352" s="332">
        <v>7094546</v>
      </c>
      <c r="C352" s="332">
        <v>262</v>
      </c>
      <c r="D352" s="332">
        <v>64</v>
      </c>
      <c r="E352" s="143">
        <v>326</v>
      </c>
    </row>
    <row r="353" spans="1:5" ht="15">
      <c r="A353" s="332" t="s">
        <v>979</v>
      </c>
      <c r="B353" s="332">
        <v>14264552</v>
      </c>
      <c r="C353" s="332">
        <v>288</v>
      </c>
      <c r="D353" s="332">
        <v>200</v>
      </c>
      <c r="E353" s="143">
        <v>488</v>
      </c>
    </row>
    <row r="354" spans="1:5" ht="15">
      <c r="A354" s="332" t="s">
        <v>979</v>
      </c>
      <c r="B354" s="332">
        <v>18345155</v>
      </c>
      <c r="C354" s="332">
        <v>358</v>
      </c>
      <c r="D354" s="332">
        <v>242</v>
      </c>
      <c r="E354" s="143">
        <v>600</v>
      </c>
    </row>
    <row r="355" spans="1:5" ht="15">
      <c r="A355" s="332" t="s">
        <v>979</v>
      </c>
      <c r="B355" s="332">
        <v>12033333</v>
      </c>
      <c r="C355" s="332">
        <v>657</v>
      </c>
      <c r="D355" s="332">
        <v>217</v>
      </c>
      <c r="E355" s="143">
        <v>874</v>
      </c>
    </row>
    <row r="356" spans="1:5" ht="15">
      <c r="A356" s="332" t="s">
        <v>979</v>
      </c>
      <c r="B356" s="332">
        <v>19255156</v>
      </c>
      <c r="C356" s="332">
        <v>335</v>
      </c>
      <c r="D356" s="332">
        <v>307</v>
      </c>
      <c r="E356" s="143">
        <v>642</v>
      </c>
    </row>
    <row r="357" spans="1:5" ht="15">
      <c r="A357" s="332" t="s">
        <v>979</v>
      </c>
      <c r="B357" s="332">
        <v>19415156</v>
      </c>
      <c r="C357" s="332">
        <v>852</v>
      </c>
      <c r="D357" s="332">
        <v>622</v>
      </c>
      <c r="E357" s="143">
        <v>1474</v>
      </c>
    </row>
    <row r="358" spans="1:5" ht="15">
      <c r="A358" s="332" t="s">
        <v>979</v>
      </c>
      <c r="B358" s="332">
        <v>14013334</v>
      </c>
      <c r="C358" s="332">
        <v>284</v>
      </c>
      <c r="D358" s="332">
        <v>271</v>
      </c>
      <c r="E358" s="143">
        <v>555</v>
      </c>
    </row>
    <row r="359" spans="1:5" ht="15">
      <c r="A359" s="332" t="s">
        <v>979</v>
      </c>
      <c r="B359" s="332">
        <v>8033232</v>
      </c>
      <c r="C359" s="332">
        <v>309</v>
      </c>
      <c r="D359" s="332">
        <v>223</v>
      </c>
      <c r="E359" s="143">
        <v>532</v>
      </c>
    </row>
    <row r="360" spans="1:5" ht="15">
      <c r="A360" s="332" t="s">
        <v>979</v>
      </c>
      <c r="B360" s="332">
        <v>12133333</v>
      </c>
      <c r="C360" s="332">
        <v>293</v>
      </c>
      <c r="D360" s="332">
        <v>263</v>
      </c>
      <c r="E360" s="143">
        <v>556</v>
      </c>
    </row>
    <row r="361" spans="1:5" ht="15">
      <c r="A361" s="332" t="s">
        <v>979</v>
      </c>
      <c r="B361" s="332">
        <v>16015153</v>
      </c>
      <c r="C361" s="332">
        <v>2326</v>
      </c>
      <c r="D361" s="332">
        <v>74</v>
      </c>
      <c r="E361" s="143">
        <v>2400</v>
      </c>
    </row>
    <row r="362" spans="1:5" ht="15">
      <c r="A362" s="332" t="s">
        <v>979</v>
      </c>
      <c r="B362" s="332">
        <v>14385152</v>
      </c>
      <c r="C362" s="332">
        <v>380</v>
      </c>
      <c r="D362" s="332">
        <v>324</v>
      </c>
      <c r="E362" s="143">
        <v>704</v>
      </c>
    </row>
    <row r="363" spans="1:5" ht="15">
      <c r="A363" s="332" t="s">
        <v>979</v>
      </c>
      <c r="B363" s="332">
        <v>19445156</v>
      </c>
      <c r="C363" s="332">
        <v>742</v>
      </c>
      <c r="D363" s="332">
        <v>267</v>
      </c>
      <c r="E363" s="143">
        <v>1009</v>
      </c>
    </row>
    <row r="364" spans="1:5" ht="15">
      <c r="A364" s="332" t="s">
        <v>979</v>
      </c>
      <c r="B364" s="332">
        <v>16055153</v>
      </c>
      <c r="C364" s="332">
        <v>441</v>
      </c>
      <c r="D364" s="332">
        <v>214</v>
      </c>
      <c r="E364" s="143">
        <v>655</v>
      </c>
    </row>
    <row r="365" spans="1:5" ht="15">
      <c r="A365" s="332" t="s">
        <v>979</v>
      </c>
      <c r="B365" s="332">
        <v>9214547</v>
      </c>
      <c r="C365" s="332">
        <v>233</v>
      </c>
      <c r="D365" s="332">
        <v>199</v>
      </c>
      <c r="E365" s="143">
        <v>432</v>
      </c>
    </row>
    <row r="366" spans="1:5" ht="15">
      <c r="A366" s="332" t="s">
        <v>979</v>
      </c>
      <c r="B366" s="332">
        <v>10053334</v>
      </c>
      <c r="C366" s="332">
        <v>569</v>
      </c>
      <c r="D366" s="332">
        <v>122</v>
      </c>
      <c r="E366" s="143">
        <v>691</v>
      </c>
    </row>
    <row r="367" spans="1:5" ht="15">
      <c r="A367" s="332" t="s">
        <v>979</v>
      </c>
      <c r="B367" s="332">
        <v>19405156</v>
      </c>
      <c r="C367" s="332">
        <v>402</v>
      </c>
      <c r="D367" s="332">
        <v>385</v>
      </c>
      <c r="E367" s="143">
        <v>787</v>
      </c>
    </row>
    <row r="368" spans="1:5" ht="15">
      <c r="A368" s="332" t="s">
        <v>979</v>
      </c>
      <c r="B368" s="332">
        <v>8034546</v>
      </c>
      <c r="C368" s="332">
        <v>321</v>
      </c>
      <c r="D368" s="332">
        <v>275</v>
      </c>
      <c r="E368" s="143">
        <v>596</v>
      </c>
    </row>
    <row r="369" spans="1:5" ht="15">
      <c r="A369" s="332" t="s">
        <v>979</v>
      </c>
      <c r="B369" s="332">
        <v>8123232</v>
      </c>
      <c r="C369" s="332">
        <v>584</v>
      </c>
      <c r="D369" s="332">
        <v>364</v>
      </c>
      <c r="E369" s="143">
        <v>948</v>
      </c>
    </row>
    <row r="370" spans="1:5" ht="15">
      <c r="A370" s="332" t="s">
        <v>979</v>
      </c>
      <c r="B370" s="332">
        <v>19355156</v>
      </c>
      <c r="C370" s="332">
        <v>284</v>
      </c>
      <c r="D370" s="332">
        <v>273</v>
      </c>
      <c r="E370" s="143">
        <v>557</v>
      </c>
    </row>
    <row r="371" spans="1:5" ht="15">
      <c r="A371" s="332" t="s">
        <v>979</v>
      </c>
      <c r="B371" s="332">
        <v>10234548</v>
      </c>
      <c r="C371" s="332">
        <v>304</v>
      </c>
      <c r="D371" s="332">
        <v>294</v>
      </c>
      <c r="E371" s="143">
        <v>598</v>
      </c>
    </row>
    <row r="372" spans="1:5" ht="15">
      <c r="A372" s="332" t="s">
        <v>979</v>
      </c>
      <c r="B372" s="332">
        <v>17023536</v>
      </c>
      <c r="C372" s="332">
        <v>487</v>
      </c>
      <c r="D372" s="332">
        <v>180</v>
      </c>
      <c r="E372" s="143">
        <v>667</v>
      </c>
    </row>
    <row r="373" spans="1:5" ht="15">
      <c r="A373" s="332" t="s">
        <v>979</v>
      </c>
      <c r="B373" s="332">
        <v>21155258</v>
      </c>
      <c r="C373" s="332">
        <v>297</v>
      </c>
      <c r="D373" s="332">
        <v>264</v>
      </c>
      <c r="E373" s="143">
        <v>561</v>
      </c>
    </row>
    <row r="374" spans="1:5" ht="15">
      <c r="A374" s="332" t="s">
        <v>979</v>
      </c>
      <c r="B374" s="332">
        <v>2043126</v>
      </c>
      <c r="C374" s="332">
        <v>268</v>
      </c>
      <c r="D374" s="332">
        <v>223</v>
      </c>
      <c r="E374" s="143">
        <v>491</v>
      </c>
    </row>
    <row r="375" spans="1:5" ht="15">
      <c r="A375" s="332" t="s">
        <v>979</v>
      </c>
      <c r="B375" s="332">
        <v>7043232</v>
      </c>
      <c r="C375" s="332">
        <v>383</v>
      </c>
      <c r="D375" s="332">
        <v>151</v>
      </c>
      <c r="E375" s="143">
        <v>534</v>
      </c>
    </row>
    <row r="376" spans="1:5" ht="15">
      <c r="A376" s="332" t="s">
        <v>979</v>
      </c>
      <c r="B376" s="332">
        <v>14103334</v>
      </c>
      <c r="C376" s="332">
        <v>274</v>
      </c>
      <c r="D376" s="332">
        <v>239</v>
      </c>
      <c r="E376" s="143">
        <v>513</v>
      </c>
    </row>
    <row r="377" spans="1:5" ht="15">
      <c r="A377" s="332" t="s">
        <v>979</v>
      </c>
      <c r="B377" s="332">
        <v>13003333</v>
      </c>
      <c r="C377" s="332">
        <v>275</v>
      </c>
      <c r="D377" s="332">
        <v>261</v>
      </c>
      <c r="E377" s="143">
        <v>536</v>
      </c>
    </row>
    <row r="378" spans="1:5" ht="15">
      <c r="A378" s="332" t="s">
        <v>979</v>
      </c>
      <c r="B378" s="332">
        <v>8163232</v>
      </c>
      <c r="C378" s="332">
        <v>258</v>
      </c>
      <c r="D378" s="332">
        <v>204</v>
      </c>
      <c r="E378" s="143">
        <v>462</v>
      </c>
    </row>
    <row r="379" spans="1:5" ht="15">
      <c r="A379" s="332" t="s">
        <v>979</v>
      </c>
      <c r="B379" s="332">
        <v>4023128</v>
      </c>
      <c r="C379" s="332">
        <v>222</v>
      </c>
      <c r="D379" s="332">
        <v>84</v>
      </c>
      <c r="E379" s="143">
        <v>306</v>
      </c>
    </row>
    <row r="380" spans="1:5" ht="15">
      <c r="A380" s="332" t="s">
        <v>979</v>
      </c>
      <c r="B380" s="332">
        <v>3003127</v>
      </c>
      <c r="C380" s="332">
        <v>391</v>
      </c>
      <c r="D380" s="332">
        <v>321</v>
      </c>
      <c r="E380" s="143">
        <v>712</v>
      </c>
    </row>
    <row r="381" spans="1:5" ht="15">
      <c r="A381" s="332" t="s">
        <v>979</v>
      </c>
      <c r="B381" s="332">
        <v>20285257</v>
      </c>
      <c r="C381" s="332">
        <v>532</v>
      </c>
      <c r="D381" s="332">
        <v>383</v>
      </c>
      <c r="E381" s="143">
        <v>915</v>
      </c>
    </row>
    <row r="382" spans="1:5" ht="15">
      <c r="A382" s="332" t="s">
        <v>979</v>
      </c>
      <c r="B382" s="332">
        <v>19515156</v>
      </c>
      <c r="C382" s="332">
        <v>387</v>
      </c>
      <c r="D382" s="332">
        <v>314</v>
      </c>
      <c r="E382" s="143">
        <v>701</v>
      </c>
    </row>
    <row r="383" spans="1:5" ht="15">
      <c r="A383" s="332" t="s">
        <v>979</v>
      </c>
      <c r="B383" s="332">
        <v>14415152</v>
      </c>
      <c r="C383" s="332">
        <v>479</v>
      </c>
      <c r="D383" s="332">
        <v>303</v>
      </c>
      <c r="E383" s="143">
        <v>782</v>
      </c>
    </row>
    <row r="384" spans="1:5" ht="15">
      <c r="A384" s="332" t="s">
        <v>979</v>
      </c>
      <c r="B384" s="332">
        <v>10264548</v>
      </c>
      <c r="C384" s="332">
        <v>257</v>
      </c>
      <c r="D384" s="332">
        <v>228</v>
      </c>
      <c r="E384" s="143">
        <v>485</v>
      </c>
    </row>
    <row r="385" spans="1:5" ht="15">
      <c r="A385" s="332" t="s">
        <v>979</v>
      </c>
      <c r="B385" s="332">
        <v>10444648</v>
      </c>
      <c r="C385" s="332">
        <v>327</v>
      </c>
      <c r="D385" s="332">
        <v>290</v>
      </c>
      <c r="E385" s="143">
        <v>617</v>
      </c>
    </row>
    <row r="386" spans="1:5" ht="15">
      <c r="A386" s="332" t="s">
        <v>979</v>
      </c>
      <c r="B386" s="332">
        <v>14183334</v>
      </c>
      <c r="C386" s="332">
        <v>248</v>
      </c>
      <c r="D386" s="332">
        <v>241</v>
      </c>
      <c r="E386" s="143">
        <v>489</v>
      </c>
    </row>
    <row r="387" spans="1:5" ht="15">
      <c r="A387" s="332" t="s">
        <v>979</v>
      </c>
      <c r="B387" s="332">
        <v>14183335</v>
      </c>
      <c r="C387" s="332">
        <v>286</v>
      </c>
      <c r="D387" s="332">
        <v>211</v>
      </c>
      <c r="E387" s="143">
        <v>497</v>
      </c>
    </row>
    <row r="388" spans="1:5" ht="15">
      <c r="A388" s="332" t="s">
        <v>979</v>
      </c>
      <c r="B388" s="332">
        <v>5184544</v>
      </c>
      <c r="C388" s="332">
        <v>683</v>
      </c>
      <c r="D388" s="332">
        <v>390</v>
      </c>
      <c r="E388" s="143">
        <v>1073</v>
      </c>
    </row>
    <row r="389" spans="1:5" ht="15">
      <c r="A389" s="332" t="s">
        <v>979</v>
      </c>
      <c r="B389" s="332">
        <v>19065155</v>
      </c>
      <c r="C389" s="332">
        <v>330</v>
      </c>
      <c r="D389" s="332">
        <v>242</v>
      </c>
      <c r="E389" s="143">
        <v>572</v>
      </c>
    </row>
    <row r="390" spans="1:5" ht="15">
      <c r="A390" s="332" t="s">
        <v>979</v>
      </c>
      <c r="B390" s="332">
        <v>13083334</v>
      </c>
      <c r="C390" s="332">
        <v>237</v>
      </c>
      <c r="D390" s="332">
        <v>164</v>
      </c>
      <c r="E390" s="143">
        <v>401</v>
      </c>
    </row>
    <row r="391" spans="1:5" ht="15">
      <c r="A391" s="332" t="s">
        <v>979</v>
      </c>
      <c r="B391" s="332">
        <v>11053233</v>
      </c>
      <c r="C391" s="332">
        <v>306</v>
      </c>
      <c r="D391" s="332">
        <v>236</v>
      </c>
      <c r="E391" s="143">
        <v>542</v>
      </c>
    </row>
    <row r="392" spans="1:5" ht="15">
      <c r="A392" s="332" t="s">
        <v>979</v>
      </c>
      <c r="B392" s="332">
        <v>11053333</v>
      </c>
      <c r="C392" s="332">
        <v>591</v>
      </c>
      <c r="D392" s="332">
        <v>235</v>
      </c>
      <c r="E392" s="143">
        <v>826</v>
      </c>
    </row>
    <row r="393" spans="1:5" ht="15">
      <c r="A393" s="332" t="s">
        <v>979</v>
      </c>
      <c r="B393" s="332">
        <v>12003415</v>
      </c>
      <c r="C393" s="332">
        <v>2</v>
      </c>
      <c r="D393" s="332">
        <v>2</v>
      </c>
      <c r="E393" s="143">
        <v>4</v>
      </c>
    </row>
    <row r="394" spans="1:5" ht="15">
      <c r="A394" s="332" t="s">
        <v>979</v>
      </c>
      <c r="B394" s="332">
        <v>3093128</v>
      </c>
      <c r="C394" s="332">
        <v>429</v>
      </c>
      <c r="D394" s="332">
        <v>199</v>
      </c>
      <c r="E394" s="143">
        <v>628</v>
      </c>
    </row>
    <row r="395" spans="1:5" ht="15">
      <c r="A395" s="332" t="s">
        <v>979</v>
      </c>
      <c r="B395" s="332">
        <v>20535258</v>
      </c>
      <c r="C395" s="332">
        <v>116</v>
      </c>
      <c r="D395" s="332">
        <v>205</v>
      </c>
      <c r="E395" s="143">
        <v>321</v>
      </c>
    </row>
    <row r="396" spans="1:5" ht="15">
      <c r="A396" s="332" t="s">
        <v>979</v>
      </c>
      <c r="B396" s="332">
        <v>16093536</v>
      </c>
      <c r="C396" s="332">
        <v>164</v>
      </c>
      <c r="D396" s="332">
        <v>120</v>
      </c>
      <c r="E396" s="143">
        <v>284</v>
      </c>
    </row>
    <row r="397" spans="1:5" ht="15">
      <c r="A397" s="332" t="s">
        <v>979</v>
      </c>
      <c r="B397" s="332">
        <v>14315152</v>
      </c>
      <c r="C397" s="332">
        <v>294</v>
      </c>
      <c r="D397" s="332">
        <v>154</v>
      </c>
      <c r="E397" s="143">
        <v>448</v>
      </c>
    </row>
    <row r="398" spans="1:5" ht="15">
      <c r="A398" s="332" t="s">
        <v>979</v>
      </c>
      <c r="B398" s="332">
        <v>3094342</v>
      </c>
      <c r="C398" s="332">
        <v>310</v>
      </c>
      <c r="D398" s="332">
        <v>29</v>
      </c>
      <c r="E398" s="143">
        <v>339</v>
      </c>
    </row>
    <row r="399" spans="1:5" ht="15">
      <c r="A399" s="332" t="s">
        <v>979</v>
      </c>
      <c r="B399" s="332">
        <v>21325259</v>
      </c>
      <c r="C399" s="332">
        <v>231</v>
      </c>
      <c r="D399" s="332">
        <v>220</v>
      </c>
      <c r="E399" s="143">
        <v>451</v>
      </c>
    </row>
    <row r="400" spans="1:5" ht="15">
      <c r="A400" s="332" t="s">
        <v>979</v>
      </c>
      <c r="B400" s="332">
        <v>11374650</v>
      </c>
      <c r="C400" s="332">
        <v>556</v>
      </c>
      <c r="D400" s="332">
        <v>502</v>
      </c>
      <c r="E400" s="143">
        <v>1058</v>
      </c>
    </row>
    <row r="401" spans="1:5" ht="15">
      <c r="A401" s="332" t="s">
        <v>979</v>
      </c>
      <c r="B401" s="332">
        <v>8003232</v>
      </c>
      <c r="C401" s="332">
        <v>470</v>
      </c>
      <c r="D401" s="332">
        <v>109</v>
      </c>
      <c r="E401" s="143">
        <v>579</v>
      </c>
    </row>
    <row r="402" spans="1:5" ht="15">
      <c r="A402" s="332" t="s">
        <v>979</v>
      </c>
      <c r="B402" s="332">
        <v>20133438</v>
      </c>
      <c r="C402" s="332">
        <v>276</v>
      </c>
      <c r="D402" s="332">
        <v>255</v>
      </c>
      <c r="E402" s="143">
        <v>531</v>
      </c>
    </row>
    <row r="403" spans="1:5" ht="15">
      <c r="A403" s="332" t="s">
        <v>979</v>
      </c>
      <c r="B403" s="332">
        <v>19455156</v>
      </c>
      <c r="C403" s="332">
        <v>342</v>
      </c>
      <c r="D403" s="332">
        <v>324</v>
      </c>
      <c r="E403" s="143">
        <v>666</v>
      </c>
    </row>
    <row r="404" spans="1:5" ht="15">
      <c r="A404" s="332" t="s">
        <v>979</v>
      </c>
      <c r="B404" s="332">
        <v>11113233</v>
      </c>
      <c r="C404" s="332">
        <v>291</v>
      </c>
      <c r="D404" s="332">
        <v>172</v>
      </c>
      <c r="E404" s="143">
        <v>463</v>
      </c>
    </row>
    <row r="405" spans="1:5" ht="15">
      <c r="A405" s="332" t="s">
        <v>979</v>
      </c>
      <c r="B405" s="332">
        <v>21015238</v>
      </c>
      <c r="C405" s="332">
        <v>259</v>
      </c>
      <c r="D405" s="332">
        <v>241</v>
      </c>
      <c r="E405" s="143">
        <v>500</v>
      </c>
    </row>
    <row r="406" spans="1:5" ht="15">
      <c r="A406" s="332" t="s">
        <v>979</v>
      </c>
      <c r="B406" s="332">
        <v>11314650</v>
      </c>
      <c r="C406" s="332">
        <v>395</v>
      </c>
      <c r="D406" s="332">
        <v>329</v>
      </c>
      <c r="E406" s="143">
        <v>724</v>
      </c>
    </row>
    <row r="407" spans="1:5" ht="15">
      <c r="A407" s="332" t="s">
        <v>979</v>
      </c>
      <c r="B407" s="332">
        <v>16015139</v>
      </c>
      <c r="C407" s="332">
        <v>157</v>
      </c>
      <c r="D407" s="332">
        <v>138</v>
      </c>
      <c r="E407" s="143">
        <v>295</v>
      </c>
    </row>
    <row r="408" spans="1:5" ht="15">
      <c r="A408" s="332" t="s">
        <v>979</v>
      </c>
      <c r="B408" s="332">
        <v>6033232</v>
      </c>
      <c r="C408" s="332">
        <v>534</v>
      </c>
      <c r="D408" s="332">
        <v>252</v>
      </c>
      <c r="E408" s="143">
        <v>786</v>
      </c>
    </row>
    <row r="409" spans="1:5" ht="15">
      <c r="A409" s="332" t="s">
        <v>979</v>
      </c>
      <c r="B409" s="332">
        <v>10283334</v>
      </c>
      <c r="C409" s="332">
        <v>391</v>
      </c>
      <c r="D409" s="332">
        <v>110</v>
      </c>
      <c r="E409" s="143">
        <v>501</v>
      </c>
    </row>
    <row r="410" spans="1:5" ht="15">
      <c r="A410" s="332" t="s">
        <v>979</v>
      </c>
      <c r="B410" s="332">
        <v>21175258</v>
      </c>
      <c r="C410" s="332">
        <v>285</v>
      </c>
      <c r="D410" s="332">
        <v>278</v>
      </c>
      <c r="E410" s="143">
        <v>563</v>
      </c>
    </row>
    <row r="411" spans="1:5" ht="15">
      <c r="A411" s="332" t="s">
        <v>979</v>
      </c>
      <c r="B411" s="332">
        <v>1164440</v>
      </c>
      <c r="C411" s="332">
        <v>206</v>
      </c>
      <c r="D411" s="332">
        <v>133</v>
      </c>
      <c r="E411" s="143">
        <v>339</v>
      </c>
    </row>
    <row r="412" spans="1:5" ht="15">
      <c r="A412" s="332" t="s">
        <v>979</v>
      </c>
      <c r="B412" s="332">
        <v>21115258</v>
      </c>
      <c r="C412" s="332">
        <v>365</v>
      </c>
      <c r="D412" s="332">
        <v>235</v>
      </c>
      <c r="E412" s="143">
        <v>600</v>
      </c>
    </row>
    <row r="413" spans="1:5" ht="15">
      <c r="A413" s="332" t="s">
        <v>979</v>
      </c>
      <c r="B413" s="332">
        <v>18295155</v>
      </c>
      <c r="C413" s="332">
        <v>286</v>
      </c>
      <c r="D413" s="332">
        <v>275</v>
      </c>
      <c r="E413" s="143">
        <v>561</v>
      </c>
    </row>
    <row r="414" spans="1:5" ht="15">
      <c r="A414" s="332" t="s">
        <v>979</v>
      </c>
      <c r="B414" s="332">
        <v>12124650</v>
      </c>
      <c r="C414" s="332">
        <v>394</v>
      </c>
      <c r="D414" s="332">
        <v>364</v>
      </c>
      <c r="E414" s="143">
        <v>758</v>
      </c>
    </row>
    <row r="415" spans="1:5" ht="15">
      <c r="A415" s="332" t="s">
        <v>979</v>
      </c>
      <c r="B415" s="332">
        <v>20135257</v>
      </c>
      <c r="C415" s="332">
        <v>400</v>
      </c>
      <c r="D415" s="332">
        <v>349</v>
      </c>
      <c r="E415" s="143">
        <v>749</v>
      </c>
    </row>
    <row r="416" spans="1:5" ht="15">
      <c r="A416" s="332" t="s">
        <v>979</v>
      </c>
      <c r="B416" s="332">
        <v>18415155</v>
      </c>
      <c r="C416" s="332">
        <v>266</v>
      </c>
      <c r="D416" s="332">
        <v>132</v>
      </c>
      <c r="E416" s="143">
        <v>398</v>
      </c>
    </row>
    <row r="417" spans="1:5" ht="15">
      <c r="A417" s="332" t="s">
        <v>979</v>
      </c>
      <c r="B417" s="332">
        <v>17043536</v>
      </c>
      <c r="C417" s="332">
        <v>1259</v>
      </c>
      <c r="D417" s="332">
        <v>387</v>
      </c>
      <c r="E417" s="143">
        <v>1646</v>
      </c>
    </row>
    <row r="418" spans="1:5" ht="15">
      <c r="A418" s="332" t="s">
        <v>979</v>
      </c>
      <c r="B418" s="332">
        <v>19073438</v>
      </c>
      <c r="C418" s="332">
        <v>296</v>
      </c>
      <c r="D418" s="332">
        <v>271</v>
      </c>
      <c r="E418" s="143">
        <v>567</v>
      </c>
    </row>
    <row r="419" spans="1:5" ht="15">
      <c r="A419" s="332" t="s">
        <v>979</v>
      </c>
      <c r="B419" s="332">
        <v>11073233</v>
      </c>
      <c r="C419" s="332">
        <v>541</v>
      </c>
      <c r="D419" s="332">
        <v>411</v>
      </c>
      <c r="E419" s="143">
        <v>952</v>
      </c>
    </row>
    <row r="420" spans="1:5" ht="15">
      <c r="A420" s="332" t="s">
        <v>979</v>
      </c>
      <c r="B420" s="332">
        <v>11033333</v>
      </c>
      <c r="C420" s="332">
        <v>603</v>
      </c>
      <c r="D420" s="332">
        <v>99</v>
      </c>
      <c r="E420" s="143">
        <v>702</v>
      </c>
    </row>
    <row r="421" spans="1:5" ht="15">
      <c r="A421" s="332" t="s">
        <v>979</v>
      </c>
      <c r="B421" s="332">
        <v>17053536</v>
      </c>
      <c r="C421" s="332">
        <v>474</v>
      </c>
      <c r="D421" s="332">
        <v>220</v>
      </c>
      <c r="E421" s="143">
        <v>694</v>
      </c>
    </row>
    <row r="422" spans="1:5" ht="15">
      <c r="A422" s="332" t="s">
        <v>979</v>
      </c>
      <c r="B422" s="332">
        <v>19485156</v>
      </c>
      <c r="C422" s="332">
        <v>314</v>
      </c>
      <c r="D422" s="332">
        <v>301</v>
      </c>
      <c r="E422" s="143">
        <v>615</v>
      </c>
    </row>
    <row r="423" spans="1:5" ht="15">
      <c r="A423" s="332" t="s">
        <v>979</v>
      </c>
      <c r="B423" s="332">
        <v>2093126</v>
      </c>
      <c r="C423" s="332">
        <v>458</v>
      </c>
      <c r="D423" s="332">
        <v>146</v>
      </c>
      <c r="E423" s="143">
        <v>604</v>
      </c>
    </row>
    <row r="424" spans="1:5" ht="15">
      <c r="A424" s="332" t="s">
        <v>979</v>
      </c>
      <c r="B424" s="332">
        <v>14143334</v>
      </c>
      <c r="C424" s="332">
        <v>256</v>
      </c>
      <c r="D424" s="332">
        <v>220</v>
      </c>
      <c r="E424" s="143">
        <v>476</v>
      </c>
    </row>
    <row r="425" spans="1:5" ht="15">
      <c r="A425" s="332" t="s">
        <v>979</v>
      </c>
      <c r="B425" s="332">
        <v>1183430</v>
      </c>
      <c r="C425" s="332">
        <v>393</v>
      </c>
      <c r="D425" s="332">
        <v>296</v>
      </c>
      <c r="E425" s="143">
        <v>689</v>
      </c>
    </row>
    <row r="426" spans="1:5" ht="15">
      <c r="A426" s="332" t="s">
        <v>979</v>
      </c>
      <c r="B426" s="332">
        <v>21085258</v>
      </c>
      <c r="C426" s="332">
        <v>597</v>
      </c>
      <c r="D426" s="332">
        <v>225</v>
      </c>
      <c r="E426" s="143">
        <v>822</v>
      </c>
    </row>
    <row r="427" spans="1:5" ht="15">
      <c r="A427" s="332" t="s">
        <v>979</v>
      </c>
      <c r="B427" s="332">
        <v>12074650</v>
      </c>
      <c r="C427" s="332">
        <v>669</v>
      </c>
      <c r="D427" s="332">
        <v>249</v>
      </c>
      <c r="E427" s="143">
        <v>918</v>
      </c>
    </row>
    <row r="428" spans="1:5" ht="15">
      <c r="A428" s="332" t="s">
        <v>979</v>
      </c>
      <c r="B428" s="332">
        <v>12144650</v>
      </c>
      <c r="C428" s="332">
        <v>461</v>
      </c>
      <c r="D428" s="332">
        <v>430</v>
      </c>
      <c r="E428" s="143">
        <v>891</v>
      </c>
    </row>
    <row r="429" spans="1:5" ht="15">
      <c r="A429" s="332" t="s">
        <v>979</v>
      </c>
      <c r="B429" s="332">
        <v>17003536</v>
      </c>
      <c r="C429" s="332">
        <v>324</v>
      </c>
      <c r="D429" s="332">
        <v>226</v>
      </c>
      <c r="E429" s="143">
        <v>550</v>
      </c>
    </row>
    <row r="430" spans="1:5" ht="15">
      <c r="A430" s="332" t="s">
        <v>979</v>
      </c>
      <c r="B430" s="332">
        <v>14123334</v>
      </c>
      <c r="C430" s="332">
        <v>233</v>
      </c>
      <c r="D430" s="332">
        <v>207</v>
      </c>
      <c r="E430" s="143">
        <v>440</v>
      </c>
    </row>
    <row r="431" spans="1:5" ht="15">
      <c r="A431" s="332" t="s">
        <v>979</v>
      </c>
      <c r="B431" s="332">
        <v>15245153</v>
      </c>
      <c r="C431" s="332">
        <v>323</v>
      </c>
      <c r="D431" s="332">
        <v>290</v>
      </c>
      <c r="E431" s="143">
        <v>613</v>
      </c>
    </row>
    <row r="432" spans="1:5" ht="15">
      <c r="A432" s="332" t="s">
        <v>979</v>
      </c>
      <c r="B432" s="332">
        <v>5234544</v>
      </c>
      <c r="C432" s="332">
        <v>473</v>
      </c>
      <c r="D432" s="332">
        <v>447</v>
      </c>
      <c r="E432" s="143">
        <v>920</v>
      </c>
    </row>
    <row r="433" spans="1:5" ht="15">
      <c r="A433" s="332" t="s">
        <v>979</v>
      </c>
      <c r="B433" s="332">
        <v>1073430</v>
      </c>
      <c r="C433" s="332">
        <v>228</v>
      </c>
      <c r="D433" s="332">
        <v>82</v>
      </c>
      <c r="E433" s="143">
        <v>310</v>
      </c>
    </row>
    <row r="434" spans="1:5" ht="15">
      <c r="A434" s="332" t="s">
        <v>979</v>
      </c>
      <c r="B434" s="332">
        <v>20465258</v>
      </c>
      <c r="C434" s="332">
        <v>466</v>
      </c>
      <c r="D434" s="332">
        <v>160</v>
      </c>
      <c r="E434" s="143">
        <v>626</v>
      </c>
    </row>
    <row r="435" spans="1:5" ht="15">
      <c r="A435" s="332" t="s">
        <v>979</v>
      </c>
      <c r="B435" s="332">
        <v>17015154</v>
      </c>
      <c r="C435" s="332">
        <v>495</v>
      </c>
      <c r="D435" s="332">
        <v>210</v>
      </c>
      <c r="E435" s="143">
        <v>705</v>
      </c>
    </row>
    <row r="436" spans="1:5" ht="15">
      <c r="A436" s="332" t="s">
        <v>979</v>
      </c>
      <c r="B436" s="332">
        <v>15103535</v>
      </c>
      <c r="C436" s="332">
        <v>297</v>
      </c>
      <c r="D436" s="332">
        <v>193</v>
      </c>
      <c r="E436" s="143">
        <v>490</v>
      </c>
    </row>
    <row r="437" spans="1:5" ht="15">
      <c r="A437" s="332" t="s">
        <v>979</v>
      </c>
      <c r="B437" s="332">
        <v>7163232</v>
      </c>
      <c r="C437" s="332">
        <v>319</v>
      </c>
      <c r="D437" s="332">
        <v>288</v>
      </c>
      <c r="E437" s="143">
        <v>607</v>
      </c>
    </row>
    <row r="438" spans="1:5" ht="15">
      <c r="A438" s="332" t="s">
        <v>979</v>
      </c>
      <c r="B438" s="332">
        <v>15023437</v>
      </c>
      <c r="C438" s="332">
        <v>902</v>
      </c>
      <c r="D438" s="332">
        <v>43</v>
      </c>
      <c r="E438" s="143">
        <v>945</v>
      </c>
    </row>
    <row r="439" spans="1:5" ht="15">
      <c r="A439" s="332" t="s">
        <v>979</v>
      </c>
      <c r="B439" s="332">
        <v>15135153</v>
      </c>
      <c r="C439" s="332">
        <v>689</v>
      </c>
      <c r="D439" s="332">
        <v>171</v>
      </c>
      <c r="E439" s="143">
        <v>860</v>
      </c>
    </row>
    <row r="440" spans="1:5" ht="15">
      <c r="A440" s="332" t="s">
        <v>979</v>
      </c>
      <c r="B440" s="332">
        <v>13014551</v>
      </c>
      <c r="C440" s="332">
        <v>316</v>
      </c>
      <c r="D440" s="332">
        <v>114</v>
      </c>
      <c r="E440" s="143">
        <v>430</v>
      </c>
    </row>
    <row r="441" spans="1:5" ht="15">
      <c r="A441" s="332" t="s">
        <v>979</v>
      </c>
      <c r="B441" s="332">
        <v>10233334</v>
      </c>
      <c r="C441" s="332">
        <v>424</v>
      </c>
      <c r="D441" s="332">
        <v>399</v>
      </c>
      <c r="E441" s="143">
        <v>823</v>
      </c>
    </row>
    <row r="442" spans="1:5" ht="15">
      <c r="A442" s="332" t="s">
        <v>979</v>
      </c>
      <c r="B442" s="332">
        <v>2163126</v>
      </c>
      <c r="C442" s="332">
        <v>417</v>
      </c>
      <c r="D442" s="332">
        <v>321</v>
      </c>
      <c r="E442" s="143">
        <v>738</v>
      </c>
    </row>
    <row r="443" spans="1:5" ht="15">
      <c r="A443" s="332" t="s">
        <v>979</v>
      </c>
      <c r="B443" s="332">
        <v>11144650</v>
      </c>
      <c r="C443" s="332">
        <v>860</v>
      </c>
      <c r="D443" s="332">
        <v>351</v>
      </c>
      <c r="E443" s="143">
        <v>1211</v>
      </c>
    </row>
    <row r="444" spans="1:5" ht="15">
      <c r="A444" s="332" t="s">
        <v>979</v>
      </c>
      <c r="B444" s="332">
        <v>19425156</v>
      </c>
      <c r="C444" s="332">
        <v>665</v>
      </c>
      <c r="D444" s="332">
        <v>622</v>
      </c>
      <c r="E444" s="143">
        <v>1287</v>
      </c>
    </row>
    <row r="445" spans="1:5" ht="15">
      <c r="A445" s="332" t="s">
        <v>979</v>
      </c>
      <c r="B445" s="332">
        <v>6203129</v>
      </c>
      <c r="C445" s="332">
        <v>269</v>
      </c>
      <c r="D445" s="332">
        <v>1</v>
      </c>
      <c r="E445" s="143">
        <v>270</v>
      </c>
    </row>
    <row r="446" spans="1:5" ht="15">
      <c r="A446" s="332" t="s">
        <v>979</v>
      </c>
      <c r="B446" s="332">
        <v>10034548</v>
      </c>
      <c r="C446" s="332">
        <v>230</v>
      </c>
      <c r="D446" s="332">
        <v>177</v>
      </c>
      <c r="E446" s="143">
        <v>407</v>
      </c>
    </row>
    <row r="447" spans="1:5" ht="15">
      <c r="A447" s="332" t="s">
        <v>979</v>
      </c>
      <c r="B447" s="332">
        <v>6034544</v>
      </c>
      <c r="C447" s="332">
        <v>695</v>
      </c>
      <c r="D447" s="332">
        <v>678</v>
      </c>
      <c r="E447" s="143">
        <v>1373</v>
      </c>
    </row>
    <row r="448" spans="1:5" ht="15">
      <c r="A448" s="332" t="s">
        <v>979</v>
      </c>
      <c r="B448" s="332">
        <v>7133232</v>
      </c>
      <c r="C448" s="332">
        <v>450</v>
      </c>
      <c r="D448" s="332">
        <v>159</v>
      </c>
      <c r="E448" s="143">
        <v>609</v>
      </c>
    </row>
    <row r="449" spans="1:5" ht="15">
      <c r="A449" s="332" t="s">
        <v>979</v>
      </c>
      <c r="B449" s="332">
        <v>4113431</v>
      </c>
      <c r="C449" s="332">
        <v>673</v>
      </c>
      <c r="D449" s="332">
        <v>551</v>
      </c>
      <c r="E449" s="143">
        <v>1224</v>
      </c>
    </row>
    <row r="450" spans="1:5" ht="15">
      <c r="A450" s="332" t="s">
        <v>979</v>
      </c>
      <c r="B450" s="332">
        <v>18555155</v>
      </c>
      <c r="C450" s="332">
        <v>425</v>
      </c>
      <c r="D450" s="332">
        <v>373</v>
      </c>
      <c r="E450" s="143">
        <v>798</v>
      </c>
    </row>
    <row r="451" spans="1:5" ht="15">
      <c r="A451" s="332" t="s">
        <v>979</v>
      </c>
      <c r="B451" s="332">
        <v>21035258</v>
      </c>
      <c r="C451" s="332">
        <v>1076</v>
      </c>
      <c r="D451" s="332">
        <v>50</v>
      </c>
      <c r="E451" s="143">
        <v>1126</v>
      </c>
    </row>
    <row r="452" spans="1:5" ht="15">
      <c r="A452" s="332" t="s">
        <v>979</v>
      </c>
      <c r="B452" s="332">
        <v>9063232</v>
      </c>
      <c r="C452" s="332">
        <v>205</v>
      </c>
      <c r="D452" s="332">
        <v>95</v>
      </c>
      <c r="E452" s="143">
        <v>300</v>
      </c>
    </row>
    <row r="453" spans="1:5" ht="15">
      <c r="A453" s="332" t="s">
        <v>979</v>
      </c>
      <c r="B453" s="332">
        <v>1324440</v>
      </c>
      <c r="C453" s="332">
        <v>528</v>
      </c>
      <c r="D453" s="332">
        <v>256</v>
      </c>
      <c r="E453" s="143">
        <v>784</v>
      </c>
    </row>
    <row r="454" spans="1:5" ht="15">
      <c r="A454" s="332" t="s">
        <v>979</v>
      </c>
      <c r="B454" s="332">
        <v>10374648</v>
      </c>
      <c r="C454" s="332">
        <v>578</v>
      </c>
      <c r="D454" s="332">
        <v>535</v>
      </c>
      <c r="E454" s="143">
        <v>1113</v>
      </c>
    </row>
    <row r="455" spans="1:5" ht="15">
      <c r="A455" s="332" t="s">
        <v>979</v>
      </c>
      <c r="B455" s="332">
        <v>9053437</v>
      </c>
      <c r="C455" s="332">
        <v>271</v>
      </c>
      <c r="D455" s="332">
        <v>227</v>
      </c>
      <c r="E455" s="143">
        <v>498</v>
      </c>
    </row>
    <row r="456" spans="1:5" ht="15">
      <c r="A456" s="332" t="s">
        <v>979</v>
      </c>
      <c r="B456" s="332">
        <v>8073232</v>
      </c>
      <c r="C456" s="332">
        <v>183</v>
      </c>
      <c r="D456" s="332">
        <v>124</v>
      </c>
      <c r="E456" s="143">
        <v>307</v>
      </c>
    </row>
    <row r="457" spans="1:5" ht="15">
      <c r="A457" s="332" t="s">
        <v>979</v>
      </c>
      <c r="B457" s="332">
        <v>1034440</v>
      </c>
      <c r="C457" s="332">
        <v>862</v>
      </c>
      <c r="D457" s="332">
        <v>393</v>
      </c>
      <c r="E457" s="143">
        <v>1255</v>
      </c>
    </row>
    <row r="458" spans="1:5" ht="15">
      <c r="A458" s="332" t="s">
        <v>979</v>
      </c>
      <c r="B458" s="332">
        <v>10013334</v>
      </c>
      <c r="C458" s="332">
        <v>1074</v>
      </c>
      <c r="D458" s="332">
        <v>13</v>
      </c>
      <c r="E458" s="143">
        <v>1087</v>
      </c>
    </row>
    <row r="459" spans="1:5" ht="15">
      <c r="A459" s="332" t="s">
        <v>979</v>
      </c>
      <c r="B459" s="332">
        <v>6114544</v>
      </c>
      <c r="C459" s="332">
        <v>312</v>
      </c>
      <c r="D459" s="332">
        <v>305</v>
      </c>
      <c r="E459" s="143">
        <v>617</v>
      </c>
    </row>
    <row r="460" spans="1:5" ht="15">
      <c r="A460" s="332" t="s">
        <v>979</v>
      </c>
      <c r="B460" s="332">
        <v>20063438</v>
      </c>
      <c r="C460" s="332">
        <v>859</v>
      </c>
      <c r="D460" s="332">
        <v>172</v>
      </c>
      <c r="E460" s="143">
        <v>1031</v>
      </c>
    </row>
    <row r="461" spans="1:5" ht="15">
      <c r="A461" s="332" t="s">
        <v>979</v>
      </c>
      <c r="B461" s="332">
        <v>3064342</v>
      </c>
      <c r="C461" s="332">
        <v>211</v>
      </c>
      <c r="D461" s="332">
        <v>163</v>
      </c>
      <c r="E461" s="143">
        <v>374</v>
      </c>
    </row>
    <row r="462" spans="1:5" ht="15">
      <c r="A462" s="332" t="s">
        <v>979</v>
      </c>
      <c r="B462" s="332">
        <v>10364648</v>
      </c>
      <c r="C462" s="332">
        <v>629</v>
      </c>
      <c r="D462" s="332">
        <v>557</v>
      </c>
      <c r="E462" s="143">
        <v>1186</v>
      </c>
    </row>
    <row r="463" spans="1:5" ht="15">
      <c r="A463" s="332" t="s">
        <v>979</v>
      </c>
      <c r="B463" s="332">
        <v>21045258</v>
      </c>
      <c r="C463" s="332">
        <v>368</v>
      </c>
      <c r="D463" s="332">
        <v>285</v>
      </c>
      <c r="E463" s="143">
        <v>653</v>
      </c>
    </row>
    <row r="464" spans="1:5" ht="15">
      <c r="A464" s="332" t="s">
        <v>979</v>
      </c>
      <c r="B464" s="332">
        <v>1284440</v>
      </c>
      <c r="C464" s="332">
        <v>134</v>
      </c>
      <c r="D464" s="332">
        <v>92</v>
      </c>
      <c r="E464" s="143">
        <v>226</v>
      </c>
    </row>
    <row r="465" spans="1:5" ht="15">
      <c r="A465" s="332" t="s">
        <v>979</v>
      </c>
      <c r="B465" s="332">
        <v>18315155</v>
      </c>
      <c r="C465" s="332">
        <v>349</v>
      </c>
      <c r="D465" s="332">
        <v>227</v>
      </c>
      <c r="E465" s="143">
        <v>576</v>
      </c>
    </row>
    <row r="466" spans="1:5" ht="15">
      <c r="A466" s="332" t="s">
        <v>979</v>
      </c>
      <c r="B466" s="332">
        <v>5194544</v>
      </c>
      <c r="C466" s="332">
        <v>390</v>
      </c>
      <c r="D466" s="332">
        <v>328</v>
      </c>
      <c r="E466" s="143">
        <v>718</v>
      </c>
    </row>
    <row r="467" spans="1:5" ht="15">
      <c r="A467" s="332" t="s">
        <v>979</v>
      </c>
      <c r="B467" s="332">
        <v>3083127</v>
      </c>
      <c r="C467" s="332">
        <v>375</v>
      </c>
      <c r="D467" s="332">
        <v>280</v>
      </c>
      <c r="E467" s="143">
        <v>655</v>
      </c>
    </row>
    <row r="468" spans="1:5" ht="15">
      <c r="A468" s="332" t="s">
        <v>979</v>
      </c>
      <c r="B468" s="332">
        <v>11074650</v>
      </c>
      <c r="C468" s="332">
        <v>425</v>
      </c>
      <c r="D468" s="332">
        <v>336</v>
      </c>
      <c r="E468" s="143">
        <v>761</v>
      </c>
    </row>
    <row r="469" spans="1:5" ht="15">
      <c r="A469" s="332" t="s">
        <v>979</v>
      </c>
      <c r="B469" s="332">
        <v>20515258</v>
      </c>
      <c r="C469" s="332">
        <v>191</v>
      </c>
      <c r="D469" s="332">
        <v>190</v>
      </c>
      <c r="E469" s="143">
        <v>381</v>
      </c>
    </row>
    <row r="470" spans="1:5" ht="15">
      <c r="A470" s="332" t="s">
        <v>979</v>
      </c>
      <c r="B470" s="332">
        <v>21085238</v>
      </c>
      <c r="C470" s="332">
        <v>354</v>
      </c>
      <c r="D470" s="332">
        <v>292</v>
      </c>
      <c r="E470" s="143">
        <v>646</v>
      </c>
    </row>
    <row r="471" spans="1:5" ht="15">
      <c r="A471" s="332" t="s">
        <v>979</v>
      </c>
      <c r="B471" s="332">
        <v>1174440</v>
      </c>
      <c r="C471" s="332">
        <v>244</v>
      </c>
      <c r="D471" s="332">
        <v>116</v>
      </c>
      <c r="E471" s="143">
        <v>360</v>
      </c>
    </row>
    <row r="472" spans="1:5" ht="15">
      <c r="A472" s="332" t="s">
        <v>979</v>
      </c>
      <c r="B472" s="332">
        <v>18033537</v>
      </c>
      <c r="C472" s="332">
        <v>1066</v>
      </c>
      <c r="D472" s="332">
        <v>12</v>
      </c>
      <c r="E472" s="143">
        <v>1078</v>
      </c>
    </row>
    <row r="473" spans="1:5" ht="15">
      <c r="A473" s="332" t="s">
        <v>979</v>
      </c>
      <c r="B473" s="332">
        <v>18505155</v>
      </c>
      <c r="C473" s="332">
        <v>223</v>
      </c>
      <c r="D473" s="332">
        <v>203</v>
      </c>
      <c r="E473" s="143">
        <v>426</v>
      </c>
    </row>
    <row r="474" spans="1:5" ht="15">
      <c r="A474" s="332" t="s">
        <v>979</v>
      </c>
      <c r="B474" s="332">
        <v>18465155</v>
      </c>
      <c r="C474" s="332">
        <v>525</v>
      </c>
      <c r="D474" s="332">
        <v>206</v>
      </c>
      <c r="E474" s="143">
        <v>731</v>
      </c>
    </row>
    <row r="475" spans="1:5" ht="15">
      <c r="A475" s="332" t="s">
        <v>979</v>
      </c>
      <c r="B475" s="332">
        <v>15275153</v>
      </c>
      <c r="C475" s="332">
        <v>305</v>
      </c>
      <c r="D475" s="332">
        <v>225</v>
      </c>
      <c r="E475" s="143">
        <v>530</v>
      </c>
    </row>
    <row r="476" spans="1:5" ht="15">
      <c r="A476" s="332" t="s">
        <v>979</v>
      </c>
      <c r="B476" s="332">
        <v>5374544</v>
      </c>
      <c r="C476" s="332">
        <v>443</v>
      </c>
      <c r="D476" s="332">
        <v>406</v>
      </c>
      <c r="E476" s="143">
        <v>849</v>
      </c>
    </row>
    <row r="477" spans="1:5" ht="15">
      <c r="A477" s="332" t="s">
        <v>979</v>
      </c>
      <c r="B477" s="332">
        <v>11024650</v>
      </c>
      <c r="C477" s="332">
        <v>648</v>
      </c>
      <c r="D477" s="332">
        <v>378</v>
      </c>
      <c r="E477" s="143">
        <v>1026</v>
      </c>
    </row>
    <row r="478" spans="1:5" ht="15">
      <c r="A478" s="332" t="s">
        <v>979</v>
      </c>
      <c r="B478" s="332">
        <v>14355152</v>
      </c>
      <c r="C478" s="332">
        <v>250</v>
      </c>
      <c r="D478" s="332">
        <v>218</v>
      </c>
      <c r="E478" s="143">
        <v>468</v>
      </c>
    </row>
    <row r="479" spans="1:5" ht="15">
      <c r="A479" s="332" t="s">
        <v>979</v>
      </c>
      <c r="B479" s="332">
        <v>14053335</v>
      </c>
      <c r="C479" s="332">
        <v>575</v>
      </c>
      <c r="D479" s="332">
        <v>503</v>
      </c>
      <c r="E479" s="143">
        <v>1078</v>
      </c>
    </row>
    <row r="480" spans="1:5" ht="15">
      <c r="A480" s="332" t="s">
        <v>979</v>
      </c>
      <c r="B480" s="332">
        <v>15053437</v>
      </c>
      <c r="C480" s="332">
        <v>787</v>
      </c>
      <c r="D480" s="332">
        <v>44</v>
      </c>
      <c r="E480" s="143">
        <v>831</v>
      </c>
    </row>
    <row r="481" spans="1:5" ht="15">
      <c r="A481" s="332" t="s">
        <v>979</v>
      </c>
      <c r="B481" s="332">
        <v>18475155</v>
      </c>
      <c r="C481" s="332">
        <v>273</v>
      </c>
      <c r="D481" s="332">
        <v>242</v>
      </c>
      <c r="E481" s="143">
        <v>515</v>
      </c>
    </row>
    <row r="482" spans="1:5" ht="15">
      <c r="A482" s="332" t="s">
        <v>979</v>
      </c>
      <c r="B482" s="332">
        <v>14084552</v>
      </c>
      <c r="C482" s="332">
        <v>330</v>
      </c>
      <c r="D482" s="332">
        <v>316</v>
      </c>
      <c r="E482" s="143">
        <v>646</v>
      </c>
    </row>
    <row r="483" spans="1:5" ht="15">
      <c r="A483" s="332" t="s">
        <v>979</v>
      </c>
      <c r="B483" s="332">
        <v>10133334</v>
      </c>
      <c r="C483" s="332">
        <v>402</v>
      </c>
      <c r="D483" s="332">
        <v>343</v>
      </c>
      <c r="E483" s="143">
        <v>745</v>
      </c>
    </row>
    <row r="484" spans="1:5" ht="15">
      <c r="A484" s="332" t="s">
        <v>979</v>
      </c>
      <c r="B484" s="332">
        <v>2023126</v>
      </c>
      <c r="C484" s="332">
        <v>287</v>
      </c>
      <c r="D484" s="332">
        <v>188</v>
      </c>
      <c r="E484" s="143">
        <v>475</v>
      </c>
    </row>
    <row r="485" spans="1:5" ht="15">
      <c r="A485" s="332" t="s">
        <v>979</v>
      </c>
      <c r="B485" s="332">
        <v>7084546</v>
      </c>
      <c r="C485" s="332">
        <v>244</v>
      </c>
      <c r="D485" s="332">
        <v>165</v>
      </c>
      <c r="E485" s="143">
        <v>409</v>
      </c>
    </row>
    <row r="486" spans="1:5" ht="15">
      <c r="A486" s="332" t="s">
        <v>979</v>
      </c>
      <c r="B486" s="332">
        <v>11083233</v>
      </c>
      <c r="C486" s="332">
        <v>109</v>
      </c>
      <c r="D486" s="332">
        <v>25</v>
      </c>
      <c r="E486" s="143">
        <v>134</v>
      </c>
    </row>
    <row r="487" spans="1:5" ht="15">
      <c r="A487" s="332" t="s">
        <v>979</v>
      </c>
      <c r="B487" s="332">
        <v>19435156</v>
      </c>
      <c r="C487" s="332">
        <v>323</v>
      </c>
      <c r="D487" s="332">
        <v>317</v>
      </c>
      <c r="E487" s="143">
        <v>640</v>
      </c>
    </row>
    <row r="488" spans="1:5" ht="15">
      <c r="A488" s="332" t="s">
        <v>979</v>
      </c>
      <c r="B488" s="332">
        <v>11104650</v>
      </c>
      <c r="C488" s="332">
        <v>673</v>
      </c>
      <c r="D488" s="332">
        <v>179</v>
      </c>
      <c r="E488" s="143">
        <v>852</v>
      </c>
    </row>
    <row r="489" spans="1:5" ht="15">
      <c r="A489" s="332" t="s">
        <v>979</v>
      </c>
      <c r="B489" s="332">
        <v>3113127</v>
      </c>
      <c r="C489" s="332">
        <v>351</v>
      </c>
      <c r="D489" s="332">
        <v>320</v>
      </c>
      <c r="E489" s="143">
        <v>671</v>
      </c>
    </row>
    <row r="490" spans="1:5" ht="15">
      <c r="A490" s="332" t="s">
        <v>979</v>
      </c>
      <c r="B490" s="332">
        <v>20145257</v>
      </c>
      <c r="C490" s="332">
        <v>412</v>
      </c>
      <c r="D490" s="332">
        <v>360</v>
      </c>
      <c r="E490" s="143">
        <v>772</v>
      </c>
    </row>
    <row r="491" spans="1:5" ht="15">
      <c r="A491" s="332" t="s">
        <v>979</v>
      </c>
      <c r="B491" s="332">
        <v>19015155</v>
      </c>
      <c r="C491" s="332">
        <v>467</v>
      </c>
      <c r="D491" s="332">
        <v>228</v>
      </c>
      <c r="E491" s="143">
        <v>695</v>
      </c>
    </row>
    <row r="492" spans="1:5" ht="15">
      <c r="A492" s="332" t="s">
        <v>979</v>
      </c>
      <c r="B492" s="332">
        <v>18035155</v>
      </c>
      <c r="C492" s="332">
        <v>329</v>
      </c>
      <c r="D492" s="332">
        <v>265</v>
      </c>
      <c r="E492" s="143">
        <v>594</v>
      </c>
    </row>
    <row r="493" spans="1:5" ht="15">
      <c r="A493" s="332" t="s">
        <v>979</v>
      </c>
      <c r="B493" s="332">
        <v>14094552</v>
      </c>
      <c r="C493" s="332">
        <v>323</v>
      </c>
      <c r="D493" s="332">
        <v>310</v>
      </c>
      <c r="E493" s="143">
        <v>633</v>
      </c>
    </row>
    <row r="494" spans="1:5" ht="15">
      <c r="A494" s="332" t="s">
        <v>979</v>
      </c>
      <c r="B494" s="332">
        <v>11214650</v>
      </c>
      <c r="C494" s="332">
        <v>332</v>
      </c>
      <c r="D494" s="332">
        <v>199</v>
      </c>
      <c r="E494" s="143">
        <v>531</v>
      </c>
    </row>
    <row r="495" spans="1:5" ht="15">
      <c r="A495" s="332" t="s">
        <v>979</v>
      </c>
      <c r="B495" s="332">
        <v>16165153</v>
      </c>
      <c r="C495" s="332">
        <v>296</v>
      </c>
      <c r="D495" s="332">
        <v>260</v>
      </c>
      <c r="E495" s="143">
        <v>556</v>
      </c>
    </row>
    <row r="496" spans="1:5" ht="15">
      <c r="A496" s="332" t="s">
        <v>979</v>
      </c>
      <c r="B496" s="332">
        <v>1103430</v>
      </c>
      <c r="C496" s="332">
        <v>235</v>
      </c>
      <c r="D496" s="332">
        <v>26</v>
      </c>
      <c r="E496" s="143">
        <v>261</v>
      </c>
    </row>
    <row r="497" spans="1:5" ht="15">
      <c r="A497" s="332" t="s">
        <v>979</v>
      </c>
      <c r="B497" s="332">
        <v>15133535</v>
      </c>
      <c r="C497" s="332">
        <v>408</v>
      </c>
      <c r="D497" s="332">
        <v>119</v>
      </c>
      <c r="E497" s="143">
        <v>527</v>
      </c>
    </row>
    <row r="498" spans="1:5" ht="15">
      <c r="A498" s="332" t="s">
        <v>979</v>
      </c>
      <c r="B498" s="332">
        <v>20143438</v>
      </c>
      <c r="C498" s="332">
        <v>472</v>
      </c>
      <c r="D498" s="332">
        <v>412</v>
      </c>
      <c r="E498" s="143">
        <v>884</v>
      </c>
    </row>
    <row r="499" spans="1:5" ht="15">
      <c r="A499" s="332" t="s">
        <v>979</v>
      </c>
      <c r="B499" s="332">
        <v>9204547</v>
      </c>
      <c r="C499" s="332">
        <v>236</v>
      </c>
      <c r="D499" s="332">
        <v>155</v>
      </c>
      <c r="E499" s="143">
        <v>391</v>
      </c>
    </row>
    <row r="500" spans="1:5" ht="15">
      <c r="A500" s="332" t="s">
        <v>979</v>
      </c>
      <c r="B500" s="332">
        <v>9024547</v>
      </c>
      <c r="C500" s="332">
        <v>1935</v>
      </c>
      <c r="D500" s="332">
        <v>1476</v>
      </c>
      <c r="E500" s="143">
        <v>3411</v>
      </c>
    </row>
    <row r="501" spans="1:5" ht="15">
      <c r="A501" s="332" t="s">
        <v>979</v>
      </c>
      <c r="B501" s="332">
        <v>9063437</v>
      </c>
      <c r="C501" s="332">
        <v>276</v>
      </c>
      <c r="D501" s="332">
        <v>250</v>
      </c>
      <c r="E501" s="143">
        <v>526</v>
      </c>
    </row>
    <row r="502" spans="1:5" ht="15">
      <c r="A502" s="332" t="s">
        <v>979</v>
      </c>
      <c r="B502" s="332">
        <v>9093232</v>
      </c>
      <c r="C502" s="332">
        <v>1132</v>
      </c>
      <c r="D502" s="332">
        <v>624</v>
      </c>
      <c r="E502" s="143">
        <v>1756</v>
      </c>
    </row>
    <row r="503" spans="1:5" ht="15">
      <c r="A503" s="332" t="s">
        <v>979</v>
      </c>
      <c r="B503" s="332">
        <v>14345152</v>
      </c>
      <c r="C503" s="332">
        <v>234</v>
      </c>
      <c r="D503" s="332">
        <v>126</v>
      </c>
      <c r="E503" s="143">
        <v>360</v>
      </c>
    </row>
    <row r="504" spans="1:5" ht="15">
      <c r="A504" s="332" t="s">
        <v>979</v>
      </c>
      <c r="B504" s="332">
        <v>18115155</v>
      </c>
      <c r="C504" s="332">
        <v>1358</v>
      </c>
      <c r="D504" s="332">
        <v>148</v>
      </c>
      <c r="E504" s="143">
        <v>1506</v>
      </c>
    </row>
    <row r="505" spans="1:5" ht="15">
      <c r="A505" s="332" t="s">
        <v>979</v>
      </c>
      <c r="B505" s="332">
        <v>1214440</v>
      </c>
      <c r="C505" s="332">
        <v>267</v>
      </c>
      <c r="D505" s="332">
        <v>155</v>
      </c>
      <c r="E505" s="143">
        <v>422</v>
      </c>
    </row>
    <row r="506" spans="1:5" ht="15">
      <c r="A506" s="332" t="s">
        <v>979</v>
      </c>
      <c r="B506" s="332">
        <v>10015507</v>
      </c>
      <c r="C506" s="332">
        <v>8</v>
      </c>
      <c r="D506" s="332">
        <v>414</v>
      </c>
      <c r="E506" s="143">
        <v>422</v>
      </c>
    </row>
    <row r="507" spans="1:5" ht="15">
      <c r="A507" s="332" t="s">
        <v>979</v>
      </c>
      <c r="B507" s="332">
        <v>1173430</v>
      </c>
      <c r="C507" s="332">
        <v>288</v>
      </c>
      <c r="D507" s="332">
        <v>272</v>
      </c>
      <c r="E507" s="143">
        <v>560</v>
      </c>
    </row>
    <row r="508" spans="1:5" ht="15">
      <c r="A508" s="332" t="s">
        <v>979</v>
      </c>
      <c r="B508" s="332">
        <v>20295257</v>
      </c>
      <c r="C508" s="332">
        <v>778</v>
      </c>
      <c r="D508" s="332">
        <v>651</v>
      </c>
      <c r="E508" s="143">
        <v>1429</v>
      </c>
    </row>
    <row r="509" spans="1:5" ht="15">
      <c r="A509" s="332" t="s">
        <v>979</v>
      </c>
      <c r="B509" s="332">
        <v>10284548</v>
      </c>
      <c r="C509" s="332">
        <v>227</v>
      </c>
      <c r="D509" s="332">
        <v>207</v>
      </c>
      <c r="E509" s="143">
        <v>434</v>
      </c>
    </row>
    <row r="510" spans="1:5" ht="15">
      <c r="A510" s="332" t="s">
        <v>979</v>
      </c>
      <c r="B510" s="332">
        <v>14003335</v>
      </c>
      <c r="C510" s="332">
        <v>288</v>
      </c>
      <c r="D510" s="332">
        <v>220</v>
      </c>
      <c r="E510" s="143">
        <v>508</v>
      </c>
    </row>
    <row r="511" spans="1:5" ht="15">
      <c r="A511" s="332" t="s">
        <v>979</v>
      </c>
      <c r="B511" s="332">
        <v>18495155</v>
      </c>
      <c r="C511" s="332">
        <v>691</v>
      </c>
      <c r="D511" s="332">
        <v>260</v>
      </c>
      <c r="E511" s="143">
        <v>951</v>
      </c>
    </row>
    <row r="512" spans="1:5" ht="15">
      <c r="A512" s="332" t="s">
        <v>979</v>
      </c>
      <c r="B512" s="332">
        <v>14184552</v>
      </c>
      <c r="C512" s="332">
        <v>433</v>
      </c>
      <c r="D512" s="332">
        <v>355</v>
      </c>
      <c r="E512" s="143">
        <v>788</v>
      </c>
    </row>
    <row r="513" spans="1:5" ht="15">
      <c r="A513" s="332" t="s">
        <v>979</v>
      </c>
      <c r="B513" s="332">
        <v>11304650</v>
      </c>
      <c r="C513" s="332">
        <v>273</v>
      </c>
      <c r="D513" s="332">
        <v>240</v>
      </c>
      <c r="E513" s="143">
        <v>513</v>
      </c>
    </row>
    <row r="514" spans="1:5" ht="15">
      <c r="A514" s="332" t="s">
        <v>979</v>
      </c>
      <c r="B514" s="332">
        <v>10454648</v>
      </c>
      <c r="C514" s="332">
        <v>961</v>
      </c>
      <c r="D514" s="332">
        <v>702</v>
      </c>
      <c r="E514" s="143">
        <v>1663</v>
      </c>
    </row>
    <row r="515" spans="1:5" ht="15">
      <c r="A515" s="332" t="s">
        <v>979</v>
      </c>
      <c r="B515" s="332">
        <v>21255259</v>
      </c>
      <c r="C515" s="332">
        <v>223</v>
      </c>
      <c r="D515" s="332">
        <v>12</v>
      </c>
      <c r="E515" s="143">
        <v>235</v>
      </c>
    </row>
    <row r="516" spans="1:5" ht="15">
      <c r="A516" s="332" t="s">
        <v>979</v>
      </c>
      <c r="B516" s="332">
        <v>20013438</v>
      </c>
      <c r="C516" s="332">
        <v>291</v>
      </c>
      <c r="D516" s="332">
        <v>287</v>
      </c>
      <c r="E516" s="143">
        <v>578</v>
      </c>
    </row>
    <row r="517" spans="1:5" ht="15">
      <c r="A517" s="332" t="s">
        <v>979</v>
      </c>
      <c r="B517" s="332">
        <v>15045153</v>
      </c>
      <c r="C517" s="332">
        <v>388</v>
      </c>
      <c r="D517" s="332">
        <v>341</v>
      </c>
      <c r="E517" s="143">
        <v>729</v>
      </c>
    </row>
    <row r="518" spans="1:5" ht="15">
      <c r="A518" s="332" t="s">
        <v>979</v>
      </c>
      <c r="B518" s="332">
        <v>18053537</v>
      </c>
      <c r="C518" s="332">
        <v>462</v>
      </c>
      <c r="D518" s="332">
        <v>319</v>
      </c>
      <c r="E518" s="143">
        <v>781</v>
      </c>
    </row>
    <row r="519" spans="1:5" ht="15">
      <c r="A519" s="332" t="s">
        <v>979</v>
      </c>
      <c r="B519" s="332">
        <v>1033430</v>
      </c>
      <c r="C519" s="332">
        <v>234</v>
      </c>
      <c r="D519" s="332">
        <v>187</v>
      </c>
      <c r="E519" s="143">
        <v>421</v>
      </c>
    </row>
    <row r="520" spans="1:5" ht="15">
      <c r="A520" s="332" t="s">
        <v>979</v>
      </c>
      <c r="B520" s="332">
        <v>10174548</v>
      </c>
      <c r="C520" s="332">
        <v>239</v>
      </c>
      <c r="D520" s="332">
        <v>174</v>
      </c>
      <c r="E520" s="143">
        <v>413</v>
      </c>
    </row>
    <row r="521" spans="1:5" ht="15">
      <c r="A521" s="332" t="s">
        <v>979</v>
      </c>
      <c r="B521" s="332">
        <v>20175257</v>
      </c>
      <c r="C521" s="332">
        <v>324</v>
      </c>
      <c r="D521" s="332">
        <v>241</v>
      </c>
      <c r="E521" s="143">
        <v>565</v>
      </c>
    </row>
    <row r="522" spans="1:5" ht="15">
      <c r="A522" s="332" t="s">
        <v>979</v>
      </c>
      <c r="B522" s="332">
        <v>11254650</v>
      </c>
      <c r="C522" s="332">
        <v>851</v>
      </c>
      <c r="D522" s="332">
        <v>131</v>
      </c>
      <c r="E522" s="143">
        <v>982</v>
      </c>
    </row>
    <row r="523" spans="1:5" ht="15">
      <c r="A523" s="332" t="s">
        <v>979</v>
      </c>
      <c r="B523" s="332">
        <v>17033536</v>
      </c>
      <c r="C523" s="332">
        <v>378</v>
      </c>
      <c r="D523" s="332">
        <v>220</v>
      </c>
      <c r="E523" s="143">
        <v>598</v>
      </c>
    </row>
    <row r="524" spans="1:5" ht="15">
      <c r="A524" s="332" t="s">
        <v>979</v>
      </c>
      <c r="B524" s="332">
        <v>13023334</v>
      </c>
      <c r="C524" s="332">
        <v>628</v>
      </c>
      <c r="D524" s="332">
        <v>155</v>
      </c>
      <c r="E524" s="143">
        <v>783</v>
      </c>
    </row>
    <row r="525" spans="1:5" ht="15">
      <c r="A525" s="332" t="s">
        <v>979</v>
      </c>
      <c r="B525" s="332">
        <v>16183536</v>
      </c>
      <c r="C525" s="332">
        <v>556</v>
      </c>
      <c r="D525" s="332">
        <v>92</v>
      </c>
      <c r="E525" s="143">
        <v>648</v>
      </c>
    </row>
    <row r="526" spans="1:5" ht="15">
      <c r="A526" s="332" t="s">
        <v>979</v>
      </c>
      <c r="B526" s="332">
        <v>15063437</v>
      </c>
      <c r="C526" s="332">
        <v>715</v>
      </c>
      <c r="D526" s="332">
        <v>76</v>
      </c>
      <c r="E526" s="143">
        <v>791</v>
      </c>
    </row>
    <row r="527" spans="1:5" ht="15">
      <c r="A527" s="332" t="s">
        <v>979</v>
      </c>
      <c r="B527" s="332">
        <v>2064341</v>
      </c>
      <c r="C527" s="332">
        <v>205</v>
      </c>
      <c r="D527" s="332">
        <v>163</v>
      </c>
      <c r="E527" s="143">
        <v>368</v>
      </c>
    </row>
    <row r="528" spans="1:5" ht="15">
      <c r="A528" s="332" t="s">
        <v>979</v>
      </c>
      <c r="B528" s="332">
        <v>13033334</v>
      </c>
      <c r="C528" s="332">
        <v>277</v>
      </c>
      <c r="D528" s="332">
        <v>255</v>
      </c>
      <c r="E528" s="143">
        <v>532</v>
      </c>
    </row>
    <row r="529" spans="1:5" ht="15">
      <c r="A529" s="332" t="s">
        <v>979</v>
      </c>
      <c r="B529" s="332">
        <v>19125156</v>
      </c>
      <c r="C529" s="332">
        <v>424</v>
      </c>
      <c r="D529" s="332">
        <v>274</v>
      </c>
      <c r="E529" s="143">
        <v>698</v>
      </c>
    </row>
    <row r="530" spans="1:5" ht="15">
      <c r="A530" s="332" t="s">
        <v>979</v>
      </c>
      <c r="B530" s="332">
        <v>11354650</v>
      </c>
      <c r="C530" s="332">
        <v>582</v>
      </c>
      <c r="D530" s="332">
        <v>504</v>
      </c>
      <c r="E530" s="143">
        <v>1086</v>
      </c>
    </row>
    <row r="531" spans="1:5" ht="15">
      <c r="A531" s="332" t="s">
        <v>979</v>
      </c>
      <c r="B531" s="332">
        <v>13093333</v>
      </c>
      <c r="C531" s="332">
        <v>242</v>
      </c>
      <c r="D531" s="332">
        <v>236</v>
      </c>
      <c r="E531" s="143">
        <v>478</v>
      </c>
    </row>
    <row r="532" spans="1:5" ht="15">
      <c r="A532" s="332" t="s">
        <v>979</v>
      </c>
      <c r="B532" s="332">
        <v>13113334</v>
      </c>
      <c r="C532" s="332">
        <v>211</v>
      </c>
      <c r="D532" s="332">
        <v>139</v>
      </c>
      <c r="E532" s="143">
        <v>350</v>
      </c>
    </row>
    <row r="533" spans="1:5" ht="15">
      <c r="A533" s="332" t="s">
        <v>979</v>
      </c>
      <c r="B533" s="332">
        <v>4033128</v>
      </c>
      <c r="C533" s="332">
        <v>246</v>
      </c>
      <c r="D533" s="332">
        <v>89</v>
      </c>
      <c r="E533" s="143">
        <v>335</v>
      </c>
    </row>
    <row r="534" spans="1:5" ht="15">
      <c r="A534" s="332" t="s">
        <v>979</v>
      </c>
      <c r="B534" s="332">
        <v>12355150</v>
      </c>
      <c r="C534" s="332">
        <v>889</v>
      </c>
      <c r="D534" s="332">
        <v>23</v>
      </c>
      <c r="E534" s="143">
        <v>912</v>
      </c>
    </row>
    <row r="535" spans="1:5" ht="15">
      <c r="A535" s="332" t="s">
        <v>979</v>
      </c>
      <c r="B535" s="332">
        <v>8103232</v>
      </c>
      <c r="C535" s="332">
        <v>442</v>
      </c>
      <c r="D535" s="332">
        <v>188</v>
      </c>
      <c r="E535" s="143">
        <v>630</v>
      </c>
    </row>
    <row r="536" spans="1:5" ht="15">
      <c r="A536" s="332" t="s">
        <v>979</v>
      </c>
      <c r="B536" s="332">
        <v>20043438</v>
      </c>
      <c r="C536" s="332">
        <v>415</v>
      </c>
      <c r="D536" s="332">
        <v>237</v>
      </c>
      <c r="E536" s="143">
        <v>652</v>
      </c>
    </row>
    <row r="537" spans="1:5" ht="15">
      <c r="A537" s="332" t="s">
        <v>979</v>
      </c>
      <c r="B537" s="332">
        <v>15043437</v>
      </c>
      <c r="C537" s="332">
        <v>1036</v>
      </c>
      <c r="D537" s="332">
        <v>55</v>
      </c>
      <c r="E537" s="143">
        <v>1091</v>
      </c>
    </row>
    <row r="538" spans="1:5" ht="15">
      <c r="A538" s="332" t="s">
        <v>979</v>
      </c>
      <c r="B538" s="332">
        <v>21075258</v>
      </c>
      <c r="C538" s="332">
        <v>894</v>
      </c>
      <c r="D538" s="332">
        <v>206</v>
      </c>
      <c r="E538" s="143">
        <v>1100</v>
      </c>
    </row>
    <row r="539" spans="1:5" ht="15">
      <c r="A539" s="332" t="s">
        <v>979</v>
      </c>
      <c r="B539" s="332">
        <v>12164650</v>
      </c>
      <c r="C539" s="332">
        <v>579</v>
      </c>
      <c r="D539" s="332">
        <v>196</v>
      </c>
      <c r="E539" s="143">
        <v>775</v>
      </c>
    </row>
    <row r="540" spans="1:5" ht="15">
      <c r="A540" s="332" t="s">
        <v>979</v>
      </c>
      <c r="B540" s="332">
        <v>5044544</v>
      </c>
      <c r="C540" s="332">
        <v>379</v>
      </c>
      <c r="D540" s="332">
        <v>354</v>
      </c>
      <c r="E540" s="143">
        <v>733</v>
      </c>
    </row>
    <row r="541" spans="1:5" ht="15">
      <c r="A541" s="332" t="s">
        <v>979</v>
      </c>
      <c r="B541" s="332">
        <v>20173438</v>
      </c>
      <c r="C541" s="332">
        <v>374</v>
      </c>
      <c r="D541" s="332">
        <v>344</v>
      </c>
      <c r="E541" s="143">
        <v>718</v>
      </c>
    </row>
    <row r="542" spans="1:5" ht="15">
      <c r="A542" s="332" t="s">
        <v>979</v>
      </c>
      <c r="B542" s="332">
        <v>4054343</v>
      </c>
      <c r="C542" s="332">
        <v>372</v>
      </c>
      <c r="D542" s="332">
        <v>198</v>
      </c>
      <c r="E542" s="143">
        <v>570</v>
      </c>
    </row>
    <row r="543" spans="1:5" ht="15">
      <c r="A543" s="332" t="s">
        <v>979</v>
      </c>
      <c r="B543" s="332">
        <v>5334544</v>
      </c>
      <c r="C543" s="332">
        <v>1461</v>
      </c>
      <c r="D543" s="332">
        <v>1383</v>
      </c>
      <c r="E543" s="143">
        <v>2844</v>
      </c>
    </row>
    <row r="544" spans="1:5" ht="15">
      <c r="A544" s="332" t="s">
        <v>979</v>
      </c>
      <c r="B544" s="332">
        <v>20035238</v>
      </c>
      <c r="C544" s="332">
        <v>169</v>
      </c>
      <c r="D544" s="332">
        <v>256</v>
      </c>
      <c r="E544" s="143">
        <v>425</v>
      </c>
    </row>
    <row r="545" spans="1:5" ht="15">
      <c r="A545" s="332" t="s">
        <v>979</v>
      </c>
      <c r="B545" s="332">
        <v>17073536</v>
      </c>
      <c r="C545" s="332">
        <v>274</v>
      </c>
      <c r="D545" s="332">
        <v>153</v>
      </c>
      <c r="E545" s="143">
        <v>427</v>
      </c>
    </row>
    <row r="546" spans="1:5" ht="15">
      <c r="A546" s="332" t="s">
        <v>979</v>
      </c>
      <c r="B546" s="332">
        <v>14103335</v>
      </c>
      <c r="C546" s="332">
        <v>362</v>
      </c>
      <c r="D546" s="332">
        <v>265</v>
      </c>
      <c r="E546" s="143">
        <v>627</v>
      </c>
    </row>
    <row r="547" spans="1:5" ht="15">
      <c r="A547" s="332" t="s">
        <v>979</v>
      </c>
      <c r="B547" s="332">
        <v>1063126</v>
      </c>
      <c r="C547" s="332">
        <v>163</v>
      </c>
      <c r="D547" s="332">
        <v>40</v>
      </c>
      <c r="E547" s="143">
        <v>203</v>
      </c>
    </row>
    <row r="548" spans="1:5" ht="15">
      <c r="A548" s="332" t="s">
        <v>979</v>
      </c>
      <c r="B548" s="332">
        <v>20425258</v>
      </c>
      <c r="C548" s="332">
        <v>875</v>
      </c>
      <c r="D548" s="332">
        <v>248</v>
      </c>
      <c r="E548" s="143">
        <v>1123</v>
      </c>
    </row>
    <row r="549" spans="1:5" ht="15">
      <c r="A549" s="332" t="s">
        <v>979</v>
      </c>
      <c r="B549" s="332">
        <v>18275155</v>
      </c>
      <c r="C549" s="332">
        <v>247</v>
      </c>
      <c r="D549" s="332">
        <v>230</v>
      </c>
      <c r="E549" s="143">
        <v>477</v>
      </c>
    </row>
    <row r="550" spans="1:5" ht="15">
      <c r="A550" s="332" t="s">
        <v>979</v>
      </c>
      <c r="B550" s="332">
        <v>14254552</v>
      </c>
      <c r="C550" s="332">
        <v>1411</v>
      </c>
      <c r="D550" s="332">
        <v>8</v>
      </c>
      <c r="E550" s="143">
        <v>1419</v>
      </c>
    </row>
    <row r="551" spans="1:5" ht="15">
      <c r="A551" s="332" t="s">
        <v>979</v>
      </c>
      <c r="B551" s="332">
        <v>13074551</v>
      </c>
      <c r="C551" s="332">
        <v>464</v>
      </c>
      <c r="D551" s="332">
        <v>324</v>
      </c>
      <c r="E551" s="143">
        <v>788</v>
      </c>
    </row>
    <row r="552" spans="1:5" ht="15">
      <c r="A552" s="332" t="s">
        <v>979</v>
      </c>
      <c r="B552" s="332">
        <v>11014650</v>
      </c>
      <c r="C552" s="332">
        <v>606</v>
      </c>
      <c r="D552" s="332">
        <v>562</v>
      </c>
      <c r="E552" s="143">
        <v>1168</v>
      </c>
    </row>
    <row r="553" spans="1:5" ht="15">
      <c r="A553" s="332" t="s">
        <v>979</v>
      </c>
      <c r="B553" s="332">
        <v>15075153</v>
      </c>
      <c r="C553" s="332">
        <v>394</v>
      </c>
      <c r="D553" s="332">
        <v>267</v>
      </c>
      <c r="E553" s="143">
        <v>661</v>
      </c>
    </row>
    <row r="554" spans="1:5" ht="15">
      <c r="A554" s="332" t="s">
        <v>979</v>
      </c>
      <c r="B554" s="332">
        <v>18335155</v>
      </c>
      <c r="C554" s="332">
        <v>339</v>
      </c>
      <c r="D554" s="332">
        <v>294</v>
      </c>
      <c r="E554" s="143">
        <v>633</v>
      </c>
    </row>
    <row r="555" spans="1:5" ht="15">
      <c r="A555" s="332" t="s">
        <v>979</v>
      </c>
      <c r="B555" s="332">
        <v>10334648</v>
      </c>
      <c r="C555" s="332">
        <v>447</v>
      </c>
      <c r="D555" s="332">
        <v>263</v>
      </c>
      <c r="E555" s="143">
        <v>710</v>
      </c>
    </row>
    <row r="556" spans="1:5" ht="15">
      <c r="A556" s="332" t="s">
        <v>979</v>
      </c>
      <c r="B556" s="332">
        <v>4033431</v>
      </c>
      <c r="C556" s="332">
        <v>566</v>
      </c>
      <c r="D556" s="332">
        <v>188</v>
      </c>
      <c r="E556" s="143">
        <v>754</v>
      </c>
    </row>
    <row r="557" spans="1:5" ht="15">
      <c r="A557" s="332" t="s">
        <v>979</v>
      </c>
      <c r="B557" s="332">
        <v>19033437</v>
      </c>
      <c r="C557" s="332">
        <v>662</v>
      </c>
      <c r="D557" s="332">
        <v>204</v>
      </c>
      <c r="E557" s="143">
        <v>866</v>
      </c>
    </row>
    <row r="558" spans="1:5" ht="15">
      <c r="A558" s="332" t="s">
        <v>979</v>
      </c>
      <c r="B558" s="332">
        <v>5074544</v>
      </c>
      <c r="C558" s="332">
        <v>361</v>
      </c>
      <c r="D558" s="332">
        <v>333</v>
      </c>
      <c r="E558" s="143">
        <v>694</v>
      </c>
    </row>
    <row r="559" spans="1:5" ht="15">
      <c r="A559" s="332" t="s">
        <v>979</v>
      </c>
      <c r="B559" s="332">
        <v>1304440</v>
      </c>
      <c r="C559" s="332">
        <v>354</v>
      </c>
      <c r="D559" s="332">
        <v>351</v>
      </c>
      <c r="E559" s="143">
        <v>705</v>
      </c>
    </row>
    <row r="560" spans="1:5" ht="15">
      <c r="A560" s="332" t="s">
        <v>979</v>
      </c>
      <c r="B560" s="332">
        <v>12285150</v>
      </c>
      <c r="C560" s="332">
        <v>696</v>
      </c>
      <c r="D560" s="332">
        <v>178</v>
      </c>
      <c r="E560" s="143">
        <v>874</v>
      </c>
    </row>
    <row r="561" spans="1:5" ht="15">
      <c r="A561" s="332" t="s">
        <v>979</v>
      </c>
      <c r="B561" s="332">
        <v>11013333</v>
      </c>
      <c r="C561" s="332">
        <v>586</v>
      </c>
      <c r="D561" s="332">
        <v>132</v>
      </c>
      <c r="E561" s="143">
        <v>718</v>
      </c>
    </row>
    <row r="562" spans="1:5" ht="15">
      <c r="A562" s="332" t="s">
        <v>979</v>
      </c>
      <c r="B562" s="332">
        <v>4044343</v>
      </c>
      <c r="C562" s="332">
        <v>345</v>
      </c>
      <c r="D562" s="332">
        <v>1</v>
      </c>
      <c r="E562" s="143">
        <v>346</v>
      </c>
    </row>
    <row r="563" spans="1:5" ht="15">
      <c r="A563" s="332" t="s">
        <v>979</v>
      </c>
      <c r="B563" s="332">
        <v>20125257</v>
      </c>
      <c r="C563" s="332">
        <v>1059</v>
      </c>
      <c r="D563" s="332">
        <v>393</v>
      </c>
      <c r="E563" s="143">
        <v>1452</v>
      </c>
    </row>
    <row r="564" spans="1:5" ht="15">
      <c r="A564" s="332" t="s">
        <v>979</v>
      </c>
      <c r="B564" s="332">
        <v>9073232</v>
      </c>
      <c r="C564" s="332">
        <v>434</v>
      </c>
      <c r="D564" s="332">
        <v>312</v>
      </c>
      <c r="E564" s="143">
        <v>746</v>
      </c>
    </row>
    <row r="565" spans="1:5" ht="15">
      <c r="A565" s="332" t="s">
        <v>979</v>
      </c>
      <c r="B565" s="332">
        <v>21225259</v>
      </c>
      <c r="C565" s="332">
        <v>341</v>
      </c>
      <c r="D565" s="332">
        <v>131</v>
      </c>
      <c r="E565" s="143">
        <v>472</v>
      </c>
    </row>
    <row r="566" spans="1:5" ht="15">
      <c r="A566" s="332" t="s">
        <v>979</v>
      </c>
      <c r="B566" s="332">
        <v>17065154</v>
      </c>
      <c r="C566" s="332">
        <v>1004</v>
      </c>
      <c r="D566" s="332">
        <v>880</v>
      </c>
      <c r="E566" s="143">
        <v>1884</v>
      </c>
    </row>
    <row r="567" spans="1:5" ht="15">
      <c r="A567" s="332" t="s">
        <v>979</v>
      </c>
      <c r="B567" s="332">
        <v>18435155</v>
      </c>
      <c r="C567" s="332">
        <v>528</v>
      </c>
      <c r="D567" s="332">
        <v>167</v>
      </c>
      <c r="E567" s="143">
        <v>695</v>
      </c>
    </row>
    <row r="568" spans="1:5" ht="15">
      <c r="A568" s="332" t="s">
        <v>979</v>
      </c>
      <c r="B568" s="332">
        <v>16215153</v>
      </c>
      <c r="C568" s="332">
        <v>210</v>
      </c>
      <c r="D568" s="332">
        <v>201</v>
      </c>
      <c r="E568" s="143">
        <v>411</v>
      </c>
    </row>
    <row r="569" spans="1:5" ht="15">
      <c r="A569" s="332" t="s">
        <v>979</v>
      </c>
      <c r="B569" s="332">
        <v>20355257</v>
      </c>
      <c r="C569" s="332">
        <v>393</v>
      </c>
      <c r="D569" s="332">
        <v>285</v>
      </c>
      <c r="E569" s="143">
        <v>678</v>
      </c>
    </row>
    <row r="570" spans="1:5" ht="15">
      <c r="A570" s="332" t="s">
        <v>979</v>
      </c>
      <c r="B570" s="332">
        <v>20015238</v>
      </c>
      <c r="C570" s="332">
        <v>73</v>
      </c>
      <c r="D570" s="332">
        <v>283</v>
      </c>
      <c r="E570" s="143">
        <v>356</v>
      </c>
    </row>
    <row r="571" spans="1:5" ht="15">
      <c r="A571" s="332" t="s">
        <v>979</v>
      </c>
      <c r="B571" s="332">
        <v>19165156</v>
      </c>
      <c r="C571" s="332">
        <v>786</v>
      </c>
      <c r="D571" s="332">
        <v>139</v>
      </c>
      <c r="E571" s="143">
        <v>925</v>
      </c>
    </row>
    <row r="572" spans="1:5" ht="15">
      <c r="A572" s="332" t="s">
        <v>979</v>
      </c>
      <c r="B572" s="332">
        <v>13003334</v>
      </c>
      <c r="C572" s="332">
        <v>230</v>
      </c>
      <c r="D572" s="332">
        <v>203</v>
      </c>
      <c r="E572" s="143">
        <v>433</v>
      </c>
    </row>
    <row r="573" spans="1:5" ht="15">
      <c r="A573" s="332" t="s">
        <v>979</v>
      </c>
      <c r="B573" s="332">
        <v>4093431</v>
      </c>
      <c r="C573" s="332">
        <v>326</v>
      </c>
      <c r="D573" s="332">
        <v>274</v>
      </c>
      <c r="E573" s="143">
        <v>600</v>
      </c>
    </row>
    <row r="574" spans="1:5" ht="15">
      <c r="A574" s="332" t="s">
        <v>979</v>
      </c>
      <c r="B574" s="332">
        <v>1294440</v>
      </c>
      <c r="C574" s="332">
        <v>165</v>
      </c>
      <c r="D574" s="332">
        <v>122</v>
      </c>
      <c r="E574" s="143">
        <v>287</v>
      </c>
    </row>
    <row r="575" spans="1:5" ht="15">
      <c r="A575" s="332" t="s">
        <v>979</v>
      </c>
      <c r="B575" s="332">
        <v>14233335</v>
      </c>
      <c r="C575" s="332">
        <v>1470</v>
      </c>
      <c r="D575" s="332">
        <v>903</v>
      </c>
      <c r="E575" s="143">
        <v>2373</v>
      </c>
    </row>
    <row r="576" spans="1:5" ht="15">
      <c r="A576" s="332" t="s">
        <v>979</v>
      </c>
      <c r="B576" s="332">
        <v>11043333</v>
      </c>
      <c r="C576" s="332">
        <v>761</v>
      </c>
      <c r="D576" s="332">
        <v>107</v>
      </c>
      <c r="E576" s="143">
        <v>868</v>
      </c>
    </row>
    <row r="577" spans="1:5" ht="15">
      <c r="A577" s="332" t="s">
        <v>979</v>
      </c>
      <c r="B577" s="332">
        <v>9034547</v>
      </c>
      <c r="C577" s="332">
        <v>298</v>
      </c>
      <c r="D577" s="332">
        <v>114</v>
      </c>
      <c r="E577" s="143">
        <v>412</v>
      </c>
    </row>
    <row r="578" spans="1:5" ht="15">
      <c r="A578" s="332" t="s">
        <v>979</v>
      </c>
      <c r="B578" s="332">
        <v>2113126</v>
      </c>
      <c r="C578" s="332">
        <v>377</v>
      </c>
      <c r="D578" s="332">
        <v>343</v>
      </c>
      <c r="E578" s="143">
        <v>720</v>
      </c>
    </row>
    <row r="579" spans="1:5" ht="15">
      <c r="A579" s="332" t="s">
        <v>979</v>
      </c>
      <c r="B579" s="332">
        <v>9053232</v>
      </c>
      <c r="C579" s="332">
        <v>433</v>
      </c>
      <c r="D579" s="332">
        <v>341</v>
      </c>
      <c r="E579" s="143">
        <v>774</v>
      </c>
    </row>
    <row r="580" spans="1:5" ht="15">
      <c r="A580" s="332" t="s">
        <v>979</v>
      </c>
      <c r="B580" s="332">
        <v>3023128</v>
      </c>
      <c r="C580" s="332">
        <v>189</v>
      </c>
      <c r="D580" s="332">
        <v>135</v>
      </c>
      <c r="E580" s="143">
        <v>324</v>
      </c>
    </row>
    <row r="581" spans="1:5" ht="15">
      <c r="A581" s="332" t="s">
        <v>979</v>
      </c>
      <c r="B581" s="332">
        <v>10063334</v>
      </c>
      <c r="C581" s="332">
        <v>230</v>
      </c>
      <c r="D581" s="332">
        <v>225</v>
      </c>
      <c r="E581" s="143">
        <v>455</v>
      </c>
    </row>
    <row r="582" spans="1:5" ht="15">
      <c r="A582" s="332" t="s">
        <v>979</v>
      </c>
      <c r="B582" s="332">
        <v>11143233</v>
      </c>
      <c r="C582" s="332">
        <v>261</v>
      </c>
      <c r="D582" s="332">
        <v>206</v>
      </c>
      <c r="E582" s="143">
        <v>467</v>
      </c>
    </row>
    <row r="583" spans="1:5" ht="15">
      <c r="A583" s="332" t="s">
        <v>979</v>
      </c>
      <c r="B583" s="332">
        <v>18085155</v>
      </c>
      <c r="C583" s="332">
        <v>338</v>
      </c>
      <c r="D583" s="332">
        <v>247</v>
      </c>
      <c r="E583" s="143">
        <v>585</v>
      </c>
    </row>
    <row r="584" spans="1:5" ht="15">
      <c r="A584" s="332" t="s">
        <v>979</v>
      </c>
      <c r="B584" s="332">
        <v>15205153</v>
      </c>
      <c r="C584" s="332">
        <v>19</v>
      </c>
      <c r="D584" s="332">
        <v>13</v>
      </c>
      <c r="E584" s="143">
        <v>32</v>
      </c>
    </row>
    <row r="585" spans="1:5" ht="15">
      <c r="A585" s="332" t="s">
        <v>979</v>
      </c>
      <c r="B585" s="332">
        <v>4124343</v>
      </c>
      <c r="C585" s="332">
        <v>169</v>
      </c>
      <c r="D585" s="332">
        <v>102</v>
      </c>
      <c r="E585" s="143">
        <v>271</v>
      </c>
    </row>
    <row r="586" spans="1:5" ht="15">
      <c r="A586" s="332" t="s">
        <v>979</v>
      </c>
      <c r="B586" s="332">
        <v>15003535</v>
      </c>
      <c r="C586" s="332">
        <v>916</v>
      </c>
      <c r="D586" s="332">
        <v>177</v>
      </c>
      <c r="E586" s="143">
        <v>1093</v>
      </c>
    </row>
    <row r="587" spans="1:5" ht="15">
      <c r="A587" s="332" t="s">
        <v>979</v>
      </c>
      <c r="B587" s="332">
        <v>19063437</v>
      </c>
      <c r="C587" s="332">
        <v>287</v>
      </c>
      <c r="D587" s="332">
        <v>215</v>
      </c>
      <c r="E587" s="143">
        <v>502</v>
      </c>
    </row>
    <row r="588" spans="1:5" ht="15">
      <c r="A588" s="332" t="s">
        <v>979</v>
      </c>
      <c r="B588" s="332">
        <v>10014548</v>
      </c>
      <c r="C588" s="332">
        <v>263</v>
      </c>
      <c r="D588" s="332">
        <v>261</v>
      </c>
      <c r="E588" s="143">
        <v>524</v>
      </c>
    </row>
    <row r="589" spans="1:5" ht="15">
      <c r="A589" s="332" t="s">
        <v>979</v>
      </c>
      <c r="B589" s="332">
        <v>5294544</v>
      </c>
      <c r="C589" s="332">
        <v>538</v>
      </c>
      <c r="D589" s="332">
        <v>444</v>
      </c>
      <c r="E589" s="143">
        <v>982</v>
      </c>
    </row>
    <row r="590" spans="1:5" ht="15">
      <c r="A590" s="332" t="s">
        <v>979</v>
      </c>
      <c r="B590" s="332">
        <v>1264440</v>
      </c>
      <c r="C590" s="332">
        <v>220</v>
      </c>
      <c r="D590" s="332">
        <v>3</v>
      </c>
      <c r="E590" s="143">
        <v>223</v>
      </c>
    </row>
    <row r="591" spans="1:5" ht="15">
      <c r="A591" s="332" t="s">
        <v>979</v>
      </c>
      <c r="B591" s="332">
        <v>11023233</v>
      </c>
      <c r="C591" s="332">
        <v>559</v>
      </c>
      <c r="D591" s="332">
        <v>181</v>
      </c>
      <c r="E591" s="143">
        <v>740</v>
      </c>
    </row>
    <row r="592" spans="1:5" ht="15">
      <c r="A592" s="332" t="s">
        <v>979</v>
      </c>
      <c r="B592" s="332">
        <v>12044650</v>
      </c>
      <c r="C592" s="332">
        <v>379</v>
      </c>
      <c r="D592" s="332">
        <v>300</v>
      </c>
      <c r="E592" s="143">
        <v>679</v>
      </c>
    </row>
    <row r="593" spans="1:5" ht="15">
      <c r="A593" s="332" t="s">
        <v>979</v>
      </c>
      <c r="B593" s="332">
        <v>13063334</v>
      </c>
      <c r="C593" s="332">
        <v>426</v>
      </c>
      <c r="D593" s="332">
        <v>198</v>
      </c>
      <c r="E593" s="143">
        <v>624</v>
      </c>
    </row>
    <row r="594" spans="1:5" ht="15">
      <c r="A594" s="332" t="s">
        <v>979</v>
      </c>
      <c r="B594" s="332">
        <v>21045238</v>
      </c>
      <c r="C594" s="332">
        <v>387</v>
      </c>
      <c r="D594" s="332">
        <v>331</v>
      </c>
      <c r="E594" s="143">
        <v>718</v>
      </c>
    </row>
    <row r="595" spans="1:5" ht="15">
      <c r="A595" s="332" t="s">
        <v>979</v>
      </c>
      <c r="B595" s="332">
        <v>18165155</v>
      </c>
      <c r="C595" s="332">
        <v>329</v>
      </c>
      <c r="D595" s="332">
        <v>283</v>
      </c>
      <c r="E595" s="143">
        <v>612</v>
      </c>
    </row>
    <row r="596" spans="1:5" ht="15">
      <c r="A596" s="332" t="s">
        <v>979</v>
      </c>
      <c r="B596" s="332">
        <v>19275156</v>
      </c>
      <c r="C596" s="332">
        <v>248</v>
      </c>
      <c r="D596" s="332">
        <v>243</v>
      </c>
      <c r="E596" s="143">
        <v>491</v>
      </c>
    </row>
    <row r="597" spans="1:5" ht="15">
      <c r="A597" s="332" t="s">
        <v>979</v>
      </c>
      <c r="B597" s="332">
        <v>14244552</v>
      </c>
      <c r="C597" s="332">
        <v>1344</v>
      </c>
      <c r="D597" s="332">
        <v>10</v>
      </c>
      <c r="E597" s="143">
        <v>1354</v>
      </c>
    </row>
    <row r="598" spans="1:5" ht="15">
      <c r="A598" s="332" t="s">
        <v>979</v>
      </c>
      <c r="B598" s="332">
        <v>10354648</v>
      </c>
      <c r="C598" s="332">
        <v>547</v>
      </c>
      <c r="D598" s="332">
        <v>480</v>
      </c>
      <c r="E598" s="143">
        <v>1027</v>
      </c>
    </row>
    <row r="599" spans="1:5" ht="15">
      <c r="A599" s="332" t="s">
        <v>979</v>
      </c>
      <c r="B599" s="332">
        <v>2043128</v>
      </c>
      <c r="C599" s="332">
        <v>140</v>
      </c>
      <c r="D599" s="332">
        <v>1</v>
      </c>
      <c r="E599" s="143">
        <v>141</v>
      </c>
    </row>
    <row r="600" spans="1:5" ht="15">
      <c r="A600" s="332" t="s">
        <v>979</v>
      </c>
      <c r="B600" s="332">
        <v>21465259</v>
      </c>
      <c r="C600" s="332">
        <v>286</v>
      </c>
      <c r="D600" s="332">
        <v>255</v>
      </c>
      <c r="E600" s="143">
        <v>541</v>
      </c>
    </row>
    <row r="601" spans="1:5" ht="15">
      <c r="A601" s="332" t="s">
        <v>979</v>
      </c>
      <c r="B601" s="332">
        <v>3183127</v>
      </c>
      <c r="C601" s="332">
        <v>230</v>
      </c>
      <c r="D601" s="332">
        <v>173</v>
      </c>
      <c r="E601" s="143">
        <v>403</v>
      </c>
    </row>
    <row r="602" spans="1:5" ht="15">
      <c r="A602" s="332" t="s">
        <v>979</v>
      </c>
      <c r="B602" s="332">
        <v>10054548</v>
      </c>
      <c r="C602" s="332">
        <v>255</v>
      </c>
      <c r="D602" s="332">
        <v>241</v>
      </c>
      <c r="E602" s="143">
        <v>496</v>
      </c>
    </row>
    <row r="603" spans="1:5" ht="15">
      <c r="A603" s="332" t="s">
        <v>979</v>
      </c>
      <c r="B603" s="332">
        <v>14365152</v>
      </c>
      <c r="C603" s="332">
        <v>344</v>
      </c>
      <c r="D603" s="332">
        <v>324</v>
      </c>
      <c r="E603" s="143">
        <v>668</v>
      </c>
    </row>
    <row r="604" spans="1:5" ht="15">
      <c r="A604" s="332" t="s">
        <v>979</v>
      </c>
      <c r="B604" s="332">
        <v>12183333</v>
      </c>
      <c r="C604" s="332">
        <v>551</v>
      </c>
      <c r="D604" s="332">
        <v>107</v>
      </c>
      <c r="E604" s="143">
        <v>658</v>
      </c>
    </row>
    <row r="605" spans="1:5" ht="15">
      <c r="A605" s="332" t="s">
        <v>979</v>
      </c>
      <c r="B605" s="332">
        <v>5064544</v>
      </c>
      <c r="C605" s="332">
        <v>841</v>
      </c>
      <c r="D605" s="332">
        <v>552</v>
      </c>
      <c r="E605" s="143">
        <v>1393</v>
      </c>
    </row>
    <row r="606" spans="1:5" ht="15">
      <c r="A606" s="332" t="s">
        <v>979</v>
      </c>
      <c r="B606" s="332">
        <v>14243335</v>
      </c>
      <c r="C606" s="332">
        <v>272</v>
      </c>
      <c r="D606" s="332">
        <v>268</v>
      </c>
      <c r="E606" s="143">
        <v>540</v>
      </c>
    </row>
    <row r="607" spans="1:5" ht="15">
      <c r="A607" s="332" t="s">
        <v>979</v>
      </c>
      <c r="B607" s="332">
        <v>3063127</v>
      </c>
      <c r="C607" s="332">
        <v>310</v>
      </c>
      <c r="D607" s="332">
        <v>250</v>
      </c>
      <c r="E607" s="143">
        <v>560</v>
      </c>
    </row>
    <row r="608" spans="1:5" ht="15">
      <c r="A608" s="332" t="s">
        <v>979</v>
      </c>
      <c r="B608" s="332">
        <v>12163333</v>
      </c>
      <c r="C608" s="332">
        <v>286</v>
      </c>
      <c r="D608" s="332">
        <v>277</v>
      </c>
      <c r="E608" s="143">
        <v>563</v>
      </c>
    </row>
    <row r="609" spans="1:5" ht="15">
      <c r="A609" s="332" t="s">
        <v>979</v>
      </c>
      <c r="B609" s="332">
        <v>19335156</v>
      </c>
      <c r="C609" s="332">
        <v>264</v>
      </c>
      <c r="D609" s="332">
        <v>229</v>
      </c>
      <c r="E609" s="143">
        <v>493</v>
      </c>
    </row>
    <row r="610" spans="1:5" ht="15">
      <c r="A610" s="332" t="s">
        <v>979</v>
      </c>
      <c r="B610" s="332">
        <v>14013335</v>
      </c>
      <c r="C610" s="332">
        <v>340</v>
      </c>
      <c r="D610" s="332">
        <v>194</v>
      </c>
      <c r="E610" s="143">
        <v>534</v>
      </c>
    </row>
    <row r="611" spans="1:5" ht="15">
      <c r="A611" s="332" t="s">
        <v>979</v>
      </c>
      <c r="B611" s="332">
        <v>10313334</v>
      </c>
      <c r="C611" s="332">
        <v>665</v>
      </c>
      <c r="D611" s="332">
        <v>53</v>
      </c>
      <c r="E611" s="143">
        <v>718</v>
      </c>
    </row>
    <row r="612" spans="1:5" ht="15">
      <c r="A612" s="332" t="s">
        <v>979</v>
      </c>
      <c r="B612" s="332">
        <v>3003128</v>
      </c>
      <c r="C612" s="332">
        <v>190</v>
      </c>
      <c r="D612" s="332">
        <v>145</v>
      </c>
      <c r="E612" s="143">
        <v>335</v>
      </c>
    </row>
    <row r="613" spans="1:5" ht="15">
      <c r="A613" s="332" t="s">
        <v>979</v>
      </c>
      <c r="B613" s="332">
        <v>5384544</v>
      </c>
      <c r="C613" s="332">
        <v>339</v>
      </c>
      <c r="D613" s="332">
        <v>312</v>
      </c>
      <c r="E613" s="143">
        <v>651</v>
      </c>
    </row>
    <row r="614" spans="1:5" ht="15">
      <c r="A614" s="332" t="s">
        <v>979</v>
      </c>
      <c r="B614" s="332">
        <v>12083333</v>
      </c>
      <c r="C614" s="332">
        <v>429</v>
      </c>
      <c r="D614" s="332">
        <v>312</v>
      </c>
      <c r="E614" s="143">
        <v>741</v>
      </c>
    </row>
    <row r="615" spans="1:5" ht="15">
      <c r="A615" s="332" t="s">
        <v>979</v>
      </c>
      <c r="B615" s="332">
        <v>20213438</v>
      </c>
      <c r="C615" s="332">
        <v>566</v>
      </c>
      <c r="D615" s="332">
        <v>510</v>
      </c>
      <c r="E615" s="143">
        <v>1076</v>
      </c>
    </row>
    <row r="616" spans="1:5" ht="15">
      <c r="A616" s="332" t="s">
        <v>979</v>
      </c>
      <c r="B616" s="332">
        <v>20445258</v>
      </c>
      <c r="C616" s="332">
        <v>128</v>
      </c>
      <c r="D616" s="332">
        <v>105</v>
      </c>
      <c r="E616" s="143">
        <v>233</v>
      </c>
    </row>
    <row r="617" spans="1:5" ht="15">
      <c r="A617" s="332" t="s">
        <v>979</v>
      </c>
      <c r="B617" s="332">
        <v>20023431</v>
      </c>
      <c r="C617" s="332">
        <v>954</v>
      </c>
      <c r="D617" s="332">
        <v>417</v>
      </c>
      <c r="E617" s="143">
        <v>1371</v>
      </c>
    </row>
    <row r="618" spans="1:5" ht="15">
      <c r="A618" s="332" t="s">
        <v>979</v>
      </c>
      <c r="B618" s="332">
        <v>5003232</v>
      </c>
      <c r="C618" s="332">
        <v>408</v>
      </c>
      <c r="D618" s="332">
        <v>201</v>
      </c>
      <c r="E618" s="143">
        <v>609</v>
      </c>
    </row>
    <row r="619" spans="1:5" ht="15">
      <c r="A619" s="332" t="s">
        <v>979</v>
      </c>
      <c r="B619" s="332">
        <v>19175156</v>
      </c>
      <c r="C619" s="332">
        <v>138</v>
      </c>
      <c r="D619" s="332">
        <v>108</v>
      </c>
      <c r="E619" s="143">
        <v>246</v>
      </c>
    </row>
    <row r="620" spans="1:5" ht="15">
      <c r="A620" s="332" t="s">
        <v>979</v>
      </c>
      <c r="B620" s="332">
        <v>16133536</v>
      </c>
      <c r="C620" s="332">
        <v>402</v>
      </c>
      <c r="D620" s="332">
        <v>174</v>
      </c>
      <c r="E620" s="143">
        <v>576</v>
      </c>
    </row>
    <row r="621" spans="1:5" ht="15">
      <c r="A621" s="332" t="s">
        <v>979</v>
      </c>
      <c r="B621" s="332">
        <v>18455155</v>
      </c>
      <c r="C621" s="332">
        <v>850</v>
      </c>
      <c r="D621" s="332">
        <v>317</v>
      </c>
      <c r="E621" s="143">
        <v>1167</v>
      </c>
    </row>
    <row r="622" spans="1:5" ht="15">
      <c r="A622" s="332" t="s">
        <v>979</v>
      </c>
      <c r="B622" s="332">
        <v>20185257</v>
      </c>
      <c r="C622" s="332">
        <v>936</v>
      </c>
      <c r="D622" s="332">
        <v>122</v>
      </c>
      <c r="E622" s="143">
        <v>1058</v>
      </c>
    </row>
    <row r="623" spans="1:5" ht="15">
      <c r="A623" s="332" t="s">
        <v>979</v>
      </c>
      <c r="B623" s="332">
        <v>13164551</v>
      </c>
      <c r="C623" s="332">
        <v>538</v>
      </c>
      <c r="D623" s="332">
        <v>251</v>
      </c>
      <c r="E623" s="143">
        <v>789</v>
      </c>
    </row>
    <row r="624" spans="1:5" ht="15">
      <c r="A624" s="332" t="s">
        <v>979</v>
      </c>
      <c r="B624" s="332">
        <v>20183438</v>
      </c>
      <c r="C624" s="332">
        <v>385</v>
      </c>
      <c r="D624" s="332">
        <v>349</v>
      </c>
      <c r="E624" s="143">
        <v>734</v>
      </c>
    </row>
    <row r="625" spans="1:5" ht="15">
      <c r="A625" s="332" t="s">
        <v>979</v>
      </c>
      <c r="B625" s="332">
        <v>14234552</v>
      </c>
      <c r="C625" s="332">
        <v>1316</v>
      </c>
      <c r="D625" s="332">
        <v>136</v>
      </c>
      <c r="E625" s="143">
        <v>1452</v>
      </c>
    </row>
    <row r="626" spans="1:5" ht="15">
      <c r="A626" s="332" t="s">
        <v>979</v>
      </c>
      <c r="B626" s="332">
        <v>11003333</v>
      </c>
      <c r="C626" s="332">
        <v>1082</v>
      </c>
      <c r="D626" s="332">
        <v>425</v>
      </c>
      <c r="E626" s="143">
        <v>1507</v>
      </c>
    </row>
    <row r="627" spans="1:5" ht="15">
      <c r="A627" s="332" t="s">
        <v>979</v>
      </c>
      <c r="B627" s="332">
        <v>8063232</v>
      </c>
      <c r="C627" s="332">
        <v>836</v>
      </c>
      <c r="D627" s="332">
        <v>166</v>
      </c>
      <c r="E627" s="143">
        <v>1002</v>
      </c>
    </row>
    <row r="628" spans="1:5" ht="15">
      <c r="A628" s="332" t="s">
        <v>979</v>
      </c>
      <c r="B628" s="332">
        <v>20505258</v>
      </c>
      <c r="C628" s="332">
        <v>206</v>
      </c>
      <c r="D628" s="332">
        <v>127</v>
      </c>
      <c r="E628" s="143">
        <v>333</v>
      </c>
    </row>
    <row r="629" spans="1:5" ht="15">
      <c r="A629" s="332" t="s">
        <v>979</v>
      </c>
      <c r="B629" s="332">
        <v>3054342</v>
      </c>
      <c r="C629" s="332">
        <v>302</v>
      </c>
      <c r="D629" s="332">
        <v>164</v>
      </c>
      <c r="E629" s="143">
        <v>466</v>
      </c>
    </row>
    <row r="630" spans="1:5" ht="15">
      <c r="A630" s="332" t="s">
        <v>979</v>
      </c>
      <c r="B630" s="332">
        <v>7113232</v>
      </c>
      <c r="C630" s="332">
        <v>541</v>
      </c>
      <c r="D630" s="332">
        <v>415</v>
      </c>
      <c r="E630" s="143">
        <v>956</v>
      </c>
    </row>
    <row r="631" spans="1:5" ht="15">
      <c r="A631" s="332" t="s">
        <v>979</v>
      </c>
      <c r="B631" s="332">
        <v>10193334</v>
      </c>
      <c r="C631" s="332">
        <v>242</v>
      </c>
      <c r="D631" s="332">
        <v>230</v>
      </c>
      <c r="E631" s="143">
        <v>472</v>
      </c>
    </row>
    <row r="632" spans="1:5" ht="15">
      <c r="A632" s="332" t="s">
        <v>979</v>
      </c>
      <c r="B632" s="332">
        <v>15105153</v>
      </c>
      <c r="C632" s="332">
        <v>1048</v>
      </c>
      <c r="D632" s="332">
        <v>355</v>
      </c>
      <c r="E632" s="143">
        <v>1403</v>
      </c>
    </row>
    <row r="633" spans="1:5" ht="15">
      <c r="A633" s="332" t="s">
        <v>979</v>
      </c>
      <c r="B633" s="332">
        <v>5284544</v>
      </c>
      <c r="C633" s="332">
        <v>382</v>
      </c>
      <c r="D633" s="332">
        <v>370</v>
      </c>
      <c r="E633" s="143">
        <v>752</v>
      </c>
    </row>
    <row r="634" spans="1:5" ht="15">
      <c r="A634" s="332" t="s">
        <v>979</v>
      </c>
      <c r="B634" s="332">
        <v>15115153</v>
      </c>
      <c r="C634" s="332">
        <v>692</v>
      </c>
      <c r="D634" s="332">
        <v>161</v>
      </c>
      <c r="E634" s="143">
        <v>853</v>
      </c>
    </row>
    <row r="635" spans="1:5" ht="15">
      <c r="A635" s="332" t="s">
        <v>979</v>
      </c>
      <c r="B635" s="332">
        <v>2033126</v>
      </c>
      <c r="C635" s="332">
        <v>212</v>
      </c>
      <c r="D635" s="332">
        <v>97</v>
      </c>
      <c r="E635" s="143">
        <v>309</v>
      </c>
    </row>
    <row r="636" spans="1:5" ht="15">
      <c r="A636" s="332" t="s">
        <v>979</v>
      </c>
      <c r="B636" s="332">
        <v>21145238</v>
      </c>
      <c r="C636" s="332">
        <v>1395</v>
      </c>
      <c r="D636" s="332">
        <v>261</v>
      </c>
      <c r="E636" s="143">
        <v>1656</v>
      </c>
    </row>
    <row r="637" spans="1:5" ht="15">
      <c r="A637" s="332" t="s">
        <v>979</v>
      </c>
      <c r="B637" s="332">
        <v>2063126</v>
      </c>
      <c r="C637" s="332">
        <v>168</v>
      </c>
      <c r="D637" s="332">
        <v>1</v>
      </c>
      <c r="E637" s="143">
        <v>169</v>
      </c>
    </row>
    <row r="638" spans="1:5" ht="15">
      <c r="A638" s="332" t="s">
        <v>979</v>
      </c>
      <c r="B638" s="332">
        <v>7093232</v>
      </c>
      <c r="C638" s="332">
        <v>2661</v>
      </c>
      <c r="D638" s="332">
        <v>1928</v>
      </c>
      <c r="E638" s="143">
        <v>4589</v>
      </c>
    </row>
    <row r="639" spans="1:5" ht="15">
      <c r="A639" s="332" t="s">
        <v>979</v>
      </c>
      <c r="B639" s="332">
        <v>2073126</v>
      </c>
      <c r="C639" s="332">
        <v>738</v>
      </c>
      <c r="D639" s="332">
        <v>560</v>
      </c>
      <c r="E639" s="143">
        <v>1298</v>
      </c>
    </row>
    <row r="640" spans="1:5" ht="15">
      <c r="A640" s="332" t="s">
        <v>979</v>
      </c>
      <c r="B640" s="332">
        <v>5264544</v>
      </c>
      <c r="C640" s="332">
        <v>472</v>
      </c>
      <c r="D640" s="332">
        <v>462</v>
      </c>
      <c r="E640" s="143">
        <v>934</v>
      </c>
    </row>
    <row r="641" spans="1:5" ht="15">
      <c r="A641" s="332" t="s">
        <v>979</v>
      </c>
      <c r="B641" s="332">
        <v>4123431</v>
      </c>
      <c r="C641" s="332">
        <v>1305</v>
      </c>
      <c r="D641" s="332">
        <v>1244</v>
      </c>
      <c r="E641" s="143">
        <v>2549</v>
      </c>
    </row>
    <row r="642" spans="1:5" ht="15">
      <c r="A642" s="332" t="s">
        <v>979</v>
      </c>
      <c r="B642" s="332">
        <v>18255155</v>
      </c>
      <c r="C642" s="332">
        <v>258</v>
      </c>
      <c r="D642" s="332">
        <v>259</v>
      </c>
      <c r="E642" s="143">
        <v>517</v>
      </c>
    </row>
    <row r="643" spans="1:5" ht="15">
      <c r="A643" s="332" t="s">
        <v>979</v>
      </c>
      <c r="B643" s="332">
        <v>15013437</v>
      </c>
      <c r="C643" s="332">
        <v>1689</v>
      </c>
      <c r="D643" s="332">
        <v>276</v>
      </c>
      <c r="E643" s="143">
        <v>1965</v>
      </c>
    </row>
    <row r="644" spans="1:5" ht="15">
      <c r="A644" s="332" t="s">
        <v>979</v>
      </c>
      <c r="B644" s="332">
        <v>21445259</v>
      </c>
      <c r="C644" s="332">
        <v>286</v>
      </c>
      <c r="D644" s="332">
        <v>216</v>
      </c>
      <c r="E644" s="143">
        <v>502</v>
      </c>
    </row>
    <row r="645" spans="1:5" ht="15">
      <c r="A645" s="332" t="s">
        <v>979</v>
      </c>
      <c r="B645" s="332">
        <v>17045154</v>
      </c>
      <c r="C645" s="332">
        <v>1211</v>
      </c>
      <c r="D645" s="332">
        <v>999</v>
      </c>
      <c r="E645" s="143">
        <v>2210</v>
      </c>
    </row>
    <row r="646" spans="1:5" ht="15">
      <c r="A646" s="332" t="s">
        <v>979</v>
      </c>
      <c r="B646" s="332">
        <v>10424648</v>
      </c>
      <c r="C646" s="332">
        <v>298</v>
      </c>
      <c r="D646" s="332">
        <v>286</v>
      </c>
      <c r="E646" s="143">
        <v>584</v>
      </c>
    </row>
    <row r="647" spans="1:5" ht="15">
      <c r="A647" s="332" t="s">
        <v>979</v>
      </c>
      <c r="B647" s="332">
        <v>16173536</v>
      </c>
      <c r="C647" s="332">
        <v>385</v>
      </c>
      <c r="D647" s="332">
        <v>30</v>
      </c>
      <c r="E647" s="143">
        <v>415</v>
      </c>
    </row>
    <row r="648" spans="1:5" ht="15">
      <c r="A648" s="332" t="s">
        <v>979</v>
      </c>
      <c r="B648" s="332">
        <v>20023438</v>
      </c>
      <c r="C648" s="332">
        <v>512</v>
      </c>
      <c r="D648" s="332">
        <v>324</v>
      </c>
      <c r="E648" s="143">
        <v>836</v>
      </c>
    </row>
    <row r="649" spans="1:5" ht="15">
      <c r="A649" s="332" t="s">
        <v>979</v>
      </c>
      <c r="B649" s="332">
        <v>17105154</v>
      </c>
      <c r="C649" s="332">
        <v>1404</v>
      </c>
      <c r="D649" s="332">
        <v>450</v>
      </c>
      <c r="E649" s="143">
        <v>1854</v>
      </c>
    </row>
    <row r="650" spans="1:5" ht="15">
      <c r="A650" s="332" t="s">
        <v>979</v>
      </c>
      <c r="B650" s="332">
        <v>19025155</v>
      </c>
      <c r="C650" s="332">
        <v>261</v>
      </c>
      <c r="D650" s="332">
        <v>250</v>
      </c>
      <c r="E650" s="143">
        <v>511</v>
      </c>
    </row>
    <row r="651" spans="1:5" ht="15">
      <c r="A651" s="332" t="s">
        <v>979</v>
      </c>
      <c r="B651" s="332">
        <v>15265153</v>
      </c>
      <c r="C651" s="332">
        <v>452</v>
      </c>
      <c r="D651" s="332">
        <v>236</v>
      </c>
      <c r="E651" s="143">
        <v>688</v>
      </c>
    </row>
    <row r="652" spans="1:5" ht="15">
      <c r="A652" s="332" t="s">
        <v>979</v>
      </c>
      <c r="B652" s="332">
        <v>10114548</v>
      </c>
      <c r="C652" s="332">
        <v>1069</v>
      </c>
      <c r="D652" s="332">
        <v>74</v>
      </c>
      <c r="E652" s="143">
        <v>1143</v>
      </c>
    </row>
    <row r="653" spans="1:5" ht="15">
      <c r="A653" s="332" t="s">
        <v>979</v>
      </c>
      <c r="B653" s="332">
        <v>4053231</v>
      </c>
      <c r="C653" s="332">
        <v>1054</v>
      </c>
      <c r="D653" s="332">
        <v>143</v>
      </c>
      <c r="E653" s="143">
        <v>1197</v>
      </c>
    </row>
    <row r="654" spans="1:5" ht="15">
      <c r="A654" s="332" t="s">
        <v>979</v>
      </c>
      <c r="B654" s="332">
        <v>13194551</v>
      </c>
      <c r="C654" s="332">
        <v>831</v>
      </c>
      <c r="D654" s="332">
        <v>158</v>
      </c>
      <c r="E654" s="143">
        <v>989</v>
      </c>
    </row>
    <row r="655" spans="1:5" ht="15">
      <c r="A655" s="332" t="s">
        <v>979</v>
      </c>
      <c r="B655" s="332">
        <v>1084440</v>
      </c>
      <c r="C655" s="332">
        <v>325</v>
      </c>
      <c r="D655" s="332">
        <v>312</v>
      </c>
      <c r="E655" s="143">
        <v>637</v>
      </c>
    </row>
    <row r="656" spans="1:5" ht="15">
      <c r="A656" s="332" t="s">
        <v>979</v>
      </c>
      <c r="B656" s="332">
        <v>4063431</v>
      </c>
      <c r="C656" s="332">
        <v>361</v>
      </c>
      <c r="D656" s="332">
        <v>347</v>
      </c>
      <c r="E656" s="143">
        <v>708</v>
      </c>
    </row>
    <row r="657" spans="1:5" ht="15">
      <c r="A657" s="332" t="s">
        <v>979</v>
      </c>
      <c r="B657" s="332">
        <v>20025238</v>
      </c>
      <c r="C657" s="332">
        <v>97</v>
      </c>
      <c r="D657" s="332">
        <v>359</v>
      </c>
      <c r="E657" s="143">
        <v>456</v>
      </c>
    </row>
    <row r="658" spans="1:5" ht="15">
      <c r="A658" s="332" t="s">
        <v>979</v>
      </c>
      <c r="B658" s="332">
        <v>11103233</v>
      </c>
      <c r="C658" s="332">
        <v>296</v>
      </c>
      <c r="D658" s="332">
        <v>99</v>
      </c>
      <c r="E658" s="143">
        <v>395</v>
      </c>
    </row>
    <row r="659" spans="1:5" ht="15">
      <c r="A659" s="332" t="s">
        <v>979</v>
      </c>
      <c r="B659" s="332">
        <v>6254545</v>
      </c>
      <c r="C659" s="332">
        <v>391</v>
      </c>
      <c r="D659" s="332">
        <v>239</v>
      </c>
      <c r="E659" s="143">
        <v>630</v>
      </c>
    </row>
    <row r="660" spans="1:5" ht="15">
      <c r="A660" s="332" t="s">
        <v>979</v>
      </c>
      <c r="B660" s="332">
        <v>13073333</v>
      </c>
      <c r="C660" s="332">
        <v>251</v>
      </c>
      <c r="D660" s="332">
        <v>248</v>
      </c>
      <c r="E660" s="143">
        <v>499</v>
      </c>
    </row>
    <row r="661" spans="1:5" ht="15">
      <c r="A661" s="332" t="s">
        <v>979</v>
      </c>
      <c r="B661" s="332">
        <v>15185153</v>
      </c>
      <c r="C661" s="332">
        <v>290</v>
      </c>
      <c r="D661" s="332">
        <v>257</v>
      </c>
      <c r="E661" s="143">
        <v>547</v>
      </c>
    </row>
    <row r="662" spans="1:5" ht="15">
      <c r="A662" s="332" t="s">
        <v>979</v>
      </c>
      <c r="B662" s="332">
        <v>21435259</v>
      </c>
      <c r="C662" s="332">
        <v>355</v>
      </c>
      <c r="D662" s="332">
        <v>264</v>
      </c>
      <c r="E662" s="143">
        <v>619</v>
      </c>
    </row>
    <row r="663" spans="1:5" ht="15">
      <c r="A663" s="332" t="s">
        <v>979</v>
      </c>
      <c r="B663" s="332">
        <v>1213430</v>
      </c>
      <c r="C663" s="332">
        <v>294</v>
      </c>
      <c r="D663" s="332">
        <v>114</v>
      </c>
      <c r="E663" s="143">
        <v>408</v>
      </c>
    </row>
    <row r="664" spans="1:5" ht="15">
      <c r="A664" s="332" t="s">
        <v>979</v>
      </c>
      <c r="B664" s="332">
        <v>3013128</v>
      </c>
      <c r="C664" s="332">
        <v>177</v>
      </c>
      <c r="D664" s="332">
        <v>150</v>
      </c>
      <c r="E664" s="143">
        <v>327</v>
      </c>
    </row>
    <row r="665" spans="1:5" ht="15">
      <c r="A665" s="332" t="s">
        <v>979</v>
      </c>
      <c r="B665" s="332">
        <v>17013537</v>
      </c>
      <c r="C665" s="332">
        <v>271</v>
      </c>
      <c r="D665" s="332">
        <v>202</v>
      </c>
      <c r="E665" s="143">
        <v>473</v>
      </c>
    </row>
    <row r="666" spans="1:5" ht="15">
      <c r="A666" s="332" t="s">
        <v>979</v>
      </c>
      <c r="B666" s="332">
        <v>9114547</v>
      </c>
      <c r="C666" s="332">
        <v>212</v>
      </c>
      <c r="D666" s="332">
        <v>153</v>
      </c>
      <c r="E666" s="143">
        <v>365</v>
      </c>
    </row>
    <row r="667" spans="1:5" ht="15">
      <c r="A667" s="332" t="s">
        <v>979</v>
      </c>
      <c r="B667" s="332">
        <v>12295150</v>
      </c>
      <c r="C667" s="332">
        <v>467</v>
      </c>
      <c r="D667" s="332">
        <v>251</v>
      </c>
      <c r="E667" s="143">
        <v>718</v>
      </c>
    </row>
    <row r="668" spans="1:5" ht="15">
      <c r="A668" s="332" t="s">
        <v>979</v>
      </c>
      <c r="B668" s="332">
        <v>20245257</v>
      </c>
      <c r="C668" s="332">
        <v>358</v>
      </c>
      <c r="D668" s="332">
        <v>326</v>
      </c>
      <c r="E668" s="143">
        <v>684</v>
      </c>
    </row>
    <row r="669" spans="1:5" ht="15">
      <c r="A669" s="332" t="s">
        <v>979</v>
      </c>
      <c r="B669" s="332">
        <v>12094650</v>
      </c>
      <c r="C669" s="332">
        <v>388</v>
      </c>
      <c r="D669" s="332">
        <v>308</v>
      </c>
      <c r="E669" s="143">
        <v>696</v>
      </c>
    </row>
    <row r="670" spans="1:5" ht="15">
      <c r="A670" s="332" t="s">
        <v>979</v>
      </c>
      <c r="B670" s="332">
        <v>4043431</v>
      </c>
      <c r="C670" s="332">
        <v>513</v>
      </c>
      <c r="D670" s="332">
        <v>456</v>
      </c>
      <c r="E670" s="143">
        <v>969</v>
      </c>
    </row>
    <row r="671" spans="1:5" ht="15">
      <c r="A671" s="332" t="s">
        <v>979</v>
      </c>
      <c r="B671" s="332">
        <v>18135155</v>
      </c>
      <c r="C671" s="332">
        <v>934</v>
      </c>
      <c r="D671" s="332">
        <v>217</v>
      </c>
      <c r="E671" s="143">
        <v>1151</v>
      </c>
    </row>
    <row r="672" spans="1:5" ht="15">
      <c r="A672" s="332" t="s">
        <v>979</v>
      </c>
      <c r="B672" s="332">
        <v>10243334</v>
      </c>
      <c r="C672" s="332">
        <v>449</v>
      </c>
      <c r="D672" s="332">
        <v>289</v>
      </c>
      <c r="E672" s="143">
        <v>738</v>
      </c>
    </row>
    <row r="673" spans="1:5" ht="15">
      <c r="A673" s="332" t="s">
        <v>979</v>
      </c>
      <c r="B673" s="332">
        <v>7213232</v>
      </c>
      <c r="C673" s="332">
        <v>291</v>
      </c>
      <c r="D673" s="332">
        <v>199</v>
      </c>
      <c r="E673" s="143">
        <v>490</v>
      </c>
    </row>
    <row r="674" spans="1:5" ht="15">
      <c r="A674" s="332" t="s">
        <v>979</v>
      </c>
      <c r="B674" s="332">
        <v>10043334</v>
      </c>
      <c r="C674" s="332">
        <v>252</v>
      </c>
      <c r="D674" s="332">
        <v>213</v>
      </c>
      <c r="E674" s="143">
        <v>465</v>
      </c>
    </row>
    <row r="675" spans="1:5" ht="15">
      <c r="A675" s="332" t="s">
        <v>979</v>
      </c>
      <c r="B675" s="332">
        <v>7053232</v>
      </c>
      <c r="C675" s="332">
        <v>413</v>
      </c>
      <c r="D675" s="332">
        <v>77</v>
      </c>
      <c r="E675" s="143">
        <v>490</v>
      </c>
    </row>
    <row r="676" spans="1:5" ht="15">
      <c r="A676" s="332" t="s">
        <v>979</v>
      </c>
      <c r="B676" s="332">
        <v>16033536</v>
      </c>
      <c r="C676" s="332">
        <v>228</v>
      </c>
      <c r="D676" s="332">
        <v>207</v>
      </c>
      <c r="E676" s="143">
        <v>435</v>
      </c>
    </row>
    <row r="677" spans="1:5" ht="15">
      <c r="A677" s="332" t="s">
        <v>979</v>
      </c>
      <c r="B677" s="332">
        <v>19495156</v>
      </c>
      <c r="C677" s="332">
        <v>308</v>
      </c>
      <c r="D677" s="332">
        <v>303</v>
      </c>
      <c r="E677" s="143">
        <v>611</v>
      </c>
    </row>
    <row r="678" spans="1:5" ht="15">
      <c r="A678" s="332" t="s">
        <v>979</v>
      </c>
      <c r="B678" s="332">
        <v>19325156</v>
      </c>
      <c r="C678" s="332">
        <v>188</v>
      </c>
      <c r="D678" s="332">
        <v>158</v>
      </c>
      <c r="E678" s="143">
        <v>346</v>
      </c>
    </row>
    <row r="679" spans="1:5" ht="15">
      <c r="A679" s="332" t="s">
        <v>979</v>
      </c>
      <c r="B679" s="332">
        <v>1073126</v>
      </c>
      <c r="C679" s="332">
        <v>160</v>
      </c>
      <c r="D679" s="332">
        <v>5</v>
      </c>
      <c r="E679" s="143">
        <v>165</v>
      </c>
    </row>
    <row r="680" spans="1:5" ht="15">
      <c r="A680" s="332" t="s">
        <v>979</v>
      </c>
      <c r="B680" s="332">
        <v>2133126</v>
      </c>
      <c r="C680" s="332">
        <v>314</v>
      </c>
      <c r="D680" s="332">
        <v>289</v>
      </c>
      <c r="E680" s="143">
        <v>603</v>
      </c>
    </row>
    <row r="681" spans="1:5" ht="15">
      <c r="A681" s="332" t="s">
        <v>979</v>
      </c>
      <c r="B681" s="332">
        <v>7223232</v>
      </c>
      <c r="C681" s="332">
        <v>279</v>
      </c>
      <c r="D681" s="332">
        <v>213</v>
      </c>
      <c r="E681" s="143">
        <v>492</v>
      </c>
    </row>
    <row r="682" spans="1:5" ht="15">
      <c r="A682" s="332" t="s">
        <v>979</v>
      </c>
      <c r="B682" s="332">
        <v>4074343</v>
      </c>
      <c r="C682" s="332">
        <v>230</v>
      </c>
      <c r="D682" s="332">
        <v>261</v>
      </c>
      <c r="E682" s="143">
        <v>491</v>
      </c>
    </row>
    <row r="683" spans="1:5" ht="15">
      <c r="A683" s="332" t="s">
        <v>979</v>
      </c>
      <c r="B683" s="332">
        <v>4103431</v>
      </c>
      <c r="C683" s="332">
        <v>429</v>
      </c>
      <c r="D683" s="332">
        <v>249</v>
      </c>
      <c r="E683" s="143">
        <v>678</v>
      </c>
    </row>
    <row r="684" spans="1:5" ht="15">
      <c r="A684" s="332" t="s">
        <v>979</v>
      </c>
      <c r="B684" s="332">
        <v>19105156</v>
      </c>
      <c r="C684" s="332">
        <v>263</v>
      </c>
      <c r="D684" s="332">
        <v>228</v>
      </c>
      <c r="E684" s="143">
        <v>491</v>
      </c>
    </row>
    <row r="685" spans="1:5" ht="15">
      <c r="A685" s="332" t="s">
        <v>979</v>
      </c>
      <c r="B685" s="332">
        <v>9023437</v>
      </c>
      <c r="C685" s="332">
        <v>411</v>
      </c>
      <c r="D685" s="332">
        <v>154</v>
      </c>
      <c r="E685" s="143">
        <v>565</v>
      </c>
    </row>
    <row r="686" spans="1:5" ht="15">
      <c r="A686" s="332" t="s">
        <v>979</v>
      </c>
      <c r="B686" s="332">
        <v>13235151</v>
      </c>
      <c r="C686" s="332">
        <v>271</v>
      </c>
      <c r="D686" s="332">
        <v>209</v>
      </c>
      <c r="E686" s="143">
        <v>480</v>
      </c>
    </row>
    <row r="687" spans="1:5" ht="15">
      <c r="A687" s="332" t="s">
        <v>979</v>
      </c>
      <c r="B687" s="332">
        <v>21005238</v>
      </c>
      <c r="C687" s="332">
        <v>406</v>
      </c>
      <c r="D687" s="332">
        <v>306</v>
      </c>
      <c r="E687" s="143">
        <v>712</v>
      </c>
    </row>
    <row r="688" spans="1:5" ht="15">
      <c r="A688" s="332" t="s">
        <v>979</v>
      </c>
      <c r="B688" s="332">
        <v>5124544</v>
      </c>
      <c r="C688" s="332">
        <v>397</v>
      </c>
      <c r="D688" s="332">
        <v>355</v>
      </c>
      <c r="E688" s="143">
        <v>752</v>
      </c>
    </row>
    <row r="689" spans="1:5" ht="15">
      <c r="A689" s="332" t="s">
        <v>979</v>
      </c>
      <c r="B689" s="332">
        <v>11003233</v>
      </c>
      <c r="C689" s="332">
        <v>410</v>
      </c>
      <c r="D689" s="332">
        <v>409</v>
      </c>
      <c r="E689" s="143">
        <v>819</v>
      </c>
    </row>
    <row r="690" spans="1:5" ht="15">
      <c r="A690" s="332" t="s">
        <v>979</v>
      </c>
      <c r="B690" s="332">
        <v>13063333</v>
      </c>
      <c r="C690" s="332">
        <v>260</v>
      </c>
      <c r="D690" s="332">
        <v>226</v>
      </c>
      <c r="E690" s="143">
        <v>486</v>
      </c>
    </row>
    <row r="691" spans="1:5" ht="15">
      <c r="A691" s="332" t="s">
        <v>979</v>
      </c>
      <c r="B691" s="332">
        <v>12275150</v>
      </c>
      <c r="C691" s="332">
        <v>985</v>
      </c>
      <c r="D691" s="332">
        <v>112</v>
      </c>
      <c r="E691" s="143">
        <v>1097</v>
      </c>
    </row>
    <row r="692" spans="1:5" ht="15">
      <c r="A692" s="332" t="s">
        <v>979</v>
      </c>
      <c r="B692" s="332">
        <v>6134545</v>
      </c>
      <c r="C692" s="332">
        <v>209</v>
      </c>
      <c r="D692" s="332">
        <v>90</v>
      </c>
      <c r="E692" s="143">
        <v>299</v>
      </c>
    </row>
    <row r="693" spans="1:5" ht="15">
      <c r="A693" s="332" t="s">
        <v>979</v>
      </c>
      <c r="B693" s="332">
        <v>4024343</v>
      </c>
      <c r="C693" s="332">
        <v>386</v>
      </c>
      <c r="D693" s="332">
        <v>196</v>
      </c>
      <c r="E693" s="143">
        <v>582</v>
      </c>
    </row>
    <row r="694" spans="1:5" ht="15">
      <c r="A694" s="332" t="s">
        <v>979</v>
      </c>
      <c r="B694" s="332">
        <v>17005725</v>
      </c>
      <c r="C694" s="332">
        <v>2</v>
      </c>
      <c r="D694" s="332">
        <v>709</v>
      </c>
      <c r="E694" s="143">
        <v>711</v>
      </c>
    </row>
    <row r="695" spans="1:5" ht="15">
      <c r="A695" s="332" t="s">
        <v>979</v>
      </c>
      <c r="B695" s="332">
        <v>20345257</v>
      </c>
      <c r="C695" s="332">
        <v>403</v>
      </c>
      <c r="D695" s="332">
        <v>317</v>
      </c>
      <c r="E695" s="143">
        <v>720</v>
      </c>
    </row>
    <row r="696" spans="1:5" ht="15">
      <c r="A696" s="332" t="s">
        <v>979</v>
      </c>
      <c r="B696" s="332">
        <v>18185155</v>
      </c>
      <c r="C696" s="332">
        <v>294</v>
      </c>
      <c r="D696" s="332">
        <v>282</v>
      </c>
      <c r="E696" s="143">
        <v>576</v>
      </c>
    </row>
    <row r="697" spans="1:5" ht="15">
      <c r="A697" s="332" t="s">
        <v>979</v>
      </c>
      <c r="B697" s="332">
        <v>21265259</v>
      </c>
      <c r="C697" s="332">
        <v>197</v>
      </c>
      <c r="D697" s="332">
        <v>31</v>
      </c>
      <c r="E697" s="143">
        <v>228</v>
      </c>
    </row>
    <row r="698" spans="1:5" ht="15">
      <c r="A698" s="332" t="s">
        <v>979</v>
      </c>
      <c r="B698" s="332">
        <v>1033126</v>
      </c>
      <c r="C698" s="332">
        <v>136</v>
      </c>
      <c r="D698" s="332">
        <v>4</v>
      </c>
      <c r="E698" s="143">
        <v>140</v>
      </c>
    </row>
    <row r="699" spans="1:5" ht="15">
      <c r="A699" s="332" t="s">
        <v>979</v>
      </c>
      <c r="B699" s="332">
        <v>3193128</v>
      </c>
      <c r="C699" s="332">
        <v>180</v>
      </c>
      <c r="D699" s="332">
        <v>92</v>
      </c>
      <c r="E699" s="143">
        <v>272</v>
      </c>
    </row>
    <row r="700" spans="1:5" ht="15">
      <c r="A700" s="332" t="s">
        <v>979</v>
      </c>
      <c r="B700" s="332">
        <v>18545155</v>
      </c>
      <c r="C700" s="332">
        <v>673</v>
      </c>
      <c r="D700" s="332">
        <v>149</v>
      </c>
      <c r="E700" s="143">
        <v>822</v>
      </c>
    </row>
    <row r="701" spans="1:5" ht="15">
      <c r="A701" s="332" t="s">
        <v>979</v>
      </c>
      <c r="B701" s="332">
        <v>2044341</v>
      </c>
      <c r="C701" s="332">
        <v>253</v>
      </c>
      <c r="D701" s="332">
        <v>135</v>
      </c>
      <c r="E701" s="143">
        <v>388</v>
      </c>
    </row>
    <row r="702" spans="1:5" ht="15">
      <c r="A702" s="332" t="s">
        <v>979</v>
      </c>
      <c r="B702" s="332">
        <v>13375151</v>
      </c>
      <c r="C702" s="332">
        <v>274</v>
      </c>
      <c r="D702" s="332">
        <v>228</v>
      </c>
      <c r="E702" s="143">
        <v>502</v>
      </c>
    </row>
    <row r="703" spans="1:5" ht="15">
      <c r="A703" s="332" t="s">
        <v>979</v>
      </c>
      <c r="B703" s="332">
        <v>8043232</v>
      </c>
      <c r="C703" s="332">
        <v>517</v>
      </c>
      <c r="D703" s="332">
        <v>139</v>
      </c>
      <c r="E703" s="143">
        <v>656</v>
      </c>
    </row>
    <row r="704" spans="1:5" ht="15">
      <c r="A704" s="332" t="s">
        <v>979</v>
      </c>
      <c r="B704" s="332">
        <v>14143335</v>
      </c>
      <c r="C704" s="332">
        <v>487</v>
      </c>
      <c r="D704" s="332">
        <v>197</v>
      </c>
      <c r="E704" s="143">
        <v>684</v>
      </c>
    </row>
    <row r="705" spans="1:5" ht="15">
      <c r="A705" s="332" t="s">
        <v>979</v>
      </c>
      <c r="B705" s="332">
        <v>21065238</v>
      </c>
      <c r="C705" s="332">
        <v>546</v>
      </c>
      <c r="D705" s="332">
        <v>366</v>
      </c>
      <c r="E705" s="143">
        <v>912</v>
      </c>
    </row>
    <row r="706" spans="1:5" ht="15">
      <c r="A706" s="332" t="s">
        <v>979</v>
      </c>
      <c r="B706" s="332">
        <v>21095258</v>
      </c>
      <c r="C706" s="332">
        <v>396</v>
      </c>
      <c r="D706" s="332">
        <v>340</v>
      </c>
      <c r="E706" s="143">
        <v>736</v>
      </c>
    </row>
    <row r="707" spans="1:5" ht="15">
      <c r="A707" s="332" t="s">
        <v>979</v>
      </c>
      <c r="B707" s="332">
        <v>21175238</v>
      </c>
      <c r="C707" s="332">
        <v>773</v>
      </c>
      <c r="D707" s="332">
        <v>575</v>
      </c>
      <c r="E707" s="143">
        <v>1348</v>
      </c>
    </row>
    <row r="708" spans="1:5" ht="15">
      <c r="A708" s="332" t="s">
        <v>979</v>
      </c>
      <c r="B708" s="332">
        <v>5114544</v>
      </c>
      <c r="C708" s="332">
        <v>353</v>
      </c>
      <c r="D708" s="332">
        <v>277</v>
      </c>
      <c r="E708" s="143">
        <v>630</v>
      </c>
    </row>
    <row r="709" spans="1:5" ht="15">
      <c r="A709" s="332" t="s">
        <v>979</v>
      </c>
      <c r="B709" s="332">
        <v>11334650</v>
      </c>
      <c r="C709" s="332">
        <v>520</v>
      </c>
      <c r="D709" s="332">
        <v>450</v>
      </c>
      <c r="E709" s="143">
        <v>970</v>
      </c>
    </row>
    <row r="710" spans="1:5" ht="15">
      <c r="A710" s="332" t="s">
        <v>979</v>
      </c>
      <c r="B710" s="332">
        <v>11044650</v>
      </c>
      <c r="C710" s="332">
        <v>1411</v>
      </c>
      <c r="D710" s="332">
        <v>425</v>
      </c>
      <c r="E710" s="143">
        <v>1836</v>
      </c>
    </row>
    <row r="711" spans="1:5" ht="15">
      <c r="A711" s="332" t="s">
        <v>979</v>
      </c>
      <c r="B711" s="332">
        <v>19295156</v>
      </c>
      <c r="C711" s="332">
        <v>179</v>
      </c>
      <c r="D711" s="332">
        <v>169</v>
      </c>
      <c r="E711" s="143">
        <v>348</v>
      </c>
    </row>
    <row r="712" spans="1:5" ht="15">
      <c r="A712" s="332" t="s">
        <v>979</v>
      </c>
      <c r="B712" s="332">
        <v>6015539</v>
      </c>
      <c r="C712" s="332">
        <v>1</v>
      </c>
      <c r="D712" s="332">
        <v>629</v>
      </c>
      <c r="E712" s="143">
        <v>630</v>
      </c>
    </row>
    <row r="713" spans="1:5" ht="15">
      <c r="A713" s="332" t="s">
        <v>979</v>
      </c>
      <c r="B713" s="332">
        <v>18535155</v>
      </c>
      <c r="C713" s="332">
        <v>265</v>
      </c>
      <c r="D713" s="332">
        <v>222</v>
      </c>
      <c r="E713" s="143">
        <v>487</v>
      </c>
    </row>
    <row r="714" spans="1:5" ht="15">
      <c r="A714" s="332" t="s">
        <v>979</v>
      </c>
      <c r="B714" s="332">
        <v>5324544</v>
      </c>
      <c r="C714" s="332">
        <v>198</v>
      </c>
      <c r="D714" s="332">
        <v>182</v>
      </c>
      <c r="E714" s="143">
        <v>380</v>
      </c>
    </row>
    <row r="715" spans="1:5" ht="15">
      <c r="A715" s="332" t="s">
        <v>979</v>
      </c>
      <c r="B715" s="332">
        <v>21485259</v>
      </c>
      <c r="C715" s="332">
        <v>699</v>
      </c>
      <c r="D715" s="332">
        <v>661</v>
      </c>
      <c r="E715" s="143">
        <v>1360</v>
      </c>
    </row>
    <row r="716" spans="1:5" ht="15">
      <c r="A716" s="332" t="s">
        <v>979</v>
      </c>
      <c r="B716" s="332">
        <v>13153333</v>
      </c>
      <c r="C716" s="332">
        <v>734</v>
      </c>
      <c r="D716" s="332">
        <v>254</v>
      </c>
      <c r="E716" s="143">
        <v>988</v>
      </c>
    </row>
    <row r="717" spans="1:5" ht="15">
      <c r="A717" s="332" t="s">
        <v>979</v>
      </c>
      <c r="B717" s="332">
        <v>18325155</v>
      </c>
      <c r="C717" s="332">
        <v>294</v>
      </c>
      <c r="D717" s="332">
        <v>293</v>
      </c>
      <c r="E717" s="143">
        <v>587</v>
      </c>
    </row>
    <row r="718" spans="1:5" ht="15">
      <c r="A718" s="332" t="s">
        <v>979</v>
      </c>
      <c r="B718" s="332">
        <v>7015540</v>
      </c>
      <c r="C718" s="332">
        <v>2</v>
      </c>
      <c r="D718" s="332">
        <v>671</v>
      </c>
      <c r="E718" s="143">
        <v>673</v>
      </c>
    </row>
    <row r="719" spans="1:5" ht="15">
      <c r="A719" s="332" t="s">
        <v>979</v>
      </c>
      <c r="B719" s="332">
        <v>3024342</v>
      </c>
      <c r="C719" s="332">
        <v>3990</v>
      </c>
      <c r="D719" s="332">
        <v>3542</v>
      </c>
      <c r="E719" s="143">
        <v>7532</v>
      </c>
    </row>
    <row r="720" spans="1:5" ht="15">
      <c r="A720" s="332" t="s">
        <v>979</v>
      </c>
      <c r="B720" s="332">
        <v>20013431</v>
      </c>
      <c r="C720" s="332">
        <v>515</v>
      </c>
      <c r="D720" s="332">
        <v>268</v>
      </c>
      <c r="E720" s="143">
        <v>783</v>
      </c>
    </row>
    <row r="721" spans="1:5" ht="15">
      <c r="A721" s="332" t="s">
        <v>979</v>
      </c>
      <c r="B721" s="332">
        <v>3123127</v>
      </c>
      <c r="C721" s="332">
        <v>278</v>
      </c>
      <c r="D721" s="332">
        <v>251</v>
      </c>
      <c r="E721" s="143">
        <v>529</v>
      </c>
    </row>
    <row r="722" spans="1:5" ht="15">
      <c r="A722" s="332" t="s">
        <v>979</v>
      </c>
      <c r="B722" s="332">
        <v>5063128</v>
      </c>
      <c r="C722" s="332">
        <v>242</v>
      </c>
      <c r="D722" s="332">
        <v>68</v>
      </c>
      <c r="E722" s="143">
        <v>310</v>
      </c>
    </row>
    <row r="723" spans="1:5" ht="15">
      <c r="A723" s="332" t="s">
        <v>979</v>
      </c>
      <c r="B723" s="332">
        <v>20073431</v>
      </c>
      <c r="C723" s="332">
        <v>399</v>
      </c>
      <c r="D723" s="332">
        <v>361</v>
      </c>
      <c r="E723" s="143">
        <v>760</v>
      </c>
    </row>
    <row r="724" spans="1:5" ht="15">
      <c r="A724" s="332" t="s">
        <v>979</v>
      </c>
      <c r="B724" s="332">
        <v>5394544</v>
      </c>
      <c r="C724" s="332">
        <v>1633</v>
      </c>
      <c r="D724" s="332">
        <v>1544</v>
      </c>
      <c r="E724" s="143">
        <v>3177</v>
      </c>
    </row>
    <row r="725" spans="1:5" ht="15">
      <c r="A725" s="332" t="s">
        <v>979</v>
      </c>
      <c r="B725" s="332">
        <v>14284552</v>
      </c>
      <c r="C725" s="332">
        <v>213</v>
      </c>
      <c r="D725" s="332">
        <v>186</v>
      </c>
      <c r="E725" s="143">
        <v>399</v>
      </c>
    </row>
    <row r="726" spans="1:5" ht="15">
      <c r="A726" s="332" t="s">
        <v>979</v>
      </c>
      <c r="B726" s="332">
        <v>20105257</v>
      </c>
      <c r="C726" s="332">
        <v>701</v>
      </c>
      <c r="D726" s="332">
        <v>343</v>
      </c>
      <c r="E726" s="143">
        <v>1044</v>
      </c>
    </row>
    <row r="727" spans="1:5" ht="15">
      <c r="A727" s="332" t="s">
        <v>979</v>
      </c>
      <c r="B727" s="332">
        <v>4023431</v>
      </c>
      <c r="C727" s="332">
        <v>407</v>
      </c>
      <c r="D727" s="332">
        <v>378</v>
      </c>
      <c r="E727" s="143">
        <v>785</v>
      </c>
    </row>
    <row r="728" spans="1:5" ht="15">
      <c r="A728" s="332" t="s">
        <v>979</v>
      </c>
      <c r="B728" s="332">
        <v>6224545</v>
      </c>
      <c r="C728" s="332">
        <v>201</v>
      </c>
      <c r="D728" s="332">
        <v>127</v>
      </c>
      <c r="E728" s="143">
        <v>328</v>
      </c>
    </row>
    <row r="729" spans="1:5" ht="15">
      <c r="A729" s="332" t="s">
        <v>979</v>
      </c>
      <c r="B729" s="332">
        <v>20113438</v>
      </c>
      <c r="C729" s="332">
        <v>354</v>
      </c>
      <c r="D729" s="332">
        <v>325</v>
      </c>
      <c r="E729" s="143">
        <v>679</v>
      </c>
    </row>
    <row r="730" spans="1:5" ht="15">
      <c r="A730" s="332" t="s">
        <v>979</v>
      </c>
      <c r="B730" s="332">
        <v>12034650</v>
      </c>
      <c r="C730" s="332">
        <v>340</v>
      </c>
      <c r="D730" s="332">
        <v>334</v>
      </c>
      <c r="E730" s="143">
        <v>674</v>
      </c>
    </row>
    <row r="731" spans="1:5" ht="15">
      <c r="A731" s="332" t="s">
        <v>979</v>
      </c>
      <c r="B731" s="332">
        <v>6184545</v>
      </c>
      <c r="C731" s="332">
        <v>248</v>
      </c>
      <c r="D731" s="332">
        <v>226</v>
      </c>
      <c r="E731" s="143">
        <v>474</v>
      </c>
    </row>
    <row r="732" spans="1:5" ht="15">
      <c r="A732" s="332" t="s">
        <v>979</v>
      </c>
      <c r="B732" s="332">
        <v>16045153</v>
      </c>
      <c r="C732" s="332">
        <v>157</v>
      </c>
      <c r="D732" s="332">
        <v>146</v>
      </c>
      <c r="E732" s="143">
        <v>303</v>
      </c>
    </row>
    <row r="733" spans="1:5" ht="15">
      <c r="A733" s="332" t="s">
        <v>979</v>
      </c>
      <c r="B733" s="332">
        <v>6053232</v>
      </c>
      <c r="C733" s="332">
        <v>542</v>
      </c>
      <c r="D733" s="332">
        <v>150</v>
      </c>
      <c r="E733" s="143">
        <v>692</v>
      </c>
    </row>
    <row r="734" spans="1:5" ht="15">
      <c r="A734" s="332" t="s">
        <v>979</v>
      </c>
      <c r="B734" s="332">
        <v>20495258</v>
      </c>
      <c r="C734" s="332">
        <v>121</v>
      </c>
      <c r="D734" s="332">
        <v>145</v>
      </c>
      <c r="E734" s="143">
        <v>266</v>
      </c>
    </row>
    <row r="735" spans="1:5" ht="15">
      <c r="A735" s="332" t="s">
        <v>979</v>
      </c>
      <c r="B735" s="332">
        <v>6084544</v>
      </c>
      <c r="C735" s="332">
        <v>259</v>
      </c>
      <c r="D735" s="332">
        <v>258</v>
      </c>
      <c r="E735" s="143">
        <v>517</v>
      </c>
    </row>
    <row r="736" spans="1:5" ht="15">
      <c r="A736" s="332" t="s">
        <v>979</v>
      </c>
      <c r="B736" s="332">
        <v>18395155</v>
      </c>
      <c r="C736" s="332">
        <v>484</v>
      </c>
      <c r="D736" s="332">
        <v>174</v>
      </c>
      <c r="E736" s="143">
        <v>658</v>
      </c>
    </row>
    <row r="737" spans="1:5" ht="15">
      <c r="A737" s="332" t="s">
        <v>979</v>
      </c>
      <c r="B737" s="332">
        <v>11033233</v>
      </c>
      <c r="C737" s="332">
        <v>311</v>
      </c>
      <c r="D737" s="332">
        <v>264</v>
      </c>
      <c r="E737" s="143">
        <v>575</v>
      </c>
    </row>
    <row r="738" spans="1:5" ht="15">
      <c r="A738" s="332" t="s">
        <v>979</v>
      </c>
      <c r="B738" s="332">
        <v>12013333</v>
      </c>
      <c r="C738" s="332">
        <v>1236</v>
      </c>
      <c r="D738" s="332">
        <v>5</v>
      </c>
      <c r="E738" s="143">
        <v>1241</v>
      </c>
    </row>
    <row r="739" spans="1:5" ht="15">
      <c r="A739" s="332" t="s">
        <v>979</v>
      </c>
      <c r="B739" s="332">
        <v>2003126</v>
      </c>
      <c r="C739" s="332">
        <v>286</v>
      </c>
      <c r="D739" s="332">
        <v>39</v>
      </c>
      <c r="E739" s="143">
        <v>325</v>
      </c>
    </row>
    <row r="740" spans="1:5" ht="15">
      <c r="A740" s="332" t="s">
        <v>979</v>
      </c>
      <c r="B740" s="332">
        <v>11234650</v>
      </c>
      <c r="C740" s="332">
        <v>309</v>
      </c>
      <c r="D740" s="332">
        <v>260</v>
      </c>
      <c r="E740" s="143">
        <v>569</v>
      </c>
    </row>
    <row r="741" spans="1:5" ht="15">
      <c r="A741" s="332" t="s">
        <v>979</v>
      </c>
      <c r="B741" s="332">
        <v>14163334</v>
      </c>
      <c r="C741" s="332">
        <v>226</v>
      </c>
      <c r="D741" s="332">
        <v>214</v>
      </c>
      <c r="E741" s="143">
        <v>440</v>
      </c>
    </row>
    <row r="742" spans="1:5" ht="15">
      <c r="A742" s="332" t="s">
        <v>979</v>
      </c>
      <c r="B742" s="332">
        <v>12003333</v>
      </c>
      <c r="C742" s="332">
        <v>827</v>
      </c>
      <c r="D742" s="332">
        <v>108</v>
      </c>
      <c r="E742" s="143">
        <v>935</v>
      </c>
    </row>
    <row r="743" spans="1:5" ht="15">
      <c r="A743" s="332" t="s">
        <v>979</v>
      </c>
      <c r="B743" s="332">
        <v>13134551</v>
      </c>
      <c r="C743" s="332">
        <v>360</v>
      </c>
      <c r="D743" s="332">
        <v>345</v>
      </c>
      <c r="E743" s="143">
        <v>705</v>
      </c>
    </row>
    <row r="744" spans="1:5" ht="15">
      <c r="A744" s="332" t="s">
        <v>979</v>
      </c>
      <c r="B744" s="332">
        <v>20475258</v>
      </c>
      <c r="C744" s="332">
        <v>312</v>
      </c>
      <c r="D744" s="332">
        <v>292</v>
      </c>
      <c r="E744" s="143">
        <v>604</v>
      </c>
    </row>
    <row r="745" spans="1:5" ht="15">
      <c r="A745" s="332" t="s">
        <v>979</v>
      </c>
      <c r="B745" s="332">
        <v>5174544</v>
      </c>
      <c r="C745" s="332">
        <v>694</v>
      </c>
      <c r="D745" s="332">
        <v>209</v>
      </c>
      <c r="E745" s="143">
        <v>903</v>
      </c>
    </row>
    <row r="746" spans="1:5" ht="15">
      <c r="A746" s="332" t="s">
        <v>979</v>
      </c>
      <c r="B746" s="332">
        <v>19145156</v>
      </c>
      <c r="C746" s="332">
        <v>432</v>
      </c>
      <c r="D746" s="332">
        <v>126</v>
      </c>
      <c r="E746" s="143">
        <v>558</v>
      </c>
    </row>
    <row r="747" spans="1:5" ht="15">
      <c r="A747" s="332" t="s">
        <v>979</v>
      </c>
      <c r="B747" s="332">
        <v>4073431</v>
      </c>
      <c r="C747" s="332">
        <v>224</v>
      </c>
      <c r="D747" s="332">
        <v>183</v>
      </c>
      <c r="E747" s="143">
        <v>407</v>
      </c>
    </row>
    <row r="748" spans="1:5" ht="15">
      <c r="A748" s="332" t="s">
        <v>979</v>
      </c>
      <c r="B748" s="332">
        <v>14043335</v>
      </c>
      <c r="C748" s="332">
        <v>285</v>
      </c>
      <c r="D748" s="332">
        <v>222</v>
      </c>
      <c r="E748" s="143">
        <v>507</v>
      </c>
    </row>
    <row r="749" spans="1:5" ht="15">
      <c r="A749" s="332" t="s">
        <v>979</v>
      </c>
      <c r="B749" s="332">
        <v>20375257</v>
      </c>
      <c r="C749" s="332">
        <v>346</v>
      </c>
      <c r="D749" s="332">
        <v>243</v>
      </c>
      <c r="E749" s="143">
        <v>589</v>
      </c>
    </row>
    <row r="750" spans="1:5" ht="15">
      <c r="A750" s="332" t="s">
        <v>979</v>
      </c>
      <c r="B750" s="332">
        <v>1314440</v>
      </c>
      <c r="C750" s="332">
        <v>338</v>
      </c>
      <c r="D750" s="332">
        <v>326</v>
      </c>
      <c r="E750" s="143">
        <v>664</v>
      </c>
    </row>
    <row r="751" spans="1:5" ht="15">
      <c r="A751" s="332" t="s">
        <v>979</v>
      </c>
      <c r="B751" s="332">
        <v>8074546</v>
      </c>
      <c r="C751" s="332">
        <v>474</v>
      </c>
      <c r="D751" s="332">
        <v>320</v>
      </c>
      <c r="E751" s="143">
        <v>794</v>
      </c>
    </row>
    <row r="752" spans="1:5" ht="15">
      <c r="A752" s="332" t="s">
        <v>979</v>
      </c>
      <c r="B752" s="332">
        <v>19093438</v>
      </c>
      <c r="C752" s="332">
        <v>471</v>
      </c>
      <c r="D752" s="332">
        <v>218</v>
      </c>
      <c r="E752" s="143">
        <v>689</v>
      </c>
    </row>
    <row r="753" spans="1:5" ht="15">
      <c r="A753" s="332" t="s">
        <v>979</v>
      </c>
      <c r="B753" s="332">
        <v>20215257</v>
      </c>
      <c r="C753" s="332">
        <v>304</v>
      </c>
      <c r="D753" s="332">
        <v>266</v>
      </c>
      <c r="E753" s="143">
        <v>570</v>
      </c>
    </row>
    <row r="754" spans="1:5" ht="15">
      <c r="A754" s="332" t="s">
        <v>979</v>
      </c>
      <c r="B754" s="332">
        <v>19365156</v>
      </c>
      <c r="C754" s="332">
        <v>232</v>
      </c>
      <c r="D754" s="332">
        <v>203</v>
      </c>
      <c r="E754" s="143">
        <v>435</v>
      </c>
    </row>
    <row r="755" spans="1:5" ht="15">
      <c r="A755" s="332" t="s">
        <v>979</v>
      </c>
      <c r="B755" s="332">
        <v>12193333</v>
      </c>
      <c r="C755" s="332">
        <v>451</v>
      </c>
      <c r="D755" s="332">
        <v>260</v>
      </c>
      <c r="E755" s="143">
        <v>711</v>
      </c>
    </row>
    <row r="756" spans="1:5" ht="15">
      <c r="A756" s="332" t="s">
        <v>979</v>
      </c>
      <c r="B756" s="332">
        <v>20163438</v>
      </c>
      <c r="C756" s="332">
        <v>394</v>
      </c>
      <c r="D756" s="332">
        <v>240</v>
      </c>
      <c r="E756" s="143">
        <v>634</v>
      </c>
    </row>
    <row r="757" spans="1:5" ht="15">
      <c r="A757" s="332" t="s">
        <v>979</v>
      </c>
      <c r="B757" s="332">
        <v>6104544</v>
      </c>
      <c r="C757" s="332">
        <v>398</v>
      </c>
      <c r="D757" s="332">
        <v>394</v>
      </c>
      <c r="E757" s="143">
        <v>792</v>
      </c>
    </row>
    <row r="758" spans="1:5" ht="15">
      <c r="A758" s="332" t="s">
        <v>979</v>
      </c>
      <c r="B758" s="332">
        <v>20395257</v>
      </c>
      <c r="C758" s="332">
        <v>479</v>
      </c>
      <c r="D758" s="332">
        <v>271</v>
      </c>
      <c r="E758" s="143">
        <v>750</v>
      </c>
    </row>
    <row r="759" spans="1:5" ht="15">
      <c r="A759" s="332" t="s">
        <v>979</v>
      </c>
      <c r="B759" s="332">
        <v>2003128</v>
      </c>
      <c r="C759" s="332">
        <v>1036</v>
      </c>
      <c r="D759" s="332">
        <v>677</v>
      </c>
      <c r="E759" s="143">
        <v>1713</v>
      </c>
    </row>
    <row r="760" spans="1:5" ht="15">
      <c r="A760" s="332" t="s">
        <v>979</v>
      </c>
      <c r="B760" s="332">
        <v>14213335</v>
      </c>
      <c r="C760" s="332">
        <v>497</v>
      </c>
      <c r="D760" s="332">
        <v>210</v>
      </c>
      <c r="E760" s="143">
        <v>707</v>
      </c>
    </row>
    <row r="761" spans="1:5" ht="15">
      <c r="A761" s="332" t="s">
        <v>979</v>
      </c>
      <c r="B761" s="332">
        <v>10263334</v>
      </c>
      <c r="C761" s="332">
        <v>600</v>
      </c>
      <c r="D761" s="332">
        <v>294</v>
      </c>
      <c r="E761" s="143">
        <v>894</v>
      </c>
    </row>
    <row r="762" spans="1:5" ht="15">
      <c r="A762" s="332" t="s">
        <v>979</v>
      </c>
      <c r="B762" s="332">
        <v>13053334</v>
      </c>
      <c r="C762" s="332">
        <v>390</v>
      </c>
      <c r="D762" s="332">
        <v>281</v>
      </c>
      <c r="E762" s="143">
        <v>671</v>
      </c>
    </row>
    <row r="763" spans="1:5" ht="15">
      <c r="A763" s="332" t="s">
        <v>979</v>
      </c>
      <c r="B763" s="332">
        <v>16073536</v>
      </c>
      <c r="C763" s="332">
        <v>268</v>
      </c>
      <c r="D763" s="332">
        <v>190</v>
      </c>
      <c r="E763" s="143">
        <v>458</v>
      </c>
    </row>
    <row r="764" spans="1:5" ht="15">
      <c r="A764" s="332" t="s">
        <v>979</v>
      </c>
      <c r="B764" s="332">
        <v>21245259</v>
      </c>
      <c r="C764" s="332">
        <v>77</v>
      </c>
      <c r="D764" s="332">
        <v>28</v>
      </c>
      <c r="E764" s="143">
        <v>105</v>
      </c>
    </row>
    <row r="765" spans="1:5" ht="15">
      <c r="A765" s="332" t="s">
        <v>979</v>
      </c>
      <c r="B765" s="332">
        <v>10023334</v>
      </c>
      <c r="C765" s="332">
        <v>249</v>
      </c>
      <c r="D765" s="332">
        <v>149</v>
      </c>
      <c r="E765" s="143">
        <v>398</v>
      </c>
    </row>
    <row r="766" spans="1:5" ht="15">
      <c r="A766" s="332" t="s">
        <v>979</v>
      </c>
      <c r="B766" s="332">
        <v>16145153</v>
      </c>
      <c r="C766" s="332">
        <v>683</v>
      </c>
      <c r="D766" s="332">
        <v>277</v>
      </c>
      <c r="E766" s="143">
        <v>960</v>
      </c>
    </row>
    <row r="767" spans="1:5" ht="15">
      <c r="A767" s="332" t="s">
        <v>979</v>
      </c>
      <c r="B767" s="332">
        <v>6003129</v>
      </c>
      <c r="C767" s="332">
        <v>291</v>
      </c>
      <c r="D767" s="332">
        <v>15</v>
      </c>
      <c r="E767" s="143">
        <v>306</v>
      </c>
    </row>
    <row r="768" spans="1:5" ht="15">
      <c r="A768" s="332" t="s">
        <v>979</v>
      </c>
      <c r="B768" s="332">
        <v>15235153</v>
      </c>
      <c r="C768" s="332">
        <v>215</v>
      </c>
      <c r="D768" s="332">
        <v>194</v>
      </c>
      <c r="E768" s="143">
        <v>409</v>
      </c>
    </row>
    <row r="769" spans="1:5" ht="15">
      <c r="A769" s="332" t="s">
        <v>979</v>
      </c>
      <c r="B769" s="332">
        <v>7044545</v>
      </c>
      <c r="C769" s="332">
        <v>264</v>
      </c>
      <c r="D769" s="332">
        <v>221</v>
      </c>
      <c r="E769" s="143">
        <v>485</v>
      </c>
    </row>
    <row r="770" spans="1:5" ht="15">
      <c r="A770" s="332" t="s">
        <v>979</v>
      </c>
      <c r="B770" s="332">
        <v>6174545</v>
      </c>
      <c r="C770" s="332">
        <v>58</v>
      </c>
      <c r="D770" s="332">
        <v>485</v>
      </c>
      <c r="E770" s="143">
        <v>543</v>
      </c>
    </row>
    <row r="771" spans="1:5" ht="15">
      <c r="A771" s="332" t="s">
        <v>979</v>
      </c>
      <c r="B771" s="332">
        <v>7123232</v>
      </c>
      <c r="C771" s="332">
        <v>163</v>
      </c>
      <c r="D771" s="332">
        <v>155</v>
      </c>
      <c r="E771" s="143">
        <v>318</v>
      </c>
    </row>
    <row r="772" spans="1:5" ht="15">
      <c r="A772" s="332" t="s">
        <v>979</v>
      </c>
      <c r="B772" s="332">
        <v>4133431</v>
      </c>
      <c r="C772" s="332">
        <v>584</v>
      </c>
      <c r="D772" s="332">
        <v>117</v>
      </c>
      <c r="E772" s="143">
        <v>701</v>
      </c>
    </row>
    <row r="773" spans="1:5" ht="15">
      <c r="A773" s="332" t="s">
        <v>979</v>
      </c>
      <c r="B773" s="332">
        <v>14083334</v>
      </c>
      <c r="C773" s="332">
        <v>845</v>
      </c>
      <c r="D773" s="332">
        <v>82</v>
      </c>
      <c r="E773" s="143">
        <v>927</v>
      </c>
    </row>
    <row r="774" spans="1:5" ht="15">
      <c r="A774" s="332" t="s">
        <v>979</v>
      </c>
      <c r="B774" s="332">
        <v>14224552</v>
      </c>
      <c r="C774" s="332">
        <v>210</v>
      </c>
      <c r="D774" s="332">
        <v>170</v>
      </c>
      <c r="E774" s="143">
        <v>380</v>
      </c>
    </row>
    <row r="775" spans="1:5" ht="15">
      <c r="A775" s="332" t="s">
        <v>979</v>
      </c>
      <c r="B775" s="332">
        <v>18015155</v>
      </c>
      <c r="C775" s="332">
        <v>1332</v>
      </c>
      <c r="D775" s="332">
        <v>324</v>
      </c>
      <c r="E775" s="143">
        <v>1656</v>
      </c>
    </row>
    <row r="776" spans="1:5" ht="15">
      <c r="A776" s="332" t="s">
        <v>979</v>
      </c>
      <c r="B776" s="332">
        <v>11394650</v>
      </c>
      <c r="C776" s="332">
        <v>645</v>
      </c>
      <c r="D776" s="332">
        <v>176</v>
      </c>
      <c r="E776" s="143">
        <v>821</v>
      </c>
    </row>
    <row r="777" spans="1:5" ht="15">
      <c r="A777" s="332" t="s">
        <v>979</v>
      </c>
      <c r="B777" s="332">
        <v>13044551</v>
      </c>
      <c r="C777" s="332">
        <v>328</v>
      </c>
      <c r="D777" s="332">
        <v>257</v>
      </c>
      <c r="E777" s="143">
        <v>585</v>
      </c>
    </row>
    <row r="778" spans="1:5" ht="15">
      <c r="A778" s="332" t="s">
        <v>979</v>
      </c>
      <c r="B778" s="332">
        <v>4094343</v>
      </c>
      <c r="C778" s="332">
        <v>457</v>
      </c>
      <c r="D778" s="332">
        <v>372</v>
      </c>
      <c r="E778" s="143">
        <v>829</v>
      </c>
    </row>
    <row r="779" spans="1:5" ht="15">
      <c r="A779" s="332" t="s">
        <v>979</v>
      </c>
      <c r="B779" s="332">
        <v>13073334</v>
      </c>
      <c r="C779" s="332">
        <v>267</v>
      </c>
      <c r="D779" s="332">
        <v>256</v>
      </c>
      <c r="E779" s="143">
        <v>523</v>
      </c>
    </row>
    <row r="780" spans="1:5" ht="15">
      <c r="A780" s="332" t="s">
        <v>979</v>
      </c>
      <c r="B780" s="332">
        <v>6164545</v>
      </c>
      <c r="C780" s="332">
        <v>19</v>
      </c>
      <c r="D780" s="332">
        <v>422</v>
      </c>
      <c r="E780" s="143">
        <v>441</v>
      </c>
    </row>
    <row r="781" spans="1:5" ht="15">
      <c r="A781" s="332" t="s">
        <v>979</v>
      </c>
      <c r="B781" s="332">
        <v>2005620</v>
      </c>
      <c r="C781" s="332">
        <v>1</v>
      </c>
      <c r="D781" s="332">
        <v>261</v>
      </c>
      <c r="E781" s="143">
        <v>262</v>
      </c>
    </row>
    <row r="782" spans="1:5" ht="15">
      <c r="A782" s="332" t="s">
        <v>979</v>
      </c>
      <c r="B782" s="332">
        <v>21135238</v>
      </c>
      <c r="C782" s="332">
        <v>1047</v>
      </c>
      <c r="D782" s="332">
        <v>200</v>
      </c>
      <c r="E782" s="143">
        <v>1247</v>
      </c>
    </row>
    <row r="783" spans="1:5" ht="15">
      <c r="A783" s="332" t="s">
        <v>979</v>
      </c>
      <c r="B783" s="332">
        <v>15023535</v>
      </c>
      <c r="C783" s="332">
        <v>319</v>
      </c>
      <c r="D783" s="332">
        <v>108</v>
      </c>
      <c r="E783" s="143">
        <v>427</v>
      </c>
    </row>
    <row r="784" spans="1:5" ht="15">
      <c r="A784" s="332" t="s">
        <v>979</v>
      </c>
      <c r="B784" s="332">
        <v>4013128</v>
      </c>
      <c r="C784" s="332">
        <v>236</v>
      </c>
      <c r="D784" s="332">
        <v>18</v>
      </c>
      <c r="E784" s="143">
        <v>254</v>
      </c>
    </row>
    <row r="785" spans="1:5" ht="15">
      <c r="A785" s="332" t="s">
        <v>979</v>
      </c>
      <c r="B785" s="332">
        <v>21505259</v>
      </c>
      <c r="C785" s="332">
        <v>340</v>
      </c>
      <c r="D785" s="332">
        <v>309</v>
      </c>
      <c r="E785" s="143">
        <v>649</v>
      </c>
    </row>
    <row r="786" spans="1:5" ht="15">
      <c r="A786" s="332" t="s">
        <v>979</v>
      </c>
      <c r="B786" s="332">
        <v>11123233</v>
      </c>
      <c r="C786" s="332">
        <v>238</v>
      </c>
      <c r="D786" s="332">
        <v>206</v>
      </c>
      <c r="E786" s="143">
        <v>444</v>
      </c>
    </row>
    <row r="787" spans="1:5" ht="15">
      <c r="A787" s="332" t="s">
        <v>979</v>
      </c>
      <c r="B787" s="332">
        <v>10204548</v>
      </c>
      <c r="C787" s="332">
        <v>306</v>
      </c>
      <c r="D787" s="332">
        <v>266</v>
      </c>
      <c r="E787" s="143">
        <v>572</v>
      </c>
    </row>
    <row r="788" spans="1:5" ht="15">
      <c r="A788" s="332" t="s">
        <v>979</v>
      </c>
      <c r="B788" s="332">
        <v>13204551</v>
      </c>
      <c r="C788" s="332">
        <v>412</v>
      </c>
      <c r="D788" s="332">
        <v>282</v>
      </c>
      <c r="E788" s="143">
        <v>694</v>
      </c>
    </row>
    <row r="789" spans="1:5" ht="15">
      <c r="A789" s="332" t="s">
        <v>979</v>
      </c>
      <c r="B789" s="332">
        <v>6024544</v>
      </c>
      <c r="C789" s="332">
        <v>297</v>
      </c>
      <c r="D789" s="332">
        <v>248</v>
      </c>
      <c r="E789" s="143">
        <v>545</v>
      </c>
    </row>
    <row r="790" spans="1:5" ht="15">
      <c r="A790" s="332" t="s">
        <v>979</v>
      </c>
      <c r="B790" s="332">
        <v>13245151</v>
      </c>
      <c r="C790" s="332">
        <v>460</v>
      </c>
      <c r="D790" s="332">
        <v>411</v>
      </c>
      <c r="E790" s="143">
        <v>871</v>
      </c>
    </row>
    <row r="791" spans="1:5" ht="15">
      <c r="A791" s="332" t="s">
        <v>979</v>
      </c>
      <c r="B791" s="332">
        <v>9013437</v>
      </c>
      <c r="C791" s="332">
        <v>505</v>
      </c>
      <c r="D791" s="332">
        <v>164</v>
      </c>
      <c r="E791" s="143">
        <v>669</v>
      </c>
    </row>
    <row r="792" spans="1:5" ht="15">
      <c r="A792" s="332" t="s">
        <v>979</v>
      </c>
      <c r="B792" s="332">
        <v>5024544</v>
      </c>
      <c r="C792" s="332">
        <v>448</v>
      </c>
      <c r="D792" s="332">
        <v>290</v>
      </c>
      <c r="E792" s="143">
        <v>738</v>
      </c>
    </row>
    <row r="793" spans="1:5" ht="15">
      <c r="A793" s="332" t="s">
        <v>979</v>
      </c>
      <c r="B793" s="332">
        <v>1014440</v>
      </c>
      <c r="C793" s="332">
        <v>503</v>
      </c>
      <c r="D793" s="332">
        <v>104</v>
      </c>
      <c r="E793" s="143">
        <v>607</v>
      </c>
    </row>
    <row r="794" spans="1:5" ht="15">
      <c r="A794" s="332" t="s">
        <v>979</v>
      </c>
      <c r="B794" s="332">
        <v>14213334</v>
      </c>
      <c r="C794" s="332">
        <v>269</v>
      </c>
      <c r="D794" s="332">
        <v>195</v>
      </c>
      <c r="E794" s="143">
        <v>464</v>
      </c>
    </row>
    <row r="795" spans="1:5" ht="15">
      <c r="A795" s="332" t="s">
        <v>979</v>
      </c>
      <c r="B795" s="332">
        <v>3153128</v>
      </c>
      <c r="C795" s="332">
        <v>255</v>
      </c>
      <c r="D795" s="332">
        <v>191</v>
      </c>
      <c r="E795" s="143">
        <v>446</v>
      </c>
    </row>
    <row r="796" spans="1:5" ht="15">
      <c r="A796" s="332" t="s">
        <v>979</v>
      </c>
      <c r="B796" s="332">
        <v>8113232</v>
      </c>
      <c r="C796" s="332">
        <v>394</v>
      </c>
      <c r="D796" s="332">
        <v>210</v>
      </c>
      <c r="E796" s="143">
        <v>604</v>
      </c>
    </row>
    <row r="797" spans="1:5" ht="15">
      <c r="A797" s="332" t="s">
        <v>979</v>
      </c>
      <c r="B797" s="332">
        <v>3013127</v>
      </c>
      <c r="C797" s="332">
        <v>355</v>
      </c>
      <c r="D797" s="332">
        <v>345</v>
      </c>
      <c r="E797" s="143">
        <v>700</v>
      </c>
    </row>
    <row r="798" spans="1:5" ht="15">
      <c r="A798" s="332" t="s">
        <v>979</v>
      </c>
      <c r="B798" s="332">
        <v>15015153</v>
      </c>
      <c r="C798" s="332">
        <v>784</v>
      </c>
      <c r="D798" s="332">
        <v>134</v>
      </c>
      <c r="E798" s="143">
        <v>918</v>
      </c>
    </row>
    <row r="799" spans="1:5" ht="15">
      <c r="A799" s="332" t="s">
        <v>979</v>
      </c>
      <c r="B799" s="332">
        <v>11064650</v>
      </c>
      <c r="C799" s="332">
        <v>462</v>
      </c>
      <c r="D799" s="332">
        <v>434</v>
      </c>
      <c r="E799" s="143">
        <v>896</v>
      </c>
    </row>
    <row r="800" spans="1:5" ht="15">
      <c r="A800" s="332" t="s">
        <v>979</v>
      </c>
      <c r="B800" s="332">
        <v>10134548</v>
      </c>
      <c r="C800" s="332">
        <v>219</v>
      </c>
      <c r="D800" s="332">
        <v>192</v>
      </c>
      <c r="E800" s="143">
        <v>411</v>
      </c>
    </row>
    <row r="801" spans="1:5" ht="15">
      <c r="A801" s="332" t="s">
        <v>979</v>
      </c>
      <c r="B801" s="332">
        <v>6234545</v>
      </c>
      <c r="C801" s="332">
        <v>1701</v>
      </c>
      <c r="D801" s="332">
        <v>452</v>
      </c>
      <c r="E801" s="143">
        <v>2153</v>
      </c>
    </row>
    <row r="802" spans="1:5" ht="15">
      <c r="A802" s="332" t="s">
        <v>979</v>
      </c>
      <c r="B802" s="332">
        <v>4084343</v>
      </c>
      <c r="C802" s="332">
        <v>523</v>
      </c>
      <c r="D802" s="332">
        <v>361</v>
      </c>
      <c r="E802" s="143">
        <v>884</v>
      </c>
    </row>
    <row r="803" spans="1:5" ht="15">
      <c r="A803" s="332" t="s">
        <v>979</v>
      </c>
      <c r="B803" s="332">
        <v>6154545</v>
      </c>
      <c r="C803" s="332">
        <v>190</v>
      </c>
      <c r="D803" s="332">
        <v>236</v>
      </c>
      <c r="E803" s="143">
        <v>426</v>
      </c>
    </row>
    <row r="804" spans="1:5" ht="15">
      <c r="A804" s="332" t="s">
        <v>979</v>
      </c>
      <c r="B804" s="332">
        <v>14044552</v>
      </c>
      <c r="C804" s="332">
        <v>338</v>
      </c>
      <c r="D804" s="332">
        <v>330</v>
      </c>
      <c r="E804" s="143">
        <v>668</v>
      </c>
    </row>
    <row r="805" spans="1:5" ht="15">
      <c r="A805" s="332" t="s">
        <v>979</v>
      </c>
      <c r="B805" s="332">
        <v>21025238</v>
      </c>
      <c r="C805" s="332">
        <v>219</v>
      </c>
      <c r="D805" s="332">
        <v>211</v>
      </c>
      <c r="E805" s="143">
        <v>430</v>
      </c>
    </row>
    <row r="806" spans="1:5" ht="15">
      <c r="A806" s="332" t="s">
        <v>979</v>
      </c>
      <c r="B806" s="332">
        <v>13015139</v>
      </c>
      <c r="C806" s="332">
        <v>185</v>
      </c>
      <c r="D806" s="332">
        <v>160</v>
      </c>
      <c r="E806" s="143">
        <v>345</v>
      </c>
    </row>
    <row r="807" spans="1:5" ht="15">
      <c r="A807" s="332" t="s">
        <v>979</v>
      </c>
      <c r="B807" s="332">
        <v>6003232</v>
      </c>
      <c r="C807" s="332">
        <v>511</v>
      </c>
      <c r="D807" s="332">
        <v>231</v>
      </c>
      <c r="E807" s="143">
        <v>742</v>
      </c>
    </row>
    <row r="808" spans="1:5" ht="15">
      <c r="A808" s="332" t="s">
        <v>979</v>
      </c>
      <c r="B808" s="332">
        <v>9134547</v>
      </c>
      <c r="C808" s="332">
        <v>261</v>
      </c>
      <c r="D808" s="332">
        <v>216</v>
      </c>
      <c r="E808" s="143">
        <v>477</v>
      </c>
    </row>
    <row r="809" spans="1:5" ht="15">
      <c r="A809" s="332" t="s">
        <v>979</v>
      </c>
      <c r="B809" s="332">
        <v>1194440</v>
      </c>
      <c r="C809" s="332">
        <v>208</v>
      </c>
      <c r="D809" s="332">
        <v>26</v>
      </c>
      <c r="E809" s="143">
        <v>234</v>
      </c>
    </row>
    <row r="810" spans="1:5" ht="15">
      <c r="A810" s="332" t="s">
        <v>979</v>
      </c>
      <c r="B810" s="332">
        <v>4134343</v>
      </c>
      <c r="C810" s="332">
        <v>286</v>
      </c>
      <c r="D810" s="332">
        <v>229</v>
      </c>
      <c r="E810" s="143">
        <v>515</v>
      </c>
    </row>
    <row r="811" spans="1:5" ht="15">
      <c r="A811" s="332" t="s">
        <v>979</v>
      </c>
      <c r="B811" s="332">
        <v>21185238</v>
      </c>
      <c r="C811" s="332">
        <v>350</v>
      </c>
      <c r="D811" s="332">
        <v>222</v>
      </c>
      <c r="E811" s="143">
        <v>572</v>
      </c>
    </row>
    <row r="812" spans="1:5" ht="15">
      <c r="A812" s="332" t="s">
        <v>979</v>
      </c>
      <c r="B812" s="332">
        <v>16135153</v>
      </c>
      <c r="C812" s="332">
        <v>317</v>
      </c>
      <c r="D812" s="332">
        <v>211</v>
      </c>
      <c r="E812" s="143">
        <v>528</v>
      </c>
    </row>
    <row r="813" spans="1:5" ht="15">
      <c r="A813" s="332" t="s">
        <v>979</v>
      </c>
      <c r="B813" s="332">
        <v>4144343</v>
      </c>
      <c r="C813" s="332">
        <v>228</v>
      </c>
      <c r="D813" s="332">
        <v>130</v>
      </c>
      <c r="E813" s="143">
        <v>358</v>
      </c>
    </row>
    <row r="814" spans="1:5" ht="15">
      <c r="A814" s="332" t="s">
        <v>979</v>
      </c>
      <c r="B814" s="332">
        <v>7193232</v>
      </c>
      <c r="C814" s="332">
        <v>300</v>
      </c>
      <c r="D814" s="332">
        <v>222</v>
      </c>
      <c r="E814" s="143">
        <v>522</v>
      </c>
    </row>
    <row r="815" spans="1:5" ht="15">
      <c r="A815" s="332" t="s">
        <v>979</v>
      </c>
      <c r="B815" s="332">
        <v>15113535</v>
      </c>
      <c r="C815" s="332">
        <v>309</v>
      </c>
      <c r="D815" s="332">
        <v>164</v>
      </c>
      <c r="E815" s="143">
        <v>473</v>
      </c>
    </row>
    <row r="816" spans="1:5" ht="15">
      <c r="A816" s="332" t="s">
        <v>979</v>
      </c>
      <c r="B816" s="332">
        <v>10173334</v>
      </c>
      <c r="C816" s="332">
        <v>607</v>
      </c>
      <c r="D816" s="332">
        <v>562</v>
      </c>
      <c r="E816" s="143">
        <v>1169</v>
      </c>
    </row>
    <row r="817" spans="1:5" ht="15">
      <c r="A817" s="332" t="s">
        <v>979</v>
      </c>
      <c r="B817" s="332">
        <v>9074547</v>
      </c>
      <c r="C817" s="332">
        <v>281</v>
      </c>
      <c r="D817" s="332">
        <v>248</v>
      </c>
      <c r="E817" s="143">
        <v>529</v>
      </c>
    </row>
    <row r="818" spans="1:5" ht="15">
      <c r="A818" s="332" t="s">
        <v>979</v>
      </c>
      <c r="B818" s="332">
        <v>1274440</v>
      </c>
      <c r="C818" s="332">
        <v>5080</v>
      </c>
      <c r="D818" s="332">
        <v>2864</v>
      </c>
      <c r="E818" s="143">
        <v>7944</v>
      </c>
    </row>
    <row r="819" spans="1:5" ht="15">
      <c r="A819" s="332" t="s">
        <v>979</v>
      </c>
      <c r="B819" s="332">
        <v>10213334</v>
      </c>
      <c r="C819" s="332">
        <v>372</v>
      </c>
      <c r="D819" s="332">
        <v>198</v>
      </c>
      <c r="E819" s="143">
        <v>570</v>
      </c>
    </row>
    <row r="820" spans="1:5" ht="15">
      <c r="A820" s="332" t="s">
        <v>979</v>
      </c>
      <c r="B820" s="332">
        <v>18265155</v>
      </c>
      <c r="C820" s="332">
        <v>246</v>
      </c>
      <c r="D820" s="332">
        <v>218</v>
      </c>
      <c r="E820" s="143">
        <v>464</v>
      </c>
    </row>
    <row r="821" spans="1:5" ht="15">
      <c r="A821" s="332" t="s">
        <v>979</v>
      </c>
      <c r="B821" s="332">
        <v>14134552</v>
      </c>
      <c r="C821" s="332">
        <v>1141</v>
      </c>
      <c r="D821" s="332">
        <v>89</v>
      </c>
      <c r="E821" s="143">
        <v>1230</v>
      </c>
    </row>
    <row r="822" spans="1:5" ht="15">
      <c r="A822" s="332" t="s">
        <v>979</v>
      </c>
      <c r="B822" s="332">
        <v>13013333</v>
      </c>
      <c r="C822" s="332">
        <v>378</v>
      </c>
      <c r="D822" s="332">
        <v>339</v>
      </c>
      <c r="E822" s="143">
        <v>717</v>
      </c>
    </row>
    <row r="823" spans="1:5" ht="15">
      <c r="A823" s="332" t="s">
        <v>979</v>
      </c>
      <c r="B823" s="332">
        <v>7153232</v>
      </c>
      <c r="C823" s="332">
        <v>191</v>
      </c>
      <c r="D823" s="332">
        <v>168</v>
      </c>
      <c r="E823" s="143">
        <v>359</v>
      </c>
    </row>
    <row r="824" spans="1:5" ht="15">
      <c r="A824" s="332" t="s">
        <v>979</v>
      </c>
      <c r="B824" s="332">
        <v>13084551</v>
      </c>
      <c r="C824" s="332">
        <v>437</v>
      </c>
      <c r="D824" s="332">
        <v>400</v>
      </c>
      <c r="E824" s="143">
        <v>837</v>
      </c>
    </row>
    <row r="825" spans="1:5" ht="15">
      <c r="A825" s="332" t="s">
        <v>979</v>
      </c>
      <c r="B825" s="332">
        <v>5054544</v>
      </c>
      <c r="C825" s="332">
        <v>531</v>
      </c>
      <c r="D825" s="332">
        <v>294</v>
      </c>
      <c r="E825" s="143">
        <v>825</v>
      </c>
    </row>
    <row r="826" spans="1:5" ht="15">
      <c r="A826" s="332" t="s">
        <v>979</v>
      </c>
      <c r="B826" s="332">
        <v>11043233</v>
      </c>
      <c r="C826" s="332">
        <v>599</v>
      </c>
      <c r="D826" s="332">
        <v>159</v>
      </c>
      <c r="E826" s="143">
        <v>758</v>
      </c>
    </row>
    <row r="827" spans="1:5" ht="15">
      <c r="A827" s="332" t="s">
        <v>979</v>
      </c>
      <c r="B827" s="332">
        <v>14003334</v>
      </c>
      <c r="C827" s="332">
        <v>268</v>
      </c>
      <c r="D827" s="332">
        <v>179</v>
      </c>
      <c r="E827" s="143">
        <v>447</v>
      </c>
    </row>
    <row r="828" spans="1:5" ht="15">
      <c r="A828" s="332" t="s">
        <v>979</v>
      </c>
      <c r="B828" s="332">
        <v>15095153</v>
      </c>
      <c r="C828" s="332">
        <v>984</v>
      </c>
      <c r="D828" s="332">
        <v>273</v>
      </c>
      <c r="E828" s="143">
        <v>1257</v>
      </c>
    </row>
    <row r="829" spans="1:5" ht="15">
      <c r="A829" s="332" t="s">
        <v>979</v>
      </c>
      <c r="B829" s="332">
        <v>1134440</v>
      </c>
      <c r="C829" s="332">
        <v>457</v>
      </c>
      <c r="D829" s="332">
        <v>162</v>
      </c>
      <c r="E829" s="143">
        <v>619</v>
      </c>
    </row>
    <row r="830" spans="1:5" ht="15">
      <c r="A830" s="332" t="s">
        <v>979</v>
      </c>
      <c r="B830" s="332">
        <v>13315151</v>
      </c>
      <c r="C830" s="332">
        <v>407</v>
      </c>
      <c r="D830" s="332">
        <v>362</v>
      </c>
      <c r="E830" s="143">
        <v>769</v>
      </c>
    </row>
    <row r="831" spans="1:5" ht="15">
      <c r="A831" s="332" t="s">
        <v>979</v>
      </c>
      <c r="B831" s="332">
        <v>18445155</v>
      </c>
      <c r="C831" s="332">
        <v>418</v>
      </c>
      <c r="D831" s="332">
        <v>352</v>
      </c>
      <c r="E831" s="143">
        <v>770</v>
      </c>
    </row>
    <row r="832" spans="1:5" ht="15">
      <c r="A832" s="332" t="s">
        <v>979</v>
      </c>
      <c r="B832" s="332">
        <v>3143127</v>
      </c>
      <c r="C832" s="332">
        <v>227</v>
      </c>
      <c r="D832" s="332">
        <v>105</v>
      </c>
      <c r="E832" s="143">
        <v>332</v>
      </c>
    </row>
    <row r="833" spans="1:5" ht="15">
      <c r="A833" s="332" t="s">
        <v>979</v>
      </c>
      <c r="B833" s="332">
        <v>21165258</v>
      </c>
      <c r="C833" s="332">
        <v>333</v>
      </c>
      <c r="D833" s="332">
        <v>315</v>
      </c>
      <c r="E833" s="143">
        <v>648</v>
      </c>
    </row>
    <row r="834" spans="1:5" ht="15">
      <c r="A834" s="332" t="s">
        <v>979</v>
      </c>
      <c r="B834" s="332">
        <v>21055238</v>
      </c>
      <c r="C834" s="332">
        <v>290</v>
      </c>
      <c r="D834" s="332">
        <v>271</v>
      </c>
      <c r="E834" s="143">
        <v>561</v>
      </c>
    </row>
    <row r="835" spans="1:5" ht="15">
      <c r="A835" s="332" t="s">
        <v>979</v>
      </c>
      <c r="B835" s="332">
        <v>10314648</v>
      </c>
      <c r="C835" s="332">
        <v>324</v>
      </c>
      <c r="D835" s="332">
        <v>320</v>
      </c>
      <c r="E835" s="143">
        <v>644</v>
      </c>
    </row>
    <row r="836" spans="1:5" ht="15">
      <c r="A836" s="332" t="s">
        <v>979</v>
      </c>
      <c r="B836" s="332">
        <v>6144545</v>
      </c>
      <c r="C836" s="332">
        <v>284</v>
      </c>
      <c r="D836" s="332">
        <v>130</v>
      </c>
      <c r="E836" s="143">
        <v>414</v>
      </c>
    </row>
    <row r="837" spans="1:5" ht="15">
      <c r="A837" s="332" t="s">
        <v>979</v>
      </c>
      <c r="B837" s="332">
        <v>12245150</v>
      </c>
      <c r="C837" s="332">
        <v>505</v>
      </c>
      <c r="D837" s="332">
        <v>233</v>
      </c>
      <c r="E837" s="143">
        <v>738</v>
      </c>
    </row>
    <row r="838" spans="1:5" ht="15">
      <c r="A838" s="332" t="s">
        <v>979</v>
      </c>
      <c r="B838" s="332">
        <v>5164544</v>
      </c>
      <c r="C838" s="332">
        <v>750</v>
      </c>
      <c r="D838" s="332">
        <v>691</v>
      </c>
      <c r="E838" s="143">
        <v>1441</v>
      </c>
    </row>
    <row r="839" spans="1:5" ht="15">
      <c r="A839" s="332" t="s">
        <v>979</v>
      </c>
      <c r="B839" s="332">
        <v>19155156</v>
      </c>
      <c r="C839" s="332">
        <v>646</v>
      </c>
      <c r="D839" s="332">
        <v>175</v>
      </c>
      <c r="E839" s="143">
        <v>821</v>
      </c>
    </row>
    <row r="840" spans="1:5" ht="15">
      <c r="A840" s="332" t="s">
        <v>979</v>
      </c>
      <c r="B840" s="332">
        <v>14093334</v>
      </c>
      <c r="C840" s="332">
        <v>264</v>
      </c>
      <c r="D840" s="332">
        <v>244</v>
      </c>
      <c r="E840" s="143">
        <v>508</v>
      </c>
    </row>
    <row r="841" spans="1:5" ht="15">
      <c r="A841" s="332" t="s">
        <v>979</v>
      </c>
      <c r="B841" s="332">
        <v>3173128</v>
      </c>
      <c r="C841" s="332">
        <v>229</v>
      </c>
      <c r="D841" s="332">
        <v>133</v>
      </c>
      <c r="E841" s="143">
        <v>362</v>
      </c>
    </row>
    <row r="842" spans="1:5" ht="15">
      <c r="A842" s="332" t="s">
        <v>979</v>
      </c>
      <c r="B842" s="332">
        <v>5304544</v>
      </c>
      <c r="C842" s="332">
        <v>456</v>
      </c>
      <c r="D842" s="332">
        <v>444</v>
      </c>
      <c r="E842" s="143">
        <v>900</v>
      </c>
    </row>
    <row r="843" spans="1:5" ht="15">
      <c r="A843" s="332" t="s">
        <v>979</v>
      </c>
      <c r="B843" s="332">
        <v>1024440</v>
      </c>
      <c r="C843" s="332">
        <v>328</v>
      </c>
      <c r="D843" s="332">
        <v>168</v>
      </c>
      <c r="E843" s="143">
        <v>496</v>
      </c>
    </row>
    <row r="844" spans="1:5" ht="15">
      <c r="A844" s="332" t="s">
        <v>979</v>
      </c>
      <c r="B844" s="332">
        <v>14124552</v>
      </c>
      <c r="C844" s="332">
        <v>327</v>
      </c>
      <c r="D844" s="332">
        <v>310</v>
      </c>
      <c r="E844" s="143">
        <v>637</v>
      </c>
    </row>
    <row r="845" spans="1:5" ht="15">
      <c r="A845" s="332" t="s">
        <v>979</v>
      </c>
      <c r="B845" s="332">
        <v>6064544</v>
      </c>
      <c r="C845" s="332">
        <v>263</v>
      </c>
      <c r="D845" s="332">
        <v>259</v>
      </c>
      <c r="E845" s="143">
        <v>522</v>
      </c>
    </row>
    <row r="846" spans="1:5" ht="15">
      <c r="A846" s="332" t="s">
        <v>979</v>
      </c>
      <c r="B846" s="332">
        <v>9003232</v>
      </c>
      <c r="C846" s="332">
        <v>438</v>
      </c>
      <c r="D846" s="332">
        <v>227</v>
      </c>
      <c r="E846" s="143">
        <v>665</v>
      </c>
    </row>
    <row r="847" spans="1:5" ht="15">
      <c r="A847" s="332" t="s">
        <v>979</v>
      </c>
      <c r="B847" s="332">
        <v>21285259</v>
      </c>
      <c r="C847" s="332">
        <v>237</v>
      </c>
      <c r="D847" s="332">
        <v>1</v>
      </c>
      <c r="E847" s="143">
        <v>238</v>
      </c>
    </row>
    <row r="848" spans="1:5" ht="15">
      <c r="A848" s="332" t="s">
        <v>979</v>
      </c>
      <c r="B848" s="332">
        <v>10015508</v>
      </c>
      <c r="C848" s="332">
        <v>4</v>
      </c>
      <c r="D848" s="332">
        <v>795</v>
      </c>
      <c r="E848" s="143">
        <v>799</v>
      </c>
    </row>
    <row r="849" spans="1:5" ht="15">
      <c r="A849" s="332" t="s">
        <v>979</v>
      </c>
      <c r="B849" s="332">
        <v>10084548</v>
      </c>
      <c r="C849" s="332">
        <v>372</v>
      </c>
      <c r="D849" s="332">
        <v>290</v>
      </c>
      <c r="E849" s="143">
        <v>662</v>
      </c>
    </row>
    <row r="850" spans="1:5" ht="15">
      <c r="A850" s="332" t="s">
        <v>979</v>
      </c>
      <c r="B850" s="332">
        <v>9014539</v>
      </c>
      <c r="C850" s="332">
        <v>2326</v>
      </c>
      <c r="D850" s="332">
        <v>1518</v>
      </c>
      <c r="E850" s="143">
        <v>3844</v>
      </c>
    </row>
    <row r="851" spans="1:5" ht="15">
      <c r="A851" s="332" t="s">
        <v>979</v>
      </c>
      <c r="B851" s="332">
        <v>20073438</v>
      </c>
      <c r="C851" s="332">
        <v>738</v>
      </c>
      <c r="D851" s="332">
        <v>313</v>
      </c>
      <c r="E851" s="143">
        <v>1051</v>
      </c>
    </row>
    <row r="852" spans="1:5" ht="15">
      <c r="A852" s="332" t="s">
        <v>979</v>
      </c>
      <c r="B852" s="332">
        <v>10104548</v>
      </c>
      <c r="C852" s="332">
        <v>512</v>
      </c>
      <c r="D852" s="332">
        <v>308</v>
      </c>
      <c r="E852" s="143">
        <v>820</v>
      </c>
    </row>
    <row r="853" spans="1:5" ht="15">
      <c r="A853" s="332" t="s">
        <v>979</v>
      </c>
      <c r="B853" s="332">
        <v>4083431</v>
      </c>
      <c r="C853" s="332">
        <v>406</v>
      </c>
      <c r="D853" s="332">
        <v>348</v>
      </c>
      <c r="E853" s="143">
        <v>754</v>
      </c>
    </row>
    <row r="854" spans="1:5" ht="15">
      <c r="A854" s="332" t="s">
        <v>979</v>
      </c>
      <c r="B854" s="332">
        <v>21455259</v>
      </c>
      <c r="C854" s="332">
        <v>656</v>
      </c>
      <c r="D854" s="332">
        <v>587</v>
      </c>
      <c r="E854" s="143">
        <v>1243</v>
      </c>
    </row>
    <row r="855" spans="1:5" ht="15">
      <c r="A855" s="332" t="s">
        <v>979</v>
      </c>
      <c r="B855" s="332">
        <v>8064546</v>
      </c>
      <c r="C855" s="332">
        <v>342</v>
      </c>
      <c r="D855" s="332">
        <v>165</v>
      </c>
      <c r="E855" s="143">
        <v>507</v>
      </c>
    </row>
    <row r="856" spans="1:5" ht="15">
      <c r="A856" s="332" t="s">
        <v>979</v>
      </c>
      <c r="B856" s="332">
        <v>7073232</v>
      </c>
      <c r="C856" s="332">
        <v>559</v>
      </c>
      <c r="D856" s="332">
        <v>74</v>
      </c>
      <c r="E856" s="143">
        <v>633</v>
      </c>
    </row>
    <row r="857" spans="1:5" ht="15">
      <c r="A857" s="332" t="s">
        <v>979</v>
      </c>
      <c r="B857" s="332">
        <v>4053431</v>
      </c>
      <c r="C857" s="332">
        <v>322</v>
      </c>
      <c r="D857" s="332">
        <v>300</v>
      </c>
      <c r="E857" s="143">
        <v>622</v>
      </c>
    </row>
    <row r="858" spans="1:5" ht="15">
      <c r="A858" s="332" t="s">
        <v>979</v>
      </c>
      <c r="B858" s="332">
        <v>14193334</v>
      </c>
      <c r="C858" s="332">
        <v>470</v>
      </c>
      <c r="D858" s="332">
        <v>161</v>
      </c>
      <c r="E858" s="143">
        <v>631</v>
      </c>
    </row>
    <row r="859" spans="1:5" ht="15">
      <c r="A859" s="332" t="s">
        <v>979</v>
      </c>
      <c r="B859" s="332">
        <v>13214551</v>
      </c>
      <c r="C859" s="332">
        <v>1105</v>
      </c>
      <c r="D859" s="332">
        <v>196</v>
      </c>
      <c r="E859" s="143">
        <v>1301</v>
      </c>
    </row>
    <row r="860" spans="1:5" ht="15">
      <c r="A860" s="332" t="s">
        <v>979</v>
      </c>
      <c r="B860" s="332">
        <v>12015139</v>
      </c>
      <c r="C860" s="332">
        <v>192</v>
      </c>
      <c r="D860" s="332">
        <v>177</v>
      </c>
      <c r="E860" s="143">
        <v>369</v>
      </c>
    </row>
    <row r="861" spans="1:5" ht="15">
      <c r="A861" s="332" t="s">
        <v>979</v>
      </c>
      <c r="B861" s="332">
        <v>16025153</v>
      </c>
      <c r="C861" s="332">
        <v>1091</v>
      </c>
      <c r="D861" s="332">
        <v>126</v>
      </c>
      <c r="E861" s="143">
        <v>1217</v>
      </c>
    </row>
    <row r="862" spans="1:5" ht="15">
      <c r="A862" s="332" t="s">
        <v>979</v>
      </c>
      <c r="B862" s="332">
        <v>10303334</v>
      </c>
      <c r="C862" s="332">
        <v>383</v>
      </c>
      <c r="D862" s="332">
        <v>168</v>
      </c>
      <c r="E862" s="143">
        <v>551</v>
      </c>
    </row>
    <row r="863" spans="1:5" ht="15">
      <c r="A863" s="332" t="s">
        <v>979</v>
      </c>
      <c r="B863" s="332">
        <v>5314544</v>
      </c>
      <c r="C863" s="332">
        <v>333</v>
      </c>
      <c r="D863" s="332">
        <v>330</v>
      </c>
      <c r="E863" s="143">
        <v>663</v>
      </c>
    </row>
    <row r="864" spans="1:5" ht="15">
      <c r="A864" s="332" t="s">
        <v>979</v>
      </c>
      <c r="B864" s="332">
        <v>12123333</v>
      </c>
      <c r="C864" s="332">
        <v>312</v>
      </c>
      <c r="D864" s="332">
        <v>306</v>
      </c>
      <c r="E864" s="143">
        <v>618</v>
      </c>
    </row>
    <row r="865" spans="1:5" ht="15">
      <c r="A865" s="332" t="s">
        <v>979</v>
      </c>
      <c r="B865" s="332">
        <v>14034552</v>
      </c>
      <c r="C865" s="332">
        <v>844</v>
      </c>
      <c r="D865" s="332">
        <v>12</v>
      </c>
      <c r="E865" s="143">
        <v>856</v>
      </c>
    </row>
    <row r="866" spans="1:5" ht="15">
      <c r="A866" s="332" t="s">
        <v>979</v>
      </c>
      <c r="B866" s="332">
        <v>6014544</v>
      </c>
      <c r="C866" s="332">
        <v>786</v>
      </c>
      <c r="D866" s="332">
        <v>419</v>
      </c>
      <c r="E866" s="143">
        <v>1205</v>
      </c>
    </row>
    <row r="867" spans="1:5" ht="15">
      <c r="A867" s="332" t="s">
        <v>979</v>
      </c>
      <c r="B867" s="332">
        <v>1064440</v>
      </c>
      <c r="C867" s="332">
        <v>1043</v>
      </c>
      <c r="D867" s="332">
        <v>421</v>
      </c>
      <c r="E867" s="143">
        <v>1464</v>
      </c>
    </row>
    <row r="868" spans="1:5" ht="15">
      <c r="A868" s="332" t="s">
        <v>979</v>
      </c>
      <c r="B868" s="332">
        <v>21135258</v>
      </c>
      <c r="C868" s="332">
        <v>928</v>
      </c>
      <c r="D868" s="332">
        <v>76</v>
      </c>
      <c r="E868" s="143">
        <v>1004</v>
      </c>
    </row>
    <row r="869" spans="1:5" ht="15">
      <c r="A869" s="332" t="s">
        <v>979</v>
      </c>
      <c r="B869" s="332">
        <v>12043333</v>
      </c>
      <c r="C869" s="332">
        <v>371</v>
      </c>
      <c r="D869" s="332">
        <v>356</v>
      </c>
      <c r="E869" s="143">
        <v>727</v>
      </c>
    </row>
    <row r="870" spans="1:5" ht="15">
      <c r="A870" s="332" t="s">
        <v>979</v>
      </c>
      <c r="B870" s="332">
        <v>13104551</v>
      </c>
      <c r="C870" s="332">
        <v>443</v>
      </c>
      <c r="D870" s="332">
        <v>395</v>
      </c>
      <c r="E870" s="143">
        <v>838</v>
      </c>
    </row>
    <row r="871" spans="1:5" ht="15">
      <c r="A871" s="332" t="s">
        <v>979</v>
      </c>
      <c r="B871" s="332">
        <v>3015537</v>
      </c>
      <c r="C871" s="332">
        <v>1</v>
      </c>
      <c r="D871" s="332">
        <v>575</v>
      </c>
      <c r="E871" s="143">
        <v>576</v>
      </c>
    </row>
    <row r="872" spans="1:5" ht="15">
      <c r="A872" s="332" t="s">
        <v>979</v>
      </c>
      <c r="B872" s="332">
        <v>1063430</v>
      </c>
      <c r="C872" s="332">
        <v>463</v>
      </c>
      <c r="D872" s="332">
        <v>403</v>
      </c>
      <c r="E872" s="143">
        <v>866</v>
      </c>
    </row>
    <row r="873" spans="1:5" ht="15">
      <c r="A873" s="332" t="s">
        <v>979</v>
      </c>
      <c r="B873" s="332">
        <v>20085257</v>
      </c>
      <c r="C873" s="332">
        <v>315</v>
      </c>
      <c r="D873" s="332">
        <v>182</v>
      </c>
      <c r="E873" s="143">
        <v>497</v>
      </c>
    </row>
    <row r="874" spans="1:5" ht="15">
      <c r="A874" s="332" t="s">
        <v>979</v>
      </c>
      <c r="B874" s="332">
        <v>10153334</v>
      </c>
      <c r="C874" s="332">
        <v>239</v>
      </c>
      <c r="D874" s="332">
        <v>221</v>
      </c>
      <c r="E874" s="143">
        <v>460</v>
      </c>
    </row>
    <row r="875" spans="1:5" ht="15">
      <c r="A875" s="332" t="s">
        <v>979</v>
      </c>
      <c r="B875" s="332">
        <v>4143431</v>
      </c>
      <c r="C875" s="332">
        <v>323</v>
      </c>
      <c r="D875" s="332">
        <v>261</v>
      </c>
      <c r="E875" s="143">
        <v>584</v>
      </c>
    </row>
    <row r="876" spans="1:5" ht="15">
      <c r="A876" s="332" t="s">
        <v>979</v>
      </c>
      <c r="B876" s="332">
        <v>19095155</v>
      </c>
      <c r="C876" s="332">
        <v>419</v>
      </c>
      <c r="D876" s="332">
        <v>272</v>
      </c>
      <c r="E876" s="143">
        <v>691</v>
      </c>
    </row>
    <row r="877" spans="1:5" ht="15">
      <c r="A877" s="332" t="s">
        <v>979</v>
      </c>
      <c r="B877" s="332">
        <v>16053536</v>
      </c>
      <c r="C877" s="332">
        <v>247</v>
      </c>
      <c r="D877" s="332">
        <v>210</v>
      </c>
      <c r="E877" s="143">
        <v>457</v>
      </c>
    </row>
    <row r="878" spans="1:5" ht="15">
      <c r="A878" s="332" t="s">
        <v>979</v>
      </c>
      <c r="B878" s="332">
        <v>19035155</v>
      </c>
      <c r="C878" s="332">
        <v>273</v>
      </c>
      <c r="D878" s="332">
        <v>257</v>
      </c>
      <c r="E878" s="143">
        <v>530</v>
      </c>
    </row>
    <row r="879" spans="1:5" ht="15">
      <c r="A879" s="332" t="s">
        <v>979</v>
      </c>
      <c r="B879" s="332">
        <v>11005724</v>
      </c>
      <c r="C879" s="332">
        <v>2</v>
      </c>
      <c r="D879" s="332">
        <v>707</v>
      </c>
      <c r="E879" s="143">
        <v>709</v>
      </c>
    </row>
    <row r="880" spans="1:5" ht="15">
      <c r="A880" s="332" t="s">
        <v>979</v>
      </c>
      <c r="B880" s="332">
        <v>19285156</v>
      </c>
      <c r="C880" s="332">
        <v>307</v>
      </c>
      <c r="D880" s="332">
        <v>276</v>
      </c>
      <c r="E880" s="143">
        <v>583</v>
      </c>
    </row>
    <row r="881" spans="1:5" ht="15">
      <c r="A881" s="332" t="s">
        <v>979</v>
      </c>
      <c r="B881" s="332">
        <v>9144547</v>
      </c>
      <c r="C881" s="332">
        <v>234</v>
      </c>
      <c r="D881" s="332">
        <v>185</v>
      </c>
      <c r="E881" s="143">
        <v>419</v>
      </c>
    </row>
    <row r="882" spans="1:5" ht="15">
      <c r="A882" s="332" t="s">
        <v>979</v>
      </c>
      <c r="B882" s="332">
        <v>20203438</v>
      </c>
      <c r="C882" s="332">
        <v>289</v>
      </c>
      <c r="D882" s="332">
        <v>247</v>
      </c>
      <c r="E882" s="143">
        <v>536</v>
      </c>
    </row>
    <row r="883" spans="1:5" ht="15">
      <c r="A883" s="332" t="s">
        <v>979</v>
      </c>
      <c r="B883" s="332">
        <v>15093535</v>
      </c>
      <c r="C883" s="332">
        <v>235</v>
      </c>
      <c r="D883" s="332">
        <v>213</v>
      </c>
      <c r="E883" s="143">
        <v>448</v>
      </c>
    </row>
    <row r="884" spans="1:5" ht="15">
      <c r="A884" s="332" t="s">
        <v>979</v>
      </c>
      <c r="B884" s="332">
        <v>20093438</v>
      </c>
      <c r="C884" s="332">
        <v>385</v>
      </c>
      <c r="D884" s="332">
        <v>373</v>
      </c>
      <c r="E884" s="143">
        <v>758</v>
      </c>
    </row>
    <row r="885" spans="1:5" ht="15">
      <c r="A885" s="332" t="s">
        <v>979</v>
      </c>
      <c r="B885" s="332">
        <v>10274548</v>
      </c>
      <c r="C885" s="332">
        <v>277</v>
      </c>
      <c r="D885" s="332">
        <v>227</v>
      </c>
      <c r="E885" s="143">
        <v>504</v>
      </c>
    </row>
    <row r="886" spans="1:5" ht="15">
      <c r="A886" s="332" t="s">
        <v>979</v>
      </c>
      <c r="B886" s="332">
        <v>18375155</v>
      </c>
      <c r="C886" s="332">
        <v>425</v>
      </c>
      <c r="D886" s="332">
        <v>226</v>
      </c>
      <c r="E886" s="143">
        <v>651</v>
      </c>
    </row>
    <row r="887" spans="1:5" ht="15">
      <c r="A887" s="332" t="s">
        <v>979</v>
      </c>
      <c r="B887" s="332">
        <v>3043127</v>
      </c>
      <c r="C887" s="332">
        <v>701</v>
      </c>
      <c r="D887" s="332">
        <v>570</v>
      </c>
      <c r="E887" s="143">
        <v>1271</v>
      </c>
    </row>
    <row r="888" spans="1:5" ht="15">
      <c r="A888" s="332" t="s">
        <v>979</v>
      </c>
      <c r="B888" s="332">
        <v>21215259</v>
      </c>
      <c r="C888" s="332">
        <v>429</v>
      </c>
      <c r="D888" s="332">
        <v>68</v>
      </c>
      <c r="E888" s="143">
        <v>497</v>
      </c>
    </row>
    <row r="889" spans="1:5" ht="15">
      <c r="A889" s="332" t="s">
        <v>979</v>
      </c>
      <c r="B889" s="332">
        <v>20123431</v>
      </c>
      <c r="C889" s="332">
        <v>677</v>
      </c>
      <c r="D889" s="332">
        <v>543</v>
      </c>
      <c r="E889" s="143">
        <v>1220</v>
      </c>
    </row>
    <row r="890" spans="1:5" ht="15">
      <c r="A890" s="332" t="s">
        <v>979</v>
      </c>
      <c r="B890" s="332">
        <v>12173333</v>
      </c>
      <c r="C890" s="332">
        <v>923</v>
      </c>
      <c r="D890" s="332">
        <v>95</v>
      </c>
      <c r="E890" s="143">
        <v>1018</v>
      </c>
    </row>
    <row r="891" spans="1:5" ht="15">
      <c r="A891" s="332" t="s">
        <v>979</v>
      </c>
      <c r="B891" s="332">
        <v>2084341</v>
      </c>
      <c r="C891" s="332">
        <v>159</v>
      </c>
      <c r="D891" s="332">
        <v>70</v>
      </c>
      <c r="E891" s="143">
        <v>229</v>
      </c>
    </row>
    <row r="892" spans="1:5" ht="15">
      <c r="A892" s="332" t="s">
        <v>979</v>
      </c>
      <c r="B892" s="332">
        <v>11224650</v>
      </c>
      <c r="C892" s="332">
        <v>394</v>
      </c>
      <c r="D892" s="332">
        <v>329</v>
      </c>
      <c r="E892" s="143">
        <v>723</v>
      </c>
    </row>
    <row r="893" spans="1:5" ht="15">
      <c r="A893" s="332" t="s">
        <v>979</v>
      </c>
      <c r="B893" s="332">
        <v>9174547</v>
      </c>
      <c r="C893" s="332">
        <v>207</v>
      </c>
      <c r="D893" s="332">
        <v>172</v>
      </c>
      <c r="E893" s="143">
        <v>379</v>
      </c>
    </row>
    <row r="894" spans="1:5" ht="15">
      <c r="A894" s="332" t="s">
        <v>979</v>
      </c>
      <c r="B894" s="332">
        <v>6264545</v>
      </c>
      <c r="C894" s="332">
        <v>257</v>
      </c>
      <c r="D894" s="332">
        <v>191</v>
      </c>
      <c r="E894" s="143">
        <v>448</v>
      </c>
    </row>
    <row r="895" spans="1:5" ht="15">
      <c r="A895" s="332" t="s">
        <v>979</v>
      </c>
      <c r="B895" s="332">
        <v>21095238</v>
      </c>
      <c r="C895" s="332">
        <v>330</v>
      </c>
      <c r="D895" s="332">
        <v>322</v>
      </c>
      <c r="E895" s="143">
        <v>652</v>
      </c>
    </row>
    <row r="896" spans="1:5" ht="15">
      <c r="A896" s="332" t="s">
        <v>979</v>
      </c>
      <c r="B896" s="332">
        <v>15255153</v>
      </c>
      <c r="C896" s="332">
        <v>609</v>
      </c>
      <c r="D896" s="332">
        <v>278</v>
      </c>
      <c r="E896" s="143">
        <v>887</v>
      </c>
    </row>
    <row r="897" spans="1:5" ht="15">
      <c r="A897" s="332" t="s">
        <v>979</v>
      </c>
      <c r="B897" s="332">
        <v>16253536</v>
      </c>
      <c r="C897" s="332">
        <v>257</v>
      </c>
      <c r="D897" s="332">
        <v>220</v>
      </c>
      <c r="E897" s="143">
        <v>477</v>
      </c>
    </row>
    <row r="898" spans="1:5" ht="15">
      <c r="A898" s="332" t="s">
        <v>979</v>
      </c>
      <c r="B898" s="332">
        <v>5424544</v>
      </c>
      <c r="C898" s="332">
        <v>622</v>
      </c>
      <c r="D898" s="332">
        <v>517</v>
      </c>
      <c r="E898" s="143">
        <v>1139</v>
      </c>
    </row>
    <row r="899" spans="1:5" ht="15">
      <c r="A899" s="332" t="s">
        <v>979</v>
      </c>
      <c r="B899" s="332">
        <v>21155238</v>
      </c>
      <c r="C899" s="332">
        <v>311</v>
      </c>
      <c r="D899" s="332">
        <v>304</v>
      </c>
      <c r="E899" s="143">
        <v>615</v>
      </c>
    </row>
    <row r="900" spans="1:5" ht="15">
      <c r="A900" s="332" t="s">
        <v>979</v>
      </c>
      <c r="B900" s="332">
        <v>18055155</v>
      </c>
      <c r="C900" s="332">
        <v>717</v>
      </c>
      <c r="D900" s="332">
        <v>118</v>
      </c>
      <c r="E900" s="143">
        <v>835</v>
      </c>
    </row>
    <row r="901" spans="1:5" ht="15">
      <c r="A901" s="332" t="s">
        <v>979</v>
      </c>
      <c r="B901" s="332">
        <v>20045238</v>
      </c>
      <c r="C901" s="332">
        <v>29</v>
      </c>
      <c r="D901" s="332">
        <v>355</v>
      </c>
      <c r="E901" s="143">
        <v>384</v>
      </c>
    </row>
    <row r="902" spans="1:5" ht="15">
      <c r="A902" s="332" t="s">
        <v>979</v>
      </c>
      <c r="B902" s="332">
        <v>2083126</v>
      </c>
      <c r="C902" s="332">
        <v>587</v>
      </c>
      <c r="D902" s="332">
        <v>490</v>
      </c>
      <c r="E902" s="143">
        <v>1077</v>
      </c>
    </row>
    <row r="903" spans="1:5" ht="15">
      <c r="A903" s="332" t="s">
        <v>979</v>
      </c>
      <c r="B903" s="332">
        <v>14164552</v>
      </c>
      <c r="C903" s="332">
        <v>360</v>
      </c>
      <c r="D903" s="332">
        <v>330</v>
      </c>
      <c r="E903" s="143">
        <v>690</v>
      </c>
    </row>
    <row r="904" spans="1:5" ht="15">
      <c r="A904" s="332" t="s">
        <v>979</v>
      </c>
      <c r="B904" s="332">
        <v>9094547</v>
      </c>
      <c r="C904" s="332">
        <v>249</v>
      </c>
      <c r="D904" s="332">
        <v>199</v>
      </c>
      <c r="E904" s="143">
        <v>448</v>
      </c>
    </row>
    <row r="905" spans="1:5" ht="15">
      <c r="A905" s="332" t="s">
        <v>979</v>
      </c>
      <c r="B905" s="332">
        <v>6124544</v>
      </c>
      <c r="C905" s="332">
        <v>340</v>
      </c>
      <c r="D905" s="332">
        <v>322</v>
      </c>
      <c r="E905" s="143">
        <v>662</v>
      </c>
    </row>
    <row r="906" spans="1:5" ht="15">
      <c r="A906" s="332" t="s">
        <v>979</v>
      </c>
      <c r="B906" s="332">
        <v>14033334</v>
      </c>
      <c r="C906" s="332">
        <v>281</v>
      </c>
      <c r="D906" s="332">
        <v>274</v>
      </c>
      <c r="E906" s="143">
        <v>555</v>
      </c>
    </row>
    <row r="907" spans="1:5" ht="15">
      <c r="A907" s="332" t="s">
        <v>979</v>
      </c>
      <c r="B907" s="332">
        <v>3093127</v>
      </c>
      <c r="C907" s="332">
        <v>300</v>
      </c>
      <c r="D907" s="332">
        <v>212</v>
      </c>
      <c r="E907" s="143">
        <v>512</v>
      </c>
    </row>
    <row r="908" spans="1:5" ht="15">
      <c r="A908" s="332" t="s">
        <v>979</v>
      </c>
      <c r="B908" s="332">
        <v>4034343</v>
      </c>
      <c r="C908" s="332">
        <v>354</v>
      </c>
      <c r="D908" s="332">
        <v>203</v>
      </c>
      <c r="E908" s="143">
        <v>557</v>
      </c>
    </row>
    <row r="909" spans="1:5" ht="15">
      <c r="A909" s="332" t="s">
        <v>979</v>
      </c>
      <c r="B909" s="332">
        <v>3014342</v>
      </c>
      <c r="C909" s="332">
        <v>377</v>
      </c>
      <c r="D909" s="332">
        <v>235</v>
      </c>
      <c r="E909" s="143">
        <v>612</v>
      </c>
    </row>
    <row r="910" spans="1:5" ht="15">
      <c r="A910" s="332" t="s">
        <v>979</v>
      </c>
      <c r="B910" s="332">
        <v>1113430</v>
      </c>
      <c r="C910" s="332">
        <v>246</v>
      </c>
      <c r="D910" s="332">
        <v>23</v>
      </c>
      <c r="E910" s="143">
        <v>269</v>
      </c>
    </row>
    <row r="911" spans="1:5" ht="15">
      <c r="A911" s="332" t="s">
        <v>979</v>
      </c>
      <c r="B911" s="332">
        <v>19123438</v>
      </c>
      <c r="C911" s="332">
        <v>512</v>
      </c>
      <c r="D911" s="332">
        <v>300</v>
      </c>
      <c r="E911" s="143">
        <v>812</v>
      </c>
    </row>
    <row r="912" spans="1:5" ht="15">
      <c r="A912" s="332" t="s">
        <v>979</v>
      </c>
      <c r="B912" s="332">
        <v>20055257</v>
      </c>
      <c r="C912" s="332">
        <v>469</v>
      </c>
      <c r="D912" s="332">
        <v>453</v>
      </c>
      <c r="E912" s="143">
        <v>922</v>
      </c>
    </row>
    <row r="913" spans="1:5" ht="15">
      <c r="A913" s="332" t="s">
        <v>979</v>
      </c>
      <c r="B913" s="332">
        <v>8093232</v>
      </c>
      <c r="C913" s="332">
        <v>437</v>
      </c>
      <c r="D913" s="332">
        <v>232</v>
      </c>
      <c r="E913" s="143">
        <v>669</v>
      </c>
    </row>
    <row r="914" spans="1:5" ht="15">
      <c r="A914" s="332" t="s">
        <v>979</v>
      </c>
      <c r="B914" s="332">
        <v>20045257</v>
      </c>
      <c r="C914" s="332">
        <v>269</v>
      </c>
      <c r="D914" s="332">
        <v>259</v>
      </c>
      <c r="E914" s="143">
        <v>528</v>
      </c>
    </row>
    <row r="915" spans="1:5" ht="15">
      <c r="A915" s="332" t="s">
        <v>979</v>
      </c>
      <c r="B915" s="332">
        <v>20075257</v>
      </c>
      <c r="C915" s="332">
        <v>432</v>
      </c>
      <c r="D915" s="332">
        <v>404</v>
      </c>
      <c r="E915" s="143">
        <v>836</v>
      </c>
    </row>
    <row r="916" spans="1:5" ht="15">
      <c r="A916" s="332" t="s">
        <v>979</v>
      </c>
      <c r="B916" s="332">
        <v>1124440</v>
      </c>
      <c r="C916" s="332">
        <v>848</v>
      </c>
      <c r="D916" s="332">
        <v>228</v>
      </c>
      <c r="E916" s="143">
        <v>1076</v>
      </c>
    </row>
    <row r="917" spans="1:5" ht="15">
      <c r="A917" s="332" t="s">
        <v>979</v>
      </c>
      <c r="B917" s="332">
        <v>16125153</v>
      </c>
      <c r="C917" s="332">
        <v>298</v>
      </c>
      <c r="D917" s="332">
        <v>186</v>
      </c>
      <c r="E917" s="143">
        <v>484</v>
      </c>
    </row>
    <row r="918" spans="1:5" ht="15">
      <c r="A918" s="332" t="s">
        <v>979</v>
      </c>
      <c r="B918" s="332">
        <v>2103126</v>
      </c>
      <c r="C918" s="332">
        <v>259</v>
      </c>
      <c r="D918" s="332">
        <v>114</v>
      </c>
      <c r="E918" s="143">
        <v>373</v>
      </c>
    </row>
    <row r="919" spans="1:5" ht="15">
      <c r="A919" s="332" t="s">
        <v>979</v>
      </c>
      <c r="B919" s="332">
        <v>18515155</v>
      </c>
      <c r="C919" s="332">
        <v>472</v>
      </c>
      <c r="D919" s="332">
        <v>114</v>
      </c>
      <c r="E919" s="143">
        <v>586</v>
      </c>
    </row>
    <row r="920" spans="1:5" ht="15">
      <c r="A920" s="332" t="s">
        <v>979</v>
      </c>
      <c r="B920" s="332">
        <v>14405152</v>
      </c>
      <c r="C920" s="332">
        <v>398</v>
      </c>
      <c r="D920" s="332">
        <v>325</v>
      </c>
      <c r="E920" s="143">
        <v>723</v>
      </c>
    </row>
    <row r="921" spans="1:5" ht="15">
      <c r="A921" s="332" t="s">
        <v>979</v>
      </c>
      <c r="B921" s="332">
        <v>18005721</v>
      </c>
      <c r="C921" s="332">
        <v>16</v>
      </c>
      <c r="D921" s="332">
        <v>173</v>
      </c>
      <c r="E921" s="143">
        <v>189</v>
      </c>
    </row>
    <row r="922" spans="1:5" ht="15">
      <c r="A922" s="332" t="s">
        <v>979</v>
      </c>
      <c r="B922" s="332">
        <v>12024650</v>
      </c>
      <c r="C922" s="332">
        <v>357</v>
      </c>
      <c r="D922" s="332">
        <v>348</v>
      </c>
      <c r="E922" s="143">
        <v>705</v>
      </c>
    </row>
    <row r="923" spans="1:5" ht="15">
      <c r="A923" s="332" t="s">
        <v>979</v>
      </c>
      <c r="B923" s="332">
        <v>3163128</v>
      </c>
      <c r="C923" s="332">
        <v>248</v>
      </c>
      <c r="D923" s="332">
        <v>135</v>
      </c>
      <c r="E923" s="143">
        <v>383</v>
      </c>
    </row>
    <row r="924" spans="1:5" ht="15">
      <c r="A924" s="332" t="s">
        <v>979</v>
      </c>
      <c r="B924" s="332">
        <v>14163335</v>
      </c>
      <c r="C924" s="332">
        <v>851</v>
      </c>
      <c r="D924" s="332">
        <v>97</v>
      </c>
      <c r="E924" s="143">
        <v>948</v>
      </c>
    </row>
    <row r="925" spans="1:5" ht="15">
      <c r="A925" s="332" t="s">
        <v>979</v>
      </c>
      <c r="B925" s="332">
        <v>14063335</v>
      </c>
      <c r="C925" s="332">
        <v>478</v>
      </c>
      <c r="D925" s="332">
        <v>326</v>
      </c>
      <c r="E925" s="143">
        <v>804</v>
      </c>
    </row>
    <row r="926" spans="1:5" ht="15">
      <c r="A926" s="332" t="s">
        <v>979</v>
      </c>
      <c r="B926" s="332">
        <v>10273334</v>
      </c>
      <c r="C926" s="332">
        <v>334</v>
      </c>
      <c r="D926" s="332">
        <v>250</v>
      </c>
      <c r="E926" s="143">
        <v>584</v>
      </c>
    </row>
    <row r="927" spans="1:5" ht="15">
      <c r="A927" s="332" t="s">
        <v>979</v>
      </c>
      <c r="B927" s="332">
        <v>2053126</v>
      </c>
      <c r="C927" s="332">
        <v>244</v>
      </c>
      <c r="D927" s="332">
        <v>2</v>
      </c>
      <c r="E927" s="143">
        <v>246</v>
      </c>
    </row>
    <row r="928" spans="1:5" ht="15">
      <c r="A928" s="332" t="s">
        <v>979</v>
      </c>
      <c r="B928" s="332">
        <v>14083335</v>
      </c>
      <c r="C928" s="332">
        <v>315</v>
      </c>
      <c r="D928" s="332">
        <v>229</v>
      </c>
      <c r="E928" s="143">
        <v>544</v>
      </c>
    </row>
    <row r="929" spans="1:5" ht="15">
      <c r="A929" s="332" t="s">
        <v>979</v>
      </c>
      <c r="B929" s="332">
        <v>3123128</v>
      </c>
      <c r="C929" s="332">
        <v>287</v>
      </c>
      <c r="D929" s="332">
        <v>235</v>
      </c>
      <c r="E929" s="143">
        <v>522</v>
      </c>
    </row>
    <row r="930" spans="1:5" ht="15">
      <c r="A930" s="332" t="s">
        <v>979</v>
      </c>
      <c r="B930" s="332">
        <v>12004515</v>
      </c>
      <c r="C930" s="332">
        <v>60</v>
      </c>
      <c r="D930" s="332">
        <v>44</v>
      </c>
      <c r="E930" s="143">
        <v>104</v>
      </c>
    </row>
    <row r="931" spans="1:5" ht="15">
      <c r="A931" s="332" t="s">
        <v>979</v>
      </c>
      <c r="B931" s="332">
        <v>2094341</v>
      </c>
      <c r="C931" s="332">
        <v>253</v>
      </c>
      <c r="D931" s="332">
        <v>63</v>
      </c>
      <c r="E931" s="143">
        <v>316</v>
      </c>
    </row>
    <row r="932" spans="1:5" ht="15">
      <c r="A932" s="332" t="s">
        <v>979</v>
      </c>
      <c r="B932" s="332">
        <v>11184650</v>
      </c>
      <c r="C932" s="332">
        <v>471</v>
      </c>
      <c r="D932" s="332">
        <v>212</v>
      </c>
      <c r="E932" s="143">
        <v>683</v>
      </c>
    </row>
    <row r="933" spans="1:5" ht="15">
      <c r="A933" s="332" t="s">
        <v>979</v>
      </c>
      <c r="B933" s="332">
        <v>8133232</v>
      </c>
      <c r="C933" s="332">
        <v>454</v>
      </c>
      <c r="D933" s="332">
        <v>204</v>
      </c>
      <c r="E933" s="143">
        <v>658</v>
      </c>
    </row>
    <row r="934" spans="1:5" ht="15">
      <c r="A934" s="332" t="s">
        <v>979</v>
      </c>
      <c r="B934" s="332">
        <v>9083232</v>
      </c>
      <c r="C934" s="332">
        <v>410</v>
      </c>
      <c r="D934" s="332">
        <v>294</v>
      </c>
      <c r="E934" s="143">
        <v>704</v>
      </c>
    </row>
    <row r="935" spans="1:5" ht="15">
      <c r="A935" s="332" t="s">
        <v>979</v>
      </c>
      <c r="B935" s="332">
        <v>4033231</v>
      </c>
      <c r="C935" s="332">
        <v>227</v>
      </c>
      <c r="D935" s="332">
        <v>208</v>
      </c>
      <c r="E935" s="143">
        <v>435</v>
      </c>
    </row>
    <row r="936" spans="1:5" ht="15">
      <c r="A936" s="332" t="s">
        <v>979</v>
      </c>
      <c r="B936" s="332">
        <v>16083536</v>
      </c>
      <c r="C936" s="332">
        <v>329</v>
      </c>
      <c r="D936" s="332">
        <v>271</v>
      </c>
      <c r="E936" s="143">
        <v>600</v>
      </c>
    </row>
    <row r="937" spans="1:5" ht="15">
      <c r="A937" s="332" t="s">
        <v>979</v>
      </c>
      <c r="B937" s="332">
        <v>20033431</v>
      </c>
      <c r="C937" s="332">
        <v>890</v>
      </c>
      <c r="D937" s="332">
        <v>44</v>
      </c>
      <c r="E937" s="143">
        <v>934</v>
      </c>
    </row>
    <row r="938" spans="1:5" ht="15">
      <c r="A938" s="332" t="s">
        <v>979</v>
      </c>
      <c r="B938" s="332">
        <v>12204650</v>
      </c>
      <c r="C938" s="332">
        <v>326</v>
      </c>
      <c r="D938" s="332">
        <v>278</v>
      </c>
      <c r="E938" s="143">
        <v>604</v>
      </c>
    </row>
    <row r="939" spans="1:5" ht="15">
      <c r="A939" s="332" t="s">
        <v>979</v>
      </c>
      <c r="B939" s="332">
        <v>13144551</v>
      </c>
      <c r="C939" s="332">
        <v>1294</v>
      </c>
      <c r="D939" s="332">
        <v>398</v>
      </c>
      <c r="E939" s="143">
        <v>1692</v>
      </c>
    </row>
    <row r="940" spans="1:5" ht="15">
      <c r="A940" s="332" t="s">
        <v>979</v>
      </c>
      <c r="B940" s="332">
        <v>20103431</v>
      </c>
      <c r="C940" s="332">
        <v>401</v>
      </c>
      <c r="D940" s="332">
        <v>236</v>
      </c>
      <c r="E940" s="143">
        <v>637</v>
      </c>
    </row>
    <row r="941" spans="1:5" ht="15">
      <c r="A941" s="332" t="s">
        <v>979</v>
      </c>
      <c r="B941" s="332">
        <v>13034551</v>
      </c>
      <c r="C941" s="332">
        <v>1090</v>
      </c>
      <c r="D941" s="332">
        <v>91</v>
      </c>
      <c r="E941" s="143">
        <v>1181</v>
      </c>
    </row>
    <row r="942" spans="1:5" ht="15">
      <c r="A942" s="332" t="s">
        <v>979</v>
      </c>
      <c r="B942" s="332">
        <v>7173232</v>
      </c>
      <c r="C942" s="332">
        <v>254</v>
      </c>
      <c r="D942" s="332">
        <v>372</v>
      </c>
      <c r="E942" s="143">
        <v>626</v>
      </c>
    </row>
    <row r="943" spans="1:5" ht="15">
      <c r="A943" s="332" t="s">
        <v>979</v>
      </c>
      <c r="B943" s="332">
        <v>12023333</v>
      </c>
      <c r="C943" s="332">
        <v>747</v>
      </c>
      <c r="D943" s="332">
        <v>29</v>
      </c>
      <c r="E943" s="143">
        <v>776</v>
      </c>
    </row>
    <row r="944" spans="1:5" ht="15">
      <c r="A944" s="332" t="s">
        <v>979</v>
      </c>
      <c r="B944" s="332">
        <v>13174551</v>
      </c>
      <c r="C944" s="332">
        <v>1231</v>
      </c>
      <c r="D944" s="332">
        <v>166</v>
      </c>
      <c r="E944" s="143">
        <v>1397</v>
      </c>
    </row>
    <row r="945" spans="1:5" ht="15">
      <c r="A945" s="332" t="s">
        <v>979</v>
      </c>
      <c r="B945" s="332">
        <v>10254548</v>
      </c>
      <c r="C945" s="332">
        <v>287</v>
      </c>
      <c r="D945" s="332">
        <v>280</v>
      </c>
      <c r="E945" s="143">
        <v>567</v>
      </c>
    </row>
    <row r="946" spans="1:5" ht="15">
      <c r="A946" s="332" t="s">
        <v>979</v>
      </c>
      <c r="B946" s="332">
        <v>17013536</v>
      </c>
      <c r="C946" s="332">
        <v>381</v>
      </c>
      <c r="D946" s="332">
        <v>171</v>
      </c>
      <c r="E946" s="143">
        <v>552</v>
      </c>
    </row>
    <row r="947" spans="1:5" ht="15">
      <c r="A947" s="332" t="s">
        <v>979</v>
      </c>
      <c r="B947" s="332">
        <v>20033438</v>
      </c>
      <c r="C947" s="332">
        <v>505</v>
      </c>
      <c r="D947" s="332">
        <v>148</v>
      </c>
      <c r="E947" s="143">
        <v>653</v>
      </c>
    </row>
    <row r="948" spans="1:5" ht="15">
      <c r="A948" s="332" t="s">
        <v>979</v>
      </c>
      <c r="B948" s="332">
        <v>5034544</v>
      </c>
      <c r="C948" s="332">
        <v>346</v>
      </c>
      <c r="D948" s="332">
        <v>316</v>
      </c>
      <c r="E948" s="143">
        <v>662</v>
      </c>
    </row>
    <row r="949" spans="1:5" ht="15">
      <c r="A949" s="332" t="s">
        <v>979</v>
      </c>
      <c r="B949" s="332">
        <v>13113333</v>
      </c>
      <c r="C949" s="332">
        <v>267</v>
      </c>
      <c r="D949" s="332">
        <v>261</v>
      </c>
      <c r="E949" s="143">
        <v>528</v>
      </c>
    </row>
    <row r="950" spans="1:5" ht="15">
      <c r="A950" s="332" t="s">
        <v>979</v>
      </c>
      <c r="B950" s="332">
        <v>21295259</v>
      </c>
      <c r="C950" s="332">
        <v>149</v>
      </c>
      <c r="D950" s="332">
        <v>1</v>
      </c>
      <c r="E950" s="143">
        <v>150</v>
      </c>
    </row>
    <row r="951" spans="1:5" ht="15">
      <c r="A951" s="332" t="s">
        <v>979</v>
      </c>
      <c r="B951" s="332">
        <v>21075238</v>
      </c>
      <c r="C951" s="332">
        <v>545</v>
      </c>
      <c r="D951" s="332">
        <v>352</v>
      </c>
      <c r="E951" s="143">
        <v>897</v>
      </c>
    </row>
    <row r="952" spans="1:5" ht="15">
      <c r="A952" s="332" t="s">
        <v>979</v>
      </c>
      <c r="B952" s="332">
        <v>2123126</v>
      </c>
      <c r="C952" s="332">
        <v>755</v>
      </c>
      <c r="D952" s="332">
        <v>679</v>
      </c>
      <c r="E952" s="143">
        <v>1434</v>
      </c>
    </row>
    <row r="953" spans="1:5" ht="15">
      <c r="A953" s="332" t="s">
        <v>979</v>
      </c>
      <c r="B953" s="332">
        <v>3203128</v>
      </c>
      <c r="C953" s="332">
        <v>147</v>
      </c>
      <c r="D953" s="332">
        <v>22</v>
      </c>
      <c r="E953" s="143">
        <v>169</v>
      </c>
    </row>
    <row r="954" spans="1:5" ht="15">
      <c r="A954" s="332" t="s">
        <v>979</v>
      </c>
      <c r="B954" s="332">
        <v>7143232</v>
      </c>
      <c r="C954" s="332">
        <v>701</v>
      </c>
      <c r="D954" s="332">
        <v>51</v>
      </c>
      <c r="E954" s="143">
        <v>752</v>
      </c>
    </row>
    <row r="955" spans="1:5" ht="15">
      <c r="A955" s="332" t="s">
        <v>979</v>
      </c>
      <c r="B955" s="332">
        <v>10323334</v>
      </c>
      <c r="C955" s="332">
        <v>1070</v>
      </c>
      <c r="D955" s="332">
        <v>121</v>
      </c>
      <c r="E955" s="143">
        <v>1191</v>
      </c>
    </row>
    <row r="956" spans="1:5" ht="15">
      <c r="A956" s="332" t="s">
        <v>979</v>
      </c>
      <c r="B956" s="332">
        <v>11063333</v>
      </c>
      <c r="C956" s="332">
        <v>630</v>
      </c>
      <c r="D956" s="332">
        <v>37</v>
      </c>
      <c r="E956" s="143">
        <v>667</v>
      </c>
    </row>
    <row r="957" spans="1:5" ht="15">
      <c r="A957" s="332" t="s">
        <v>979</v>
      </c>
      <c r="B957" s="332">
        <v>15063535</v>
      </c>
      <c r="C957" s="332">
        <v>754</v>
      </c>
      <c r="D957" s="332">
        <v>75</v>
      </c>
      <c r="E957" s="143">
        <v>829</v>
      </c>
    </row>
    <row r="958" spans="1:5" ht="15">
      <c r="A958" s="332" t="s">
        <v>979</v>
      </c>
      <c r="B958" s="332">
        <v>15003437</v>
      </c>
      <c r="C958" s="332">
        <v>793</v>
      </c>
      <c r="D958" s="332">
        <v>337</v>
      </c>
      <c r="E958" s="143">
        <v>1130</v>
      </c>
    </row>
    <row r="959" spans="1:5" ht="15">
      <c r="A959" s="332" t="s">
        <v>979</v>
      </c>
      <c r="B959" s="332">
        <v>12235150</v>
      </c>
      <c r="C959" s="332">
        <v>1800</v>
      </c>
      <c r="D959" s="332">
        <v>131</v>
      </c>
      <c r="E959" s="143">
        <v>1931</v>
      </c>
    </row>
    <row r="960" spans="1:5" ht="15">
      <c r="A960" s="332" t="s">
        <v>979</v>
      </c>
      <c r="B960" s="332">
        <v>16043536</v>
      </c>
      <c r="C960" s="332">
        <v>206</v>
      </c>
      <c r="D960" s="332">
        <v>167</v>
      </c>
      <c r="E960" s="143">
        <v>373</v>
      </c>
    </row>
    <row r="961" spans="1:5" ht="15">
      <c r="A961" s="332" t="s">
        <v>979</v>
      </c>
      <c r="B961" s="332">
        <v>20083438</v>
      </c>
      <c r="C961" s="332">
        <v>427</v>
      </c>
      <c r="D961" s="332">
        <v>333</v>
      </c>
      <c r="E961" s="143">
        <v>760</v>
      </c>
    </row>
    <row r="962" spans="1:5" ht="15">
      <c r="A962" s="332" t="s">
        <v>979</v>
      </c>
      <c r="B962" s="332">
        <v>1163430</v>
      </c>
      <c r="C962" s="332">
        <v>413</v>
      </c>
      <c r="D962" s="332">
        <v>388</v>
      </c>
      <c r="E962" s="143">
        <v>801</v>
      </c>
    </row>
    <row r="963" spans="1:5" ht="15">
      <c r="A963" s="332" t="s">
        <v>979</v>
      </c>
      <c r="B963" s="332">
        <v>19083438</v>
      </c>
      <c r="C963" s="332">
        <v>315</v>
      </c>
      <c r="D963" s="332">
        <v>287</v>
      </c>
      <c r="E963" s="143">
        <v>602</v>
      </c>
    </row>
    <row r="964" spans="1:5" ht="15">
      <c r="A964" s="332" t="s">
        <v>979</v>
      </c>
      <c r="B964" s="332">
        <v>15145153</v>
      </c>
      <c r="C964" s="332">
        <v>593</v>
      </c>
      <c r="D964" s="332">
        <v>192</v>
      </c>
      <c r="E964" s="143">
        <v>785</v>
      </c>
    </row>
    <row r="965" spans="1:5" ht="15">
      <c r="A965" s="332" t="s">
        <v>979</v>
      </c>
      <c r="B965" s="332">
        <v>14173335</v>
      </c>
      <c r="C965" s="332">
        <v>776</v>
      </c>
      <c r="D965" s="332">
        <v>232</v>
      </c>
      <c r="E965" s="143">
        <v>1008</v>
      </c>
    </row>
    <row r="966" spans="1:5" ht="15">
      <c r="A966" s="332" t="s">
        <v>979</v>
      </c>
      <c r="B966" s="332">
        <v>20015257</v>
      </c>
      <c r="C966" s="332">
        <v>747</v>
      </c>
      <c r="D966" s="332">
        <v>471</v>
      </c>
      <c r="E966" s="143">
        <v>1218</v>
      </c>
    </row>
    <row r="967" spans="1:5" ht="15">
      <c r="A967" s="332" t="s">
        <v>979</v>
      </c>
      <c r="B967" s="332">
        <v>16223536</v>
      </c>
      <c r="C967" s="332">
        <v>287</v>
      </c>
      <c r="D967" s="332">
        <v>198</v>
      </c>
      <c r="E967" s="143">
        <v>485</v>
      </c>
    </row>
    <row r="968" spans="1:5" ht="15">
      <c r="A968" s="332" t="s">
        <v>979</v>
      </c>
      <c r="B968" s="332">
        <v>5104544</v>
      </c>
      <c r="C968" s="332">
        <v>256</v>
      </c>
      <c r="D968" s="332">
        <v>233</v>
      </c>
      <c r="E968" s="143">
        <v>489</v>
      </c>
    </row>
    <row r="969" spans="1:5" ht="15">
      <c r="A969" s="332" t="s">
        <v>979</v>
      </c>
      <c r="B969" s="332">
        <v>10113334</v>
      </c>
      <c r="C969" s="332">
        <v>302</v>
      </c>
      <c r="D969" s="332">
        <v>248</v>
      </c>
      <c r="E969" s="143">
        <v>550</v>
      </c>
    </row>
    <row r="970" spans="1:5" ht="15">
      <c r="A970" s="332" t="s">
        <v>979</v>
      </c>
      <c r="B970" s="332">
        <v>3203127</v>
      </c>
      <c r="C970" s="332">
        <v>593</v>
      </c>
      <c r="D970" s="332">
        <v>159</v>
      </c>
      <c r="E970" s="143">
        <v>752</v>
      </c>
    </row>
    <row r="971" spans="1:5" ht="15">
      <c r="A971" s="332" t="s">
        <v>979</v>
      </c>
      <c r="B971" s="332">
        <v>20083431</v>
      </c>
      <c r="C971" s="332">
        <v>329</v>
      </c>
      <c r="D971" s="332">
        <v>300</v>
      </c>
      <c r="E971" s="143">
        <v>629</v>
      </c>
    </row>
    <row r="972" spans="1:5" ht="15">
      <c r="A972" s="332" t="s">
        <v>979</v>
      </c>
      <c r="B972" s="332">
        <v>15165153</v>
      </c>
      <c r="C972" s="332">
        <v>256</v>
      </c>
      <c r="D972" s="332">
        <v>244</v>
      </c>
      <c r="E972" s="143">
        <v>500</v>
      </c>
    </row>
    <row r="973" spans="1:5" ht="15">
      <c r="A973" s="332" t="s">
        <v>979</v>
      </c>
      <c r="B973" s="332">
        <v>9043232</v>
      </c>
      <c r="C973" s="332">
        <v>615</v>
      </c>
      <c r="D973" s="332">
        <v>38</v>
      </c>
      <c r="E973" s="143">
        <v>653</v>
      </c>
    </row>
    <row r="974" spans="1:5" ht="15">
      <c r="A974" s="332" t="s">
        <v>979</v>
      </c>
      <c r="B974" s="332">
        <v>3193127</v>
      </c>
      <c r="C974" s="332">
        <v>239</v>
      </c>
      <c r="D974" s="332">
        <v>184</v>
      </c>
      <c r="E974" s="143">
        <v>423</v>
      </c>
    </row>
    <row r="975" spans="1:5" ht="15">
      <c r="A975" s="332" t="s">
        <v>979</v>
      </c>
      <c r="B975" s="332">
        <v>18225155</v>
      </c>
      <c r="C975" s="332">
        <v>124</v>
      </c>
      <c r="D975" s="332">
        <v>114</v>
      </c>
      <c r="E975" s="143">
        <v>238</v>
      </c>
    </row>
    <row r="976" spans="1:5" ht="15">
      <c r="A976" s="332" t="s">
        <v>979</v>
      </c>
      <c r="B976" s="332">
        <v>19245156</v>
      </c>
      <c r="C976" s="332">
        <v>849</v>
      </c>
      <c r="D976" s="332">
        <v>233</v>
      </c>
      <c r="E976" s="143">
        <v>1082</v>
      </c>
    </row>
    <row r="977" spans="1:5" ht="15">
      <c r="A977" s="332" t="s">
        <v>979</v>
      </c>
      <c r="B977" s="332">
        <v>16193536</v>
      </c>
      <c r="C977" s="332">
        <v>266</v>
      </c>
      <c r="D977" s="332">
        <v>148</v>
      </c>
      <c r="E977" s="143">
        <v>414</v>
      </c>
    </row>
    <row r="978" spans="1:5" ht="15">
      <c r="A978" s="332" t="s">
        <v>979</v>
      </c>
      <c r="B978" s="332">
        <v>13024551</v>
      </c>
      <c r="C978" s="332">
        <v>911</v>
      </c>
      <c r="D978" s="332">
        <v>495</v>
      </c>
      <c r="E978" s="143">
        <v>1406</v>
      </c>
    </row>
    <row r="979" spans="1:5" ht="15">
      <c r="A979" s="332" t="s">
        <v>979</v>
      </c>
      <c r="B979" s="332">
        <v>11204650</v>
      </c>
      <c r="C979" s="332">
        <v>363</v>
      </c>
      <c r="D979" s="332">
        <v>264</v>
      </c>
      <c r="E979" s="143">
        <v>627</v>
      </c>
    </row>
    <row r="980" spans="1:5" ht="15">
      <c r="A980" s="332" t="s">
        <v>979</v>
      </c>
      <c r="B980" s="332">
        <v>11294650</v>
      </c>
      <c r="C980" s="332">
        <v>428</v>
      </c>
      <c r="D980" s="332">
        <v>178</v>
      </c>
      <c r="E980" s="143">
        <v>606</v>
      </c>
    </row>
    <row r="981" spans="1:5" ht="15">
      <c r="A981" s="332" t="s">
        <v>979</v>
      </c>
      <c r="B981" s="332">
        <v>21405259</v>
      </c>
      <c r="C981" s="332">
        <v>196</v>
      </c>
      <c r="D981" s="332">
        <v>156</v>
      </c>
      <c r="E981" s="143">
        <v>352</v>
      </c>
    </row>
    <row r="982" spans="1:5" ht="15">
      <c r="A982" s="332" t="s">
        <v>979</v>
      </c>
      <c r="B982" s="332">
        <v>13405151</v>
      </c>
      <c r="C982" s="332">
        <v>351</v>
      </c>
      <c r="D982" s="332">
        <v>221</v>
      </c>
      <c r="E982" s="143">
        <v>572</v>
      </c>
    </row>
    <row r="983" spans="1:5" ht="15">
      <c r="A983" s="332" t="s">
        <v>979</v>
      </c>
      <c r="B983" s="332">
        <v>2013126</v>
      </c>
      <c r="C983" s="332">
        <v>231</v>
      </c>
      <c r="D983" s="332">
        <v>18</v>
      </c>
      <c r="E983" s="143">
        <v>249</v>
      </c>
    </row>
    <row r="984" spans="1:5" ht="15">
      <c r="A984" s="332" t="s">
        <v>979</v>
      </c>
      <c r="B984" s="332">
        <v>14203335</v>
      </c>
      <c r="C984" s="332">
        <v>271</v>
      </c>
      <c r="D984" s="332">
        <v>238</v>
      </c>
      <c r="E984" s="143">
        <v>509</v>
      </c>
    </row>
    <row r="985" spans="1:5" ht="15">
      <c r="A985" s="332" t="s">
        <v>979</v>
      </c>
      <c r="B985" s="332">
        <v>14153334</v>
      </c>
      <c r="C985" s="332">
        <v>263</v>
      </c>
      <c r="D985" s="332">
        <v>251</v>
      </c>
      <c r="E985" s="143">
        <v>514</v>
      </c>
    </row>
    <row r="986" spans="1:5" ht="15">
      <c r="A986" s="332" t="s">
        <v>979</v>
      </c>
      <c r="B986" s="332">
        <v>11124650</v>
      </c>
      <c r="C986" s="332">
        <v>818</v>
      </c>
      <c r="D986" s="332">
        <v>209</v>
      </c>
      <c r="E986" s="143">
        <v>1027</v>
      </c>
    </row>
    <row r="987" spans="1:5" ht="15">
      <c r="A987" s="332" t="s">
        <v>979</v>
      </c>
      <c r="B987" s="332">
        <v>3103127</v>
      </c>
      <c r="C987" s="332">
        <v>451</v>
      </c>
      <c r="D987" s="332">
        <v>323</v>
      </c>
      <c r="E987" s="143">
        <v>774</v>
      </c>
    </row>
    <row r="988" spans="1:5" ht="15">
      <c r="A988" s="332" t="s">
        <v>979</v>
      </c>
      <c r="B988" s="332">
        <v>19465156</v>
      </c>
      <c r="C988" s="332">
        <v>329</v>
      </c>
      <c r="D988" s="332">
        <v>324</v>
      </c>
      <c r="E988" s="143">
        <v>653</v>
      </c>
    </row>
    <row r="989" spans="1:5" ht="15">
      <c r="A989" s="332" t="s">
        <v>979</v>
      </c>
      <c r="B989" s="332">
        <v>20113431</v>
      </c>
      <c r="C989" s="332">
        <v>661</v>
      </c>
      <c r="D989" s="332">
        <v>324</v>
      </c>
      <c r="E989" s="143">
        <v>985</v>
      </c>
    </row>
    <row r="990" spans="1:5" ht="15">
      <c r="A990" s="332" t="s">
        <v>979</v>
      </c>
      <c r="B990" s="332">
        <v>3033127</v>
      </c>
      <c r="C990" s="332">
        <v>475</v>
      </c>
      <c r="D990" s="332">
        <v>406</v>
      </c>
      <c r="E990" s="143">
        <v>881</v>
      </c>
    </row>
    <row r="991" spans="1:5" ht="15">
      <c r="A991" s="332" t="s">
        <v>979</v>
      </c>
      <c r="B991" s="332">
        <v>11284650</v>
      </c>
      <c r="C991" s="332">
        <v>441</v>
      </c>
      <c r="D991" s="332">
        <v>560</v>
      </c>
      <c r="E991" s="143">
        <v>1001</v>
      </c>
    </row>
    <row r="992" spans="1:5" ht="15">
      <c r="A992" s="332" t="s">
        <v>979</v>
      </c>
      <c r="B992" s="332">
        <v>4163431</v>
      </c>
      <c r="C992" s="332">
        <v>617</v>
      </c>
      <c r="D992" s="332">
        <v>354</v>
      </c>
      <c r="E992" s="143">
        <v>971</v>
      </c>
    </row>
    <row r="993" spans="1:5" ht="15">
      <c r="A993" s="332" t="s">
        <v>979</v>
      </c>
      <c r="B993" s="332">
        <v>13043333</v>
      </c>
      <c r="C993" s="332">
        <v>283</v>
      </c>
      <c r="D993" s="332">
        <v>279</v>
      </c>
      <c r="E993" s="143">
        <v>562</v>
      </c>
    </row>
    <row r="994" spans="1:5" ht="15">
      <c r="A994" s="332" t="s">
        <v>979</v>
      </c>
      <c r="B994" s="332">
        <v>19235156</v>
      </c>
      <c r="C994" s="332">
        <v>410</v>
      </c>
      <c r="D994" s="332">
        <v>325</v>
      </c>
      <c r="E994" s="143">
        <v>735</v>
      </c>
    </row>
    <row r="995" spans="1:5" ht="15">
      <c r="A995" s="332" t="s">
        <v>979</v>
      </c>
      <c r="B995" s="332">
        <v>18045155</v>
      </c>
      <c r="C995" s="332">
        <v>1507</v>
      </c>
      <c r="D995" s="332">
        <v>105</v>
      </c>
      <c r="E995" s="143">
        <v>1612</v>
      </c>
    </row>
    <row r="996" spans="1:5" ht="15">
      <c r="A996" s="332" t="s">
        <v>979</v>
      </c>
      <c r="B996" s="332">
        <v>1104440</v>
      </c>
      <c r="C996" s="332">
        <v>275</v>
      </c>
      <c r="D996" s="332">
        <v>153</v>
      </c>
      <c r="E996" s="143">
        <v>428</v>
      </c>
    </row>
    <row r="997" spans="1:5" ht="15">
      <c r="A997" s="332" t="s">
        <v>979</v>
      </c>
      <c r="B997" s="332">
        <v>10083334</v>
      </c>
      <c r="C997" s="332">
        <v>273</v>
      </c>
      <c r="D997" s="332">
        <v>228</v>
      </c>
      <c r="E997" s="143">
        <v>501</v>
      </c>
    </row>
    <row r="998" spans="1:5" ht="15">
      <c r="A998" s="332" t="s">
        <v>979</v>
      </c>
      <c r="B998" s="332">
        <v>21425259</v>
      </c>
      <c r="C998" s="332">
        <v>307</v>
      </c>
      <c r="D998" s="332">
        <v>128</v>
      </c>
      <c r="E998" s="143">
        <v>435</v>
      </c>
    </row>
    <row r="999" spans="1:5" ht="15">
      <c r="A999" s="332" t="s">
        <v>979</v>
      </c>
      <c r="B999" s="332">
        <v>17085154</v>
      </c>
      <c r="C999" s="332">
        <v>603</v>
      </c>
      <c r="D999" s="332">
        <v>571</v>
      </c>
      <c r="E999" s="143">
        <v>1174</v>
      </c>
    </row>
    <row r="1000" spans="1:5" ht="15">
      <c r="A1000" s="332" t="s">
        <v>979</v>
      </c>
      <c r="B1000" s="332">
        <v>21315259</v>
      </c>
      <c r="C1000" s="332">
        <v>256</v>
      </c>
      <c r="D1000" s="332">
        <v>205</v>
      </c>
      <c r="E1000" s="143">
        <v>461</v>
      </c>
    </row>
    <row r="1001" spans="1:5" ht="15">
      <c r="A1001" s="332" t="s">
        <v>979</v>
      </c>
      <c r="B1001" s="332">
        <v>16203536</v>
      </c>
      <c r="C1001" s="332">
        <v>539</v>
      </c>
      <c r="D1001" s="332">
        <v>144</v>
      </c>
      <c r="E1001" s="143">
        <v>683</v>
      </c>
    </row>
    <row r="1002" spans="1:5" ht="15">
      <c r="A1002" s="332" t="s">
        <v>979</v>
      </c>
      <c r="B1002" s="332">
        <v>19005238</v>
      </c>
      <c r="C1002" s="332">
        <v>1194</v>
      </c>
      <c r="D1002" s="332">
        <v>757</v>
      </c>
      <c r="E1002" s="143">
        <v>1951</v>
      </c>
    </row>
    <row r="1003" spans="1:5" ht="15">
      <c r="A1003" s="332" t="s">
        <v>979</v>
      </c>
      <c r="B1003" s="332">
        <v>4053128</v>
      </c>
      <c r="C1003" s="332">
        <v>260</v>
      </c>
      <c r="D1003" s="332">
        <v>5</v>
      </c>
      <c r="E1003" s="143">
        <v>265</v>
      </c>
    </row>
    <row r="1004" spans="1:5" ht="15">
      <c r="A1004" s="332" t="s">
        <v>979</v>
      </c>
      <c r="B1004" s="332">
        <v>18065155</v>
      </c>
      <c r="C1004" s="332">
        <v>137</v>
      </c>
      <c r="D1004" s="332">
        <v>69</v>
      </c>
      <c r="E1004" s="143">
        <v>206</v>
      </c>
    </row>
    <row r="1005" spans="1:5" ht="15">
      <c r="A1005" s="332" t="s">
        <v>979</v>
      </c>
      <c r="B1005" s="332">
        <v>19043437</v>
      </c>
      <c r="C1005" s="332">
        <v>389</v>
      </c>
      <c r="D1005" s="332">
        <v>149</v>
      </c>
      <c r="E1005" s="143">
        <v>538</v>
      </c>
    </row>
    <row r="1006" spans="1:5" ht="15">
      <c r="A1006" s="332" t="s">
        <v>979</v>
      </c>
      <c r="B1006" s="332">
        <v>13184551</v>
      </c>
      <c r="C1006" s="332">
        <v>3149</v>
      </c>
      <c r="D1006" s="332">
        <v>161</v>
      </c>
      <c r="E1006" s="143">
        <v>3310</v>
      </c>
    </row>
    <row r="1007" spans="1:5" ht="15">
      <c r="A1007" s="332" t="s">
        <v>979</v>
      </c>
      <c r="B1007" s="332">
        <v>13415151</v>
      </c>
      <c r="C1007" s="332">
        <v>1183</v>
      </c>
      <c r="D1007" s="332">
        <v>322</v>
      </c>
      <c r="E1007" s="143">
        <v>1505</v>
      </c>
    </row>
    <row r="1008" spans="1:5" ht="15">
      <c r="A1008" s="332" t="s">
        <v>979</v>
      </c>
      <c r="B1008" s="332">
        <v>21025258</v>
      </c>
      <c r="C1008" s="332">
        <v>325</v>
      </c>
      <c r="D1008" s="332">
        <v>168</v>
      </c>
      <c r="E1008" s="143">
        <v>493</v>
      </c>
    </row>
    <row r="1009" spans="1:5" ht="15">
      <c r="A1009" s="332" t="s">
        <v>979</v>
      </c>
      <c r="B1009" s="332">
        <v>20455258</v>
      </c>
      <c r="C1009" s="332">
        <v>307</v>
      </c>
      <c r="D1009" s="332">
        <v>152</v>
      </c>
      <c r="E1009" s="143">
        <v>459</v>
      </c>
    </row>
    <row r="1010" spans="1:5" ht="15">
      <c r="A1010" s="332" t="s">
        <v>979</v>
      </c>
      <c r="B1010" s="332">
        <v>14123335</v>
      </c>
      <c r="C1010" s="332">
        <v>457</v>
      </c>
      <c r="D1010" s="332">
        <v>183</v>
      </c>
      <c r="E1010" s="143">
        <v>640</v>
      </c>
    </row>
    <row r="1011" spans="1:5" ht="15">
      <c r="A1011" s="332" t="s">
        <v>979</v>
      </c>
      <c r="B1011" s="332">
        <v>9003437</v>
      </c>
      <c r="C1011" s="332">
        <v>696</v>
      </c>
      <c r="D1011" s="332">
        <v>64</v>
      </c>
      <c r="E1011" s="143">
        <v>760</v>
      </c>
    </row>
    <row r="1012" spans="1:5" ht="15">
      <c r="A1012" s="332" t="s">
        <v>979</v>
      </c>
      <c r="B1012" s="332">
        <v>16083535</v>
      </c>
      <c r="C1012" s="332">
        <v>309</v>
      </c>
      <c r="D1012" s="332">
        <v>125</v>
      </c>
      <c r="E1012" s="143">
        <v>434</v>
      </c>
    </row>
    <row r="1013" spans="1:5" ht="15">
      <c r="A1013" s="332" t="s">
        <v>979</v>
      </c>
      <c r="B1013" s="332">
        <v>21515259</v>
      </c>
      <c r="C1013" s="332">
        <v>579</v>
      </c>
      <c r="D1013" s="332">
        <v>99</v>
      </c>
      <c r="E1013" s="143">
        <v>678</v>
      </c>
    </row>
    <row r="1014" spans="1:5" ht="15">
      <c r="A1014" s="332" t="s">
        <v>979</v>
      </c>
      <c r="B1014" s="332">
        <v>17033537</v>
      </c>
      <c r="C1014" s="332">
        <v>510</v>
      </c>
      <c r="D1014" s="332">
        <v>143</v>
      </c>
      <c r="E1014" s="143">
        <v>653</v>
      </c>
    </row>
    <row r="1015" spans="1:5" ht="15">
      <c r="A1015" s="332" t="s">
        <v>979</v>
      </c>
      <c r="B1015" s="332">
        <v>5094544</v>
      </c>
      <c r="C1015" s="332">
        <v>800</v>
      </c>
      <c r="D1015" s="332">
        <v>729</v>
      </c>
      <c r="E1015" s="143">
        <v>1529</v>
      </c>
    </row>
    <row r="1016" spans="1:5" ht="15">
      <c r="A1016" s="332" t="s">
        <v>979</v>
      </c>
      <c r="B1016" s="332">
        <v>19205156</v>
      </c>
      <c r="C1016" s="332">
        <v>277</v>
      </c>
      <c r="D1016" s="332">
        <v>212</v>
      </c>
      <c r="E1016" s="143">
        <v>489</v>
      </c>
    </row>
    <row r="1017" spans="1:5" ht="15">
      <c r="A1017" s="332" t="s">
        <v>979</v>
      </c>
      <c r="B1017" s="332">
        <v>9154547</v>
      </c>
      <c r="C1017" s="332">
        <v>348</v>
      </c>
      <c r="D1017" s="332">
        <v>249</v>
      </c>
      <c r="E1017" s="143">
        <v>597</v>
      </c>
    </row>
    <row r="1018" spans="1:5" ht="15">
      <c r="A1018" s="332" t="s">
        <v>979</v>
      </c>
      <c r="B1018" s="332">
        <v>2034341</v>
      </c>
      <c r="C1018" s="332">
        <v>257</v>
      </c>
      <c r="D1018" s="332">
        <v>177</v>
      </c>
      <c r="E1018" s="143">
        <v>434</v>
      </c>
    </row>
    <row r="1019" spans="1:5" ht="15">
      <c r="A1019" s="332" t="s">
        <v>979</v>
      </c>
      <c r="B1019" s="332">
        <v>19043438</v>
      </c>
      <c r="C1019" s="332">
        <v>306</v>
      </c>
      <c r="D1019" s="332">
        <v>240</v>
      </c>
      <c r="E1019" s="143">
        <v>546</v>
      </c>
    </row>
    <row r="1020" spans="1:5" ht="15">
      <c r="A1020" s="332" t="s">
        <v>979</v>
      </c>
      <c r="B1020" s="332">
        <v>15015435</v>
      </c>
      <c r="C1020" s="332">
        <v>1</v>
      </c>
      <c r="D1020" s="332">
        <v>581</v>
      </c>
      <c r="E1020" s="143">
        <v>582</v>
      </c>
    </row>
    <row r="1021" spans="1:5" ht="15">
      <c r="A1021" s="332" t="s">
        <v>979</v>
      </c>
      <c r="B1021" s="332">
        <v>17025154</v>
      </c>
      <c r="C1021" s="332">
        <v>294</v>
      </c>
      <c r="D1021" s="332">
        <v>243</v>
      </c>
      <c r="E1021" s="143">
        <v>537</v>
      </c>
    </row>
    <row r="1022" spans="1:5" ht="15">
      <c r="A1022" s="332" t="s">
        <v>979</v>
      </c>
      <c r="B1022" s="332">
        <v>5033128</v>
      </c>
      <c r="C1022" s="332">
        <v>222</v>
      </c>
      <c r="D1022" s="332">
        <v>197</v>
      </c>
      <c r="E1022" s="143">
        <v>419</v>
      </c>
    </row>
    <row r="1023" spans="1:5" ht="15">
      <c r="A1023" s="332" t="s">
        <v>979</v>
      </c>
      <c r="B1023" s="332">
        <v>6054544</v>
      </c>
      <c r="C1023" s="332">
        <v>301</v>
      </c>
      <c r="D1023" s="332">
        <v>286</v>
      </c>
      <c r="E1023" s="143">
        <v>587</v>
      </c>
    </row>
    <row r="1024" spans="1:5" ht="15">
      <c r="A1024" s="332" t="s">
        <v>979</v>
      </c>
      <c r="B1024" s="332">
        <v>14133335</v>
      </c>
      <c r="C1024" s="332">
        <v>657</v>
      </c>
      <c r="D1024" s="332">
        <v>156</v>
      </c>
      <c r="E1024" s="143">
        <v>813</v>
      </c>
    </row>
    <row r="1025" spans="1:5" ht="15">
      <c r="A1025" s="332" t="s">
        <v>979</v>
      </c>
      <c r="B1025" s="332">
        <v>16143536</v>
      </c>
      <c r="C1025" s="332">
        <v>260</v>
      </c>
      <c r="D1025" s="332">
        <v>217</v>
      </c>
      <c r="E1025" s="143">
        <v>477</v>
      </c>
    </row>
    <row r="1026" spans="1:5" ht="15">
      <c r="A1026" s="332" t="s">
        <v>979</v>
      </c>
      <c r="B1026" s="332">
        <v>16035153</v>
      </c>
      <c r="C1026" s="332">
        <v>270</v>
      </c>
      <c r="D1026" s="332">
        <v>253</v>
      </c>
      <c r="E1026" s="143">
        <v>523</v>
      </c>
    </row>
    <row r="1027" spans="1:5" ht="15">
      <c r="A1027" s="332" t="s">
        <v>979</v>
      </c>
      <c r="B1027" s="332">
        <v>9033232</v>
      </c>
      <c r="C1027" s="332">
        <v>718</v>
      </c>
      <c r="D1027" s="332">
        <v>293</v>
      </c>
      <c r="E1027" s="143">
        <v>1011</v>
      </c>
    </row>
    <row r="1028" spans="1:5" ht="15">
      <c r="A1028" s="332" t="s">
        <v>979</v>
      </c>
      <c r="B1028" s="332">
        <v>1003126</v>
      </c>
      <c r="C1028" s="332">
        <v>391</v>
      </c>
      <c r="D1028" s="332">
        <v>223</v>
      </c>
      <c r="E1028" s="143">
        <v>614</v>
      </c>
    </row>
    <row r="1029" spans="1:5" ht="15">
      <c r="A1029" s="332" t="s">
        <v>979</v>
      </c>
      <c r="B1029" s="332">
        <v>5014544</v>
      </c>
      <c r="C1029" s="332">
        <v>361</v>
      </c>
      <c r="D1029" s="332">
        <v>272</v>
      </c>
      <c r="E1029" s="143">
        <v>633</v>
      </c>
    </row>
    <row r="1030" spans="1:5" ht="15">
      <c r="A1030" s="332" t="s">
        <v>979</v>
      </c>
      <c r="B1030" s="332">
        <v>16063535</v>
      </c>
      <c r="C1030" s="332">
        <v>342</v>
      </c>
      <c r="D1030" s="332">
        <v>188</v>
      </c>
      <c r="E1030" s="143">
        <v>530</v>
      </c>
    </row>
    <row r="1031" spans="1:5" ht="15">
      <c r="A1031" s="332" t="s">
        <v>979</v>
      </c>
      <c r="B1031" s="332">
        <v>11054650</v>
      </c>
      <c r="C1031" s="332">
        <v>814</v>
      </c>
      <c r="D1031" s="332">
        <v>236</v>
      </c>
      <c r="E1031" s="143">
        <v>1050</v>
      </c>
    </row>
    <row r="1032" spans="1:5" ht="15">
      <c r="A1032" s="332" t="s">
        <v>979</v>
      </c>
      <c r="B1032" s="332">
        <v>16185153</v>
      </c>
      <c r="C1032" s="332">
        <v>379</v>
      </c>
      <c r="D1032" s="332">
        <v>370</v>
      </c>
      <c r="E1032" s="143">
        <v>749</v>
      </c>
    </row>
    <row r="1033" spans="1:5" ht="15">
      <c r="A1033" s="332" t="s">
        <v>979</v>
      </c>
      <c r="B1033" s="332">
        <v>18405155</v>
      </c>
      <c r="C1033" s="332">
        <v>295</v>
      </c>
      <c r="D1033" s="332">
        <v>259</v>
      </c>
      <c r="E1033" s="143">
        <v>554</v>
      </c>
    </row>
    <row r="1034" spans="1:5" ht="15">
      <c r="A1034" s="332" t="s">
        <v>979</v>
      </c>
      <c r="B1034" s="332">
        <v>20093431</v>
      </c>
      <c r="C1034" s="332">
        <v>468</v>
      </c>
      <c r="D1034" s="332">
        <v>470</v>
      </c>
      <c r="E1034" s="143">
        <v>938</v>
      </c>
    </row>
    <row r="1035" spans="1:5" ht="15">
      <c r="A1035" s="332" t="s">
        <v>979</v>
      </c>
      <c r="B1035" s="332">
        <v>18125155</v>
      </c>
      <c r="C1035" s="332">
        <v>847</v>
      </c>
      <c r="D1035" s="332">
        <v>231</v>
      </c>
      <c r="E1035" s="143">
        <v>1078</v>
      </c>
    </row>
    <row r="1036" spans="1:5" ht="15">
      <c r="A1036" s="332" t="s">
        <v>979</v>
      </c>
      <c r="B1036" s="332">
        <v>21185258</v>
      </c>
      <c r="C1036" s="332">
        <v>334</v>
      </c>
      <c r="D1036" s="332">
        <v>316</v>
      </c>
      <c r="E1036" s="143">
        <v>650</v>
      </c>
    </row>
    <row r="1037" spans="1:5" ht="15">
      <c r="A1037" s="332" t="s">
        <v>979</v>
      </c>
      <c r="B1037" s="332">
        <v>6204545</v>
      </c>
      <c r="C1037" s="332">
        <v>236</v>
      </c>
      <c r="D1037" s="332">
        <v>216</v>
      </c>
      <c r="E1037" s="143">
        <v>452</v>
      </c>
    </row>
    <row r="1038" spans="1:5" ht="15">
      <c r="A1038" s="332" t="s">
        <v>979</v>
      </c>
      <c r="B1038" s="332">
        <v>8023232</v>
      </c>
      <c r="C1038" s="332">
        <v>334</v>
      </c>
      <c r="D1038" s="332">
        <v>208</v>
      </c>
      <c r="E1038" s="143">
        <v>542</v>
      </c>
    </row>
    <row r="1039" spans="1:5" ht="15">
      <c r="A1039" s="332" t="s">
        <v>979</v>
      </c>
      <c r="B1039" s="332">
        <v>13054551</v>
      </c>
      <c r="C1039" s="332">
        <v>395</v>
      </c>
      <c r="D1039" s="332">
        <v>364</v>
      </c>
      <c r="E1039" s="143">
        <v>759</v>
      </c>
    </row>
    <row r="1040" spans="1:5" ht="15">
      <c r="A1040" s="332" t="s">
        <v>979</v>
      </c>
      <c r="B1040" s="332">
        <v>4013231</v>
      </c>
      <c r="C1040" s="332">
        <v>581</v>
      </c>
      <c r="D1040" s="332">
        <v>520</v>
      </c>
      <c r="E1040" s="143">
        <v>1101</v>
      </c>
    </row>
    <row r="1041" spans="1:5" ht="15">
      <c r="A1041" s="332" t="s">
        <v>979</v>
      </c>
      <c r="B1041" s="332">
        <v>15125153</v>
      </c>
      <c r="C1041" s="332">
        <v>593</v>
      </c>
      <c r="D1041" s="332">
        <v>388</v>
      </c>
      <c r="E1041" s="143">
        <v>981</v>
      </c>
    </row>
    <row r="1042" spans="1:5" ht="15">
      <c r="A1042" s="332" t="s">
        <v>979</v>
      </c>
      <c r="B1042" s="332">
        <v>21125238</v>
      </c>
      <c r="C1042" s="332">
        <v>269</v>
      </c>
      <c r="D1042" s="332">
        <v>263</v>
      </c>
      <c r="E1042" s="143">
        <v>532</v>
      </c>
    </row>
    <row r="1043" spans="1:5" ht="15">
      <c r="A1043" s="332" t="s">
        <v>979</v>
      </c>
      <c r="B1043" s="332">
        <v>4154343</v>
      </c>
      <c r="C1043" s="332">
        <v>250</v>
      </c>
      <c r="D1043" s="332">
        <v>77</v>
      </c>
      <c r="E1043" s="143">
        <v>327</v>
      </c>
    </row>
    <row r="1044" spans="1:5" ht="15">
      <c r="A1044" s="332" t="s">
        <v>979</v>
      </c>
      <c r="B1044" s="332">
        <v>5144544</v>
      </c>
      <c r="C1044" s="332">
        <v>242</v>
      </c>
      <c r="D1044" s="332">
        <v>201</v>
      </c>
      <c r="E1044" s="143">
        <v>443</v>
      </c>
    </row>
    <row r="1045" spans="1:5" ht="15">
      <c r="A1045" s="332" t="s">
        <v>979</v>
      </c>
      <c r="B1045" s="332">
        <v>3173127</v>
      </c>
      <c r="C1045" s="332">
        <v>468</v>
      </c>
      <c r="D1045" s="332">
        <v>271</v>
      </c>
      <c r="E1045" s="143">
        <v>739</v>
      </c>
    </row>
    <row r="1046" spans="1:5" ht="15">
      <c r="A1046" s="332" t="s">
        <v>979</v>
      </c>
      <c r="B1046" s="332">
        <v>8044546</v>
      </c>
      <c r="C1046" s="332">
        <v>542</v>
      </c>
      <c r="D1046" s="332">
        <v>285</v>
      </c>
      <c r="E1046" s="143">
        <v>827</v>
      </c>
    </row>
    <row r="1047" spans="1:5" ht="15">
      <c r="A1047" s="332" t="s">
        <v>979</v>
      </c>
      <c r="B1047" s="332">
        <v>19013437</v>
      </c>
      <c r="C1047" s="332">
        <v>583</v>
      </c>
      <c r="D1047" s="332">
        <v>138</v>
      </c>
      <c r="E1047" s="143">
        <v>721</v>
      </c>
    </row>
    <row r="1048" spans="1:5" ht="15">
      <c r="A1048" s="332" t="s">
        <v>979</v>
      </c>
      <c r="B1048" s="332">
        <v>9014547</v>
      </c>
      <c r="C1048" s="332">
        <v>952</v>
      </c>
      <c r="D1048" s="332">
        <v>724</v>
      </c>
      <c r="E1048" s="143">
        <v>1676</v>
      </c>
    </row>
    <row r="1049" spans="1:5" ht="15">
      <c r="A1049" s="332" t="s">
        <v>979</v>
      </c>
      <c r="B1049" s="332">
        <v>10093334</v>
      </c>
      <c r="C1049" s="332">
        <v>232</v>
      </c>
      <c r="D1049" s="332">
        <v>211</v>
      </c>
      <c r="E1049" s="143">
        <v>443</v>
      </c>
    </row>
    <row r="1050" spans="1:5" ht="15">
      <c r="A1050" s="332" t="s">
        <v>979</v>
      </c>
      <c r="B1050" s="332">
        <v>9005724</v>
      </c>
      <c r="C1050" s="332">
        <v>1</v>
      </c>
      <c r="D1050" s="332">
        <v>1036</v>
      </c>
      <c r="E1050" s="143">
        <v>1037</v>
      </c>
    </row>
    <row r="1051" spans="1:5" ht="15">
      <c r="A1051" s="332" t="s">
        <v>979</v>
      </c>
      <c r="B1051" s="332">
        <v>10184548</v>
      </c>
      <c r="C1051" s="332">
        <v>254</v>
      </c>
      <c r="D1051" s="332">
        <v>211</v>
      </c>
      <c r="E1051" s="143">
        <v>465</v>
      </c>
    </row>
    <row r="1052" spans="1:5" ht="15">
      <c r="A1052" s="332" t="s">
        <v>979</v>
      </c>
      <c r="B1052" s="332">
        <v>21385259</v>
      </c>
      <c r="C1052" s="332">
        <v>333</v>
      </c>
      <c r="D1052" s="332">
        <v>270</v>
      </c>
      <c r="E1052" s="143">
        <v>603</v>
      </c>
    </row>
    <row r="1053" spans="1:5" ht="15">
      <c r="A1053" s="332" t="s">
        <v>979</v>
      </c>
      <c r="B1053" s="332">
        <v>14253335</v>
      </c>
      <c r="C1053" s="332">
        <v>287</v>
      </c>
      <c r="D1053" s="332">
        <v>270</v>
      </c>
      <c r="E1053" s="143">
        <v>557</v>
      </c>
    </row>
    <row r="1054" spans="1:5" ht="15">
      <c r="A1054" s="332" t="s">
        <v>979</v>
      </c>
      <c r="B1054" s="332">
        <v>13094551</v>
      </c>
      <c r="C1054" s="332">
        <v>1583</v>
      </c>
      <c r="D1054" s="332">
        <v>1534</v>
      </c>
      <c r="E1054" s="143">
        <v>3117</v>
      </c>
    </row>
    <row r="1055" spans="1:5" ht="15">
      <c r="A1055" s="332" t="s">
        <v>979</v>
      </c>
      <c r="B1055" s="332">
        <v>2054341</v>
      </c>
      <c r="C1055" s="332">
        <v>339</v>
      </c>
      <c r="D1055" s="332">
        <v>197</v>
      </c>
      <c r="E1055" s="143">
        <v>536</v>
      </c>
    </row>
    <row r="1056" spans="1:5" ht="15">
      <c r="A1056" s="332" t="s">
        <v>979</v>
      </c>
      <c r="B1056" s="332">
        <v>10044548</v>
      </c>
      <c r="C1056" s="332">
        <v>278</v>
      </c>
      <c r="D1056" s="332">
        <v>188</v>
      </c>
      <c r="E1056" s="143">
        <v>466</v>
      </c>
    </row>
    <row r="1057" spans="1:5" ht="15">
      <c r="A1057" s="332" t="s">
        <v>979</v>
      </c>
      <c r="B1057" s="332">
        <v>12143333</v>
      </c>
      <c r="C1057" s="332">
        <v>388</v>
      </c>
      <c r="D1057" s="332">
        <v>323</v>
      </c>
      <c r="E1057" s="143">
        <v>711</v>
      </c>
    </row>
    <row r="1058" spans="1:5" ht="15">
      <c r="A1058" s="332" t="s">
        <v>979</v>
      </c>
      <c r="B1058" s="332">
        <v>21125258</v>
      </c>
      <c r="C1058" s="332">
        <v>760</v>
      </c>
      <c r="D1058" s="332">
        <v>200</v>
      </c>
      <c r="E1058" s="143">
        <v>960</v>
      </c>
    </row>
    <row r="1059" spans="1:5" ht="15">
      <c r="A1059" s="332" t="s">
        <v>979</v>
      </c>
      <c r="B1059" s="332">
        <v>20315257</v>
      </c>
      <c r="C1059" s="332">
        <v>271</v>
      </c>
      <c r="D1059" s="332">
        <v>171</v>
      </c>
      <c r="E1059" s="143">
        <v>442</v>
      </c>
    </row>
    <row r="1060" spans="1:5" ht="15">
      <c r="A1060" s="332" t="s">
        <v>979</v>
      </c>
      <c r="B1060" s="332">
        <v>19073437</v>
      </c>
      <c r="C1060" s="332">
        <v>385</v>
      </c>
      <c r="D1060" s="332">
        <v>228</v>
      </c>
      <c r="E1060" s="143">
        <v>613</v>
      </c>
    </row>
    <row r="1061" spans="1:5" ht="15">
      <c r="A1061" s="332" t="s">
        <v>979</v>
      </c>
      <c r="B1061" s="332">
        <v>16103536</v>
      </c>
      <c r="C1061" s="332">
        <v>87</v>
      </c>
      <c r="D1061" s="332">
        <v>40</v>
      </c>
      <c r="E1061" s="143">
        <v>127</v>
      </c>
    </row>
    <row r="1062" spans="1:5" ht="15">
      <c r="A1062" s="332" t="s">
        <v>979</v>
      </c>
      <c r="B1062" s="332">
        <v>13365151</v>
      </c>
      <c r="C1062" s="332">
        <v>422</v>
      </c>
      <c r="D1062" s="332">
        <v>366</v>
      </c>
      <c r="E1062" s="143">
        <v>788</v>
      </c>
    </row>
    <row r="1063" spans="1:5" ht="15">
      <c r="A1063" s="332" t="s">
        <v>979</v>
      </c>
      <c r="B1063" s="332">
        <v>18235155</v>
      </c>
      <c r="C1063" s="332">
        <v>257</v>
      </c>
      <c r="D1063" s="332">
        <v>249</v>
      </c>
      <c r="E1063" s="143">
        <v>506</v>
      </c>
    </row>
    <row r="1064" spans="1:5" ht="15">
      <c r="A1064" s="332" t="s">
        <v>979</v>
      </c>
      <c r="B1064" s="332">
        <v>13053333</v>
      </c>
      <c r="C1064" s="332">
        <v>229</v>
      </c>
      <c r="D1064" s="332">
        <v>187</v>
      </c>
      <c r="E1064" s="143">
        <v>416</v>
      </c>
    </row>
    <row r="1065" spans="1:5" ht="15">
      <c r="A1065" s="332" t="s">
        <v>979</v>
      </c>
      <c r="B1065" s="332">
        <v>13295151</v>
      </c>
      <c r="C1065" s="332">
        <v>670</v>
      </c>
      <c r="D1065" s="332">
        <v>480</v>
      </c>
      <c r="E1065" s="143">
        <v>1150</v>
      </c>
    </row>
    <row r="1066" spans="1:5" ht="15">
      <c r="A1066" s="332" t="s">
        <v>979</v>
      </c>
      <c r="B1066" s="332">
        <v>20115257</v>
      </c>
      <c r="C1066" s="332">
        <v>148</v>
      </c>
      <c r="D1066" s="332">
        <v>104</v>
      </c>
      <c r="E1066" s="143">
        <v>252</v>
      </c>
    </row>
    <row r="1067" spans="1:5" ht="15">
      <c r="A1067" s="332" t="s">
        <v>979</v>
      </c>
      <c r="B1067" s="332">
        <v>5274544</v>
      </c>
      <c r="C1067" s="332">
        <v>746</v>
      </c>
      <c r="D1067" s="332">
        <v>220</v>
      </c>
      <c r="E1067" s="143">
        <v>966</v>
      </c>
    </row>
    <row r="1068" spans="1:5" ht="15">
      <c r="A1068" s="332" t="s">
        <v>979</v>
      </c>
      <c r="B1068" s="332">
        <v>10003334</v>
      </c>
      <c r="C1068" s="332">
        <v>1326</v>
      </c>
      <c r="D1068" s="332">
        <v>13</v>
      </c>
      <c r="E1068" s="143">
        <v>1339</v>
      </c>
    </row>
    <row r="1069" spans="1:5" ht="15">
      <c r="A1069" s="332" t="s">
        <v>979</v>
      </c>
      <c r="B1069" s="332">
        <v>13224551</v>
      </c>
      <c r="C1069" s="332">
        <v>634</v>
      </c>
      <c r="D1069" s="332">
        <v>198</v>
      </c>
      <c r="E1069" s="143">
        <v>832</v>
      </c>
    </row>
    <row r="1070" spans="1:5" ht="15">
      <c r="A1070" s="332" t="s">
        <v>979</v>
      </c>
      <c r="B1070" s="332">
        <v>16033535</v>
      </c>
      <c r="C1070" s="332">
        <v>240</v>
      </c>
      <c r="D1070" s="332">
        <v>157</v>
      </c>
      <c r="E1070" s="143">
        <v>397</v>
      </c>
    </row>
    <row r="1071" spans="1:5" ht="15">
      <c r="A1071" s="332" t="s">
        <v>979</v>
      </c>
      <c r="B1071" s="332">
        <v>21205258</v>
      </c>
      <c r="C1071" s="332">
        <v>341</v>
      </c>
      <c r="D1071" s="332">
        <v>337</v>
      </c>
      <c r="E1071" s="143">
        <v>678</v>
      </c>
    </row>
    <row r="1072" spans="1:5" ht="15">
      <c r="A1072" s="332" t="s">
        <v>979</v>
      </c>
      <c r="B1072" s="332">
        <v>9104547</v>
      </c>
      <c r="C1072" s="332">
        <v>249</v>
      </c>
      <c r="D1072" s="332">
        <v>177</v>
      </c>
      <c r="E1072" s="143">
        <v>426</v>
      </c>
    </row>
    <row r="1073" spans="1:5" ht="15">
      <c r="A1073" s="332" t="s">
        <v>979</v>
      </c>
      <c r="B1073" s="332">
        <v>1144440</v>
      </c>
      <c r="C1073" s="332">
        <v>591</v>
      </c>
      <c r="D1073" s="332">
        <v>388</v>
      </c>
      <c r="E1073" s="143">
        <v>979</v>
      </c>
    </row>
    <row r="1074" spans="1:5" ht="15">
      <c r="A1074" s="332" t="s">
        <v>979</v>
      </c>
      <c r="B1074" s="332">
        <v>15099999</v>
      </c>
      <c r="C1074" s="332">
        <v>323</v>
      </c>
      <c r="D1074" s="332">
        <v>28</v>
      </c>
      <c r="E1074" s="143">
        <v>351</v>
      </c>
    </row>
    <row r="1075" spans="1:5" ht="15">
      <c r="A1075" s="332" t="s">
        <v>979</v>
      </c>
      <c r="B1075" s="332">
        <v>16053535</v>
      </c>
      <c r="C1075" s="332">
        <v>272</v>
      </c>
      <c r="D1075" s="332">
        <v>196</v>
      </c>
      <c r="E1075" s="143">
        <v>468</v>
      </c>
    </row>
    <row r="1076" spans="1:5" ht="15">
      <c r="A1076" s="332" t="s">
        <v>979</v>
      </c>
      <c r="B1076" s="332">
        <v>19265156</v>
      </c>
      <c r="C1076" s="332">
        <v>560</v>
      </c>
      <c r="D1076" s="332">
        <v>239</v>
      </c>
      <c r="E1076" s="143">
        <v>799</v>
      </c>
    </row>
    <row r="1077" spans="1:5" ht="15">
      <c r="A1077" s="332" t="s">
        <v>979</v>
      </c>
      <c r="B1077" s="332">
        <v>16013535</v>
      </c>
      <c r="C1077" s="332">
        <v>595</v>
      </c>
      <c r="D1077" s="332">
        <v>174</v>
      </c>
      <c r="E1077" s="143">
        <v>769</v>
      </c>
    </row>
    <row r="1078" spans="1:5" ht="15">
      <c r="A1078" s="332" t="s">
        <v>979</v>
      </c>
      <c r="B1078" s="332">
        <v>12335150</v>
      </c>
      <c r="C1078" s="332">
        <v>580</v>
      </c>
      <c r="D1078" s="332">
        <v>185</v>
      </c>
      <c r="E1078" s="143">
        <v>765</v>
      </c>
    </row>
    <row r="1079" spans="1:5" ht="15">
      <c r="A1079" s="332" t="s">
        <v>979</v>
      </c>
      <c r="B1079" s="332">
        <v>13133333</v>
      </c>
      <c r="C1079" s="332">
        <v>283</v>
      </c>
      <c r="D1079" s="332">
        <v>275</v>
      </c>
      <c r="E1079" s="143">
        <v>558</v>
      </c>
    </row>
    <row r="1080" spans="1:5" ht="15">
      <c r="A1080" s="332" t="s">
        <v>979</v>
      </c>
      <c r="B1080" s="332">
        <v>6244545</v>
      </c>
      <c r="C1080" s="332">
        <v>450</v>
      </c>
      <c r="D1080" s="332">
        <v>225</v>
      </c>
      <c r="E1080" s="143">
        <v>675</v>
      </c>
    </row>
    <row r="1081" spans="1:5" ht="15">
      <c r="A1081" s="332" t="s">
        <v>979</v>
      </c>
      <c r="B1081" s="332">
        <v>19003438</v>
      </c>
      <c r="C1081" s="332">
        <v>617</v>
      </c>
      <c r="D1081" s="332">
        <v>130</v>
      </c>
      <c r="E1081" s="143">
        <v>747</v>
      </c>
    </row>
    <row r="1082" spans="1:5" ht="15">
      <c r="A1082" s="332" t="s">
        <v>979</v>
      </c>
      <c r="B1082" s="332">
        <v>7103232</v>
      </c>
      <c r="C1082" s="332">
        <v>531</v>
      </c>
      <c r="D1082" s="332">
        <v>318</v>
      </c>
      <c r="E1082" s="143">
        <v>849</v>
      </c>
    </row>
    <row r="1083" spans="1:5" ht="15">
      <c r="A1083" s="332" t="s">
        <v>979</v>
      </c>
      <c r="B1083" s="332">
        <v>14204552</v>
      </c>
      <c r="C1083" s="332">
        <v>327</v>
      </c>
      <c r="D1083" s="332">
        <v>319</v>
      </c>
      <c r="E1083" s="143">
        <v>646</v>
      </c>
    </row>
    <row r="1084" spans="1:5" ht="15">
      <c r="A1084" s="332" t="s">
        <v>979</v>
      </c>
      <c r="B1084" s="332">
        <v>12053333</v>
      </c>
      <c r="C1084" s="332">
        <v>342</v>
      </c>
      <c r="D1084" s="332">
        <v>328</v>
      </c>
      <c r="E1084" s="143">
        <v>670</v>
      </c>
    </row>
    <row r="1085" spans="1:5" ht="15">
      <c r="A1085" s="332" t="s">
        <v>979</v>
      </c>
      <c r="B1085" s="332">
        <v>1054440</v>
      </c>
      <c r="C1085" s="332">
        <v>515</v>
      </c>
      <c r="D1085" s="332">
        <v>204</v>
      </c>
      <c r="E1085" s="143">
        <v>719</v>
      </c>
    </row>
    <row r="1086" spans="1:5" ht="15">
      <c r="A1086" s="332" t="s">
        <v>979</v>
      </c>
      <c r="B1086" s="332">
        <v>13103333</v>
      </c>
      <c r="C1086" s="332">
        <v>320</v>
      </c>
      <c r="D1086" s="332">
        <v>176</v>
      </c>
      <c r="E1086" s="143">
        <v>496</v>
      </c>
    </row>
    <row r="1087" spans="1:5" ht="15">
      <c r="A1087" s="332" t="s">
        <v>979</v>
      </c>
      <c r="B1087" s="332">
        <v>15033437</v>
      </c>
      <c r="C1087" s="332">
        <v>1148</v>
      </c>
      <c r="D1087" s="332">
        <v>56</v>
      </c>
      <c r="E1087" s="143">
        <v>1204</v>
      </c>
    </row>
    <row r="1088" spans="1:5" ht="15">
      <c r="A1088" s="332" t="s">
        <v>979</v>
      </c>
      <c r="B1088" s="332">
        <v>19385156</v>
      </c>
      <c r="C1088" s="332">
        <v>351</v>
      </c>
      <c r="D1088" s="332">
        <v>330</v>
      </c>
      <c r="E1088" s="143">
        <v>681</v>
      </c>
    </row>
    <row r="1089" spans="1:5" ht="15">
      <c r="A1089" s="332" t="s">
        <v>979</v>
      </c>
      <c r="B1089" s="332">
        <v>21165238</v>
      </c>
      <c r="C1089" s="332">
        <v>249</v>
      </c>
      <c r="D1089" s="332">
        <v>246</v>
      </c>
      <c r="E1089" s="143">
        <v>495</v>
      </c>
    </row>
    <row r="1090" spans="1:5" ht="15">
      <c r="A1090" s="332" t="s">
        <v>979</v>
      </c>
      <c r="B1090" s="332">
        <v>10224548</v>
      </c>
      <c r="C1090" s="332">
        <v>372</v>
      </c>
      <c r="D1090" s="332">
        <v>330</v>
      </c>
      <c r="E1090" s="143">
        <v>702</v>
      </c>
    </row>
    <row r="1091" spans="1:5" ht="15">
      <c r="A1091" s="332" t="s">
        <v>979</v>
      </c>
      <c r="B1091" s="332">
        <v>18023537</v>
      </c>
      <c r="C1091" s="332">
        <v>560</v>
      </c>
      <c r="D1091" s="332">
        <v>95</v>
      </c>
      <c r="E1091" s="143">
        <v>655</v>
      </c>
    </row>
    <row r="1092" spans="1:5" ht="15">
      <c r="A1092" s="332" t="s">
        <v>979</v>
      </c>
      <c r="B1092" s="332">
        <v>16195153</v>
      </c>
      <c r="C1092" s="332">
        <v>967</v>
      </c>
      <c r="D1092" s="332">
        <v>45</v>
      </c>
      <c r="E1092" s="143">
        <v>1012</v>
      </c>
    </row>
    <row r="1093" spans="1:5" ht="15">
      <c r="A1093" s="332" t="s">
        <v>979</v>
      </c>
      <c r="B1093" s="332">
        <v>14054552</v>
      </c>
      <c r="C1093" s="332">
        <v>314</v>
      </c>
      <c r="D1093" s="332">
        <v>294</v>
      </c>
      <c r="E1093" s="143">
        <v>608</v>
      </c>
    </row>
    <row r="1094" spans="1:5" ht="15">
      <c r="A1094" s="332" t="s">
        <v>979</v>
      </c>
      <c r="B1094" s="332">
        <v>14263335</v>
      </c>
      <c r="C1094" s="332">
        <v>227</v>
      </c>
      <c r="D1094" s="332">
        <v>202</v>
      </c>
      <c r="E1094" s="143">
        <v>429</v>
      </c>
    </row>
    <row r="1095" spans="1:5" ht="15">
      <c r="A1095" s="332" t="s">
        <v>979</v>
      </c>
      <c r="B1095" s="332">
        <v>7034545</v>
      </c>
      <c r="C1095" s="332">
        <v>388</v>
      </c>
      <c r="D1095" s="332">
        <v>91</v>
      </c>
      <c r="E1095" s="143">
        <v>479</v>
      </c>
    </row>
    <row r="1096" spans="1:5" ht="15">
      <c r="A1096" s="332" t="s">
        <v>979</v>
      </c>
      <c r="B1096" s="332">
        <v>13355151</v>
      </c>
      <c r="C1096" s="332">
        <v>286</v>
      </c>
      <c r="D1096" s="332">
        <v>252</v>
      </c>
      <c r="E1096" s="143">
        <v>538</v>
      </c>
    </row>
    <row r="1097" spans="1:5" ht="15">
      <c r="A1097" s="332" t="s">
        <v>979</v>
      </c>
      <c r="B1097" s="332">
        <v>10294548</v>
      </c>
      <c r="C1097" s="332">
        <v>386</v>
      </c>
      <c r="D1097" s="332">
        <v>224</v>
      </c>
      <c r="E1097" s="143">
        <v>610</v>
      </c>
    </row>
    <row r="1098" spans="1:5" ht="15">
      <c r="A1098" s="332" t="s">
        <v>979</v>
      </c>
      <c r="B1098" s="332">
        <v>19053437</v>
      </c>
      <c r="C1098" s="332">
        <v>253</v>
      </c>
      <c r="D1098" s="332">
        <v>188</v>
      </c>
      <c r="E1098" s="143">
        <v>441</v>
      </c>
    </row>
    <row r="1099" spans="1:5" ht="15">
      <c r="A1099" s="332" t="s">
        <v>979</v>
      </c>
      <c r="B1099" s="332">
        <v>3073127</v>
      </c>
      <c r="C1099" s="332">
        <v>263</v>
      </c>
      <c r="D1099" s="332">
        <v>203</v>
      </c>
      <c r="E1099" s="143">
        <v>466</v>
      </c>
    </row>
    <row r="1100" spans="1:5" ht="15">
      <c r="A1100" s="332" t="s">
        <v>979</v>
      </c>
      <c r="B1100" s="332">
        <v>11093233</v>
      </c>
      <c r="C1100" s="332">
        <v>492</v>
      </c>
      <c r="D1100" s="332">
        <v>161</v>
      </c>
      <c r="E1100" s="143">
        <v>653</v>
      </c>
    </row>
    <row r="1101" spans="1:5" ht="15">
      <c r="A1101" s="332" t="s">
        <v>979</v>
      </c>
      <c r="B1101" s="332">
        <v>8013232</v>
      </c>
      <c r="C1101" s="332">
        <v>540</v>
      </c>
      <c r="D1101" s="332">
        <v>153</v>
      </c>
      <c r="E1101" s="143">
        <v>693</v>
      </c>
    </row>
    <row r="1102" spans="1:5" ht="15">
      <c r="A1102" s="332" t="s">
        <v>979</v>
      </c>
      <c r="B1102" s="332">
        <v>13123333</v>
      </c>
      <c r="C1102" s="332">
        <v>273</v>
      </c>
      <c r="D1102" s="332">
        <v>263</v>
      </c>
      <c r="E1102" s="143">
        <v>536</v>
      </c>
    </row>
    <row r="1103" spans="1:5" ht="15">
      <c r="A1103" s="332" t="s">
        <v>979</v>
      </c>
      <c r="B1103" s="332">
        <v>20223438</v>
      </c>
      <c r="C1103" s="332">
        <v>463</v>
      </c>
      <c r="D1103" s="332">
        <v>282</v>
      </c>
      <c r="E1103" s="143">
        <v>745</v>
      </c>
    </row>
    <row r="1104" spans="1:5" ht="15">
      <c r="A1104" s="332" t="s">
        <v>979</v>
      </c>
      <c r="B1104" s="332">
        <v>11344650</v>
      </c>
      <c r="C1104" s="332">
        <v>480</v>
      </c>
      <c r="D1104" s="332">
        <v>403</v>
      </c>
      <c r="E1104" s="143">
        <v>883</v>
      </c>
    </row>
    <row r="1105" spans="1:5" ht="15">
      <c r="A1105" s="332" t="s">
        <v>979</v>
      </c>
      <c r="B1105" s="332">
        <v>21395259</v>
      </c>
      <c r="C1105" s="332">
        <v>229</v>
      </c>
      <c r="D1105" s="332">
        <v>179</v>
      </c>
      <c r="E1105" s="143">
        <v>408</v>
      </c>
    </row>
    <row r="1106" spans="1:5" ht="15">
      <c r="A1106" s="332" t="s">
        <v>979</v>
      </c>
      <c r="B1106" s="332">
        <v>1224440</v>
      </c>
      <c r="C1106" s="332">
        <v>212</v>
      </c>
      <c r="D1106" s="332">
        <v>175</v>
      </c>
      <c r="E1106" s="143">
        <v>387</v>
      </c>
    </row>
    <row r="1107" spans="1:5" ht="15">
      <c r="A1107" s="332" t="s">
        <v>979</v>
      </c>
      <c r="B1107" s="332">
        <v>20043431</v>
      </c>
      <c r="C1107" s="332">
        <v>1053</v>
      </c>
      <c r="D1107" s="332">
        <v>90</v>
      </c>
      <c r="E1107" s="143">
        <v>1143</v>
      </c>
    </row>
    <row r="1108" spans="1:5" ht="15">
      <c r="A1108" s="332" t="s">
        <v>979</v>
      </c>
      <c r="B1108" s="332">
        <v>21345259</v>
      </c>
      <c r="C1108" s="332">
        <v>246</v>
      </c>
      <c r="D1108" s="332">
        <v>209</v>
      </c>
      <c r="E1108" s="143">
        <v>455</v>
      </c>
    </row>
    <row r="1109" spans="1:5" ht="15">
      <c r="A1109" s="332" t="s">
        <v>979</v>
      </c>
      <c r="B1109" s="332">
        <v>13114551</v>
      </c>
      <c r="C1109" s="332">
        <v>296</v>
      </c>
      <c r="D1109" s="332">
        <v>237</v>
      </c>
      <c r="E1109" s="143">
        <v>533</v>
      </c>
    </row>
    <row r="1110" spans="1:5" ht="15">
      <c r="A1110" s="332" t="s">
        <v>979</v>
      </c>
      <c r="B1110" s="332">
        <v>14223335</v>
      </c>
      <c r="C1110" s="332">
        <v>289</v>
      </c>
      <c r="D1110" s="332">
        <v>265</v>
      </c>
      <c r="E1110" s="143">
        <v>554</v>
      </c>
    </row>
    <row r="1111" spans="1:5" ht="15">
      <c r="A1111" s="332" t="s">
        <v>979</v>
      </c>
      <c r="B1111" s="332">
        <v>7063232</v>
      </c>
      <c r="C1111" s="332">
        <v>466</v>
      </c>
      <c r="D1111" s="332">
        <v>80</v>
      </c>
      <c r="E1111" s="143">
        <v>546</v>
      </c>
    </row>
    <row r="1112" spans="1:5" ht="15">
      <c r="A1112" s="332" t="s">
        <v>979</v>
      </c>
      <c r="B1112" s="332">
        <v>3183128</v>
      </c>
      <c r="C1112" s="332">
        <v>259</v>
      </c>
      <c r="D1112" s="332">
        <v>182</v>
      </c>
      <c r="E1112" s="143">
        <v>441</v>
      </c>
    </row>
    <row r="1113" spans="1:5" ht="15">
      <c r="A1113" s="332" t="s">
        <v>979</v>
      </c>
      <c r="B1113" s="332">
        <v>14114552</v>
      </c>
      <c r="C1113" s="332">
        <v>574</v>
      </c>
      <c r="D1113" s="332">
        <v>68</v>
      </c>
      <c r="E1113" s="143">
        <v>642</v>
      </c>
    </row>
    <row r="1114" spans="1:5" ht="15">
      <c r="A1114" s="332" t="s">
        <v>979</v>
      </c>
      <c r="B1114" s="332">
        <v>21275259</v>
      </c>
      <c r="C1114" s="332">
        <v>274</v>
      </c>
      <c r="D1114" s="332">
        <v>113</v>
      </c>
      <c r="E1114" s="143">
        <v>387</v>
      </c>
    </row>
    <row r="1115" spans="1:5" ht="15">
      <c r="A1115" s="332" t="s">
        <v>979</v>
      </c>
      <c r="B1115" s="332">
        <v>16075153</v>
      </c>
      <c r="C1115" s="332">
        <v>1691</v>
      </c>
      <c r="D1115" s="332">
        <v>88</v>
      </c>
      <c r="E1115" s="143">
        <v>1779</v>
      </c>
    </row>
    <row r="1116" spans="1:5" ht="15">
      <c r="A1116" s="332" t="s">
        <v>979</v>
      </c>
      <c r="B1116" s="332">
        <v>20265257</v>
      </c>
      <c r="C1116" s="332">
        <v>262</v>
      </c>
      <c r="D1116" s="332">
        <v>89</v>
      </c>
      <c r="E1116" s="143">
        <v>351</v>
      </c>
    </row>
    <row r="1117" spans="1:5" ht="15">
      <c r="A1117" s="332" t="s">
        <v>979</v>
      </c>
      <c r="B1117" s="332">
        <v>16155153</v>
      </c>
      <c r="C1117" s="332">
        <v>265</v>
      </c>
      <c r="D1117" s="332">
        <v>227</v>
      </c>
      <c r="E1117" s="143">
        <v>492</v>
      </c>
    </row>
    <row r="1118" spans="1:5" ht="15">
      <c r="A1118" s="332" t="s">
        <v>979</v>
      </c>
      <c r="B1118" s="332">
        <v>21525259</v>
      </c>
      <c r="C1118" s="332">
        <v>1869</v>
      </c>
      <c r="D1118" s="332">
        <v>770</v>
      </c>
      <c r="E1118" s="143">
        <v>2639</v>
      </c>
    </row>
    <row r="1119" spans="1:5" ht="15">
      <c r="A1119" s="332" t="s">
        <v>979</v>
      </c>
      <c r="B1119" s="332">
        <v>14104552</v>
      </c>
      <c r="C1119" s="332">
        <v>626</v>
      </c>
      <c r="D1119" s="332">
        <v>182</v>
      </c>
      <c r="E1119" s="143">
        <v>808</v>
      </c>
    </row>
    <row r="1120" spans="1:5" ht="15">
      <c r="A1120" s="332" t="s">
        <v>979</v>
      </c>
      <c r="B1120" s="332">
        <v>16023535</v>
      </c>
      <c r="C1120" s="332">
        <v>228</v>
      </c>
      <c r="D1120" s="332">
        <v>145</v>
      </c>
      <c r="E1120" s="143">
        <v>373</v>
      </c>
    </row>
    <row r="1121" spans="1:5" ht="15">
      <c r="A1121" s="332" t="s">
        <v>979</v>
      </c>
      <c r="B1121" s="332">
        <v>14395152</v>
      </c>
      <c r="C1121" s="332">
        <v>426</v>
      </c>
      <c r="D1121" s="332">
        <v>287</v>
      </c>
      <c r="E1121" s="143">
        <v>713</v>
      </c>
    </row>
    <row r="1122" spans="1:5" ht="15">
      <c r="A1122" s="332" t="s">
        <v>979</v>
      </c>
      <c r="B1122" s="332">
        <v>10024548</v>
      </c>
      <c r="C1122" s="332">
        <v>259</v>
      </c>
      <c r="D1122" s="332">
        <v>243</v>
      </c>
      <c r="E1122" s="143">
        <v>502</v>
      </c>
    </row>
    <row r="1123" spans="1:5" ht="15">
      <c r="A1123" s="332" t="s">
        <v>979</v>
      </c>
      <c r="B1123" s="332">
        <v>12064650</v>
      </c>
      <c r="C1123" s="332">
        <v>395</v>
      </c>
      <c r="D1123" s="332">
        <v>285</v>
      </c>
      <c r="E1123" s="143">
        <v>680</v>
      </c>
    </row>
    <row r="1124" spans="1:5" ht="15">
      <c r="A1124" s="332" t="s">
        <v>979</v>
      </c>
      <c r="B1124" s="332">
        <v>14113335</v>
      </c>
      <c r="C1124" s="332">
        <v>259</v>
      </c>
      <c r="D1124" s="332">
        <v>202</v>
      </c>
      <c r="E1124" s="143">
        <v>461</v>
      </c>
    </row>
    <row r="1125" spans="1:5" ht="15">
      <c r="A1125" s="332" t="s">
        <v>979</v>
      </c>
      <c r="B1125" s="332">
        <v>21335259</v>
      </c>
      <c r="C1125" s="332">
        <v>343</v>
      </c>
      <c r="D1125" s="332">
        <v>286</v>
      </c>
      <c r="E1125" s="143">
        <v>629</v>
      </c>
    </row>
    <row r="1126" spans="1:5" ht="15">
      <c r="A1126" s="332" t="s">
        <v>979</v>
      </c>
      <c r="B1126" s="332">
        <v>2013128</v>
      </c>
      <c r="C1126" s="332">
        <v>340</v>
      </c>
      <c r="D1126" s="332">
        <v>4</v>
      </c>
      <c r="E1126" s="143">
        <v>344</v>
      </c>
    </row>
    <row r="1127" spans="1:5" ht="15">
      <c r="A1127" s="332" t="s">
        <v>979</v>
      </c>
      <c r="B1127" s="332">
        <v>1114440</v>
      </c>
      <c r="C1127" s="332">
        <v>213</v>
      </c>
      <c r="D1127" s="332">
        <v>207</v>
      </c>
      <c r="E1127" s="143">
        <v>420</v>
      </c>
    </row>
    <row r="1128" spans="1:5" ht="15">
      <c r="A1128" s="332" t="s">
        <v>979</v>
      </c>
      <c r="B1128" s="332">
        <v>15013535</v>
      </c>
      <c r="C1128" s="332">
        <v>716</v>
      </c>
      <c r="D1128" s="332">
        <v>25</v>
      </c>
      <c r="E1128" s="143">
        <v>741</v>
      </c>
    </row>
    <row r="1129" spans="1:5" ht="15">
      <c r="A1129" s="332" t="s">
        <v>979</v>
      </c>
      <c r="B1129" s="332">
        <v>9194547</v>
      </c>
      <c r="C1129" s="332">
        <v>242</v>
      </c>
      <c r="D1129" s="332">
        <v>172</v>
      </c>
      <c r="E1129" s="143">
        <v>414</v>
      </c>
    </row>
    <row r="1130" spans="1:5" ht="15">
      <c r="A1130" s="332" t="s">
        <v>979</v>
      </c>
      <c r="B1130" s="332">
        <v>8153232</v>
      </c>
      <c r="C1130" s="332">
        <v>655</v>
      </c>
      <c r="D1130" s="332">
        <v>184</v>
      </c>
      <c r="E1130" s="143">
        <v>839</v>
      </c>
    </row>
    <row r="1131" spans="1:5" ht="15">
      <c r="A1131" s="332" t="s">
        <v>979</v>
      </c>
      <c r="B1131" s="332">
        <v>18205155</v>
      </c>
      <c r="C1131" s="332">
        <v>307</v>
      </c>
      <c r="D1131" s="332">
        <v>304</v>
      </c>
      <c r="E1131" s="143">
        <v>611</v>
      </c>
    </row>
    <row r="1132" spans="1:5" ht="15">
      <c r="A1132" s="332" t="s">
        <v>979</v>
      </c>
      <c r="B1132" s="332">
        <v>10434648</v>
      </c>
      <c r="C1132" s="332">
        <v>289</v>
      </c>
      <c r="D1132" s="332">
        <v>264</v>
      </c>
      <c r="E1132" s="143">
        <v>553</v>
      </c>
    </row>
    <row r="1133" spans="1:5" ht="15">
      <c r="A1133" s="332" t="s">
        <v>979</v>
      </c>
      <c r="B1133" s="332">
        <v>21035238</v>
      </c>
      <c r="C1133" s="332">
        <v>329</v>
      </c>
      <c r="D1133" s="332">
        <v>326</v>
      </c>
      <c r="E1133" s="143">
        <v>655</v>
      </c>
    </row>
    <row r="1134" spans="1:5" ht="15">
      <c r="A1134" s="332" t="s">
        <v>979</v>
      </c>
      <c r="B1134" s="332">
        <v>19225156</v>
      </c>
      <c r="C1134" s="332">
        <v>461</v>
      </c>
      <c r="D1134" s="332">
        <v>439</v>
      </c>
      <c r="E1134" s="143">
        <v>900</v>
      </c>
    </row>
    <row r="1135" spans="1:5" ht="15">
      <c r="A1135" s="332" t="s">
        <v>979</v>
      </c>
      <c r="B1135" s="332">
        <v>12184650</v>
      </c>
      <c r="C1135" s="332">
        <v>276</v>
      </c>
      <c r="D1135" s="332">
        <v>231</v>
      </c>
      <c r="E1135" s="143">
        <v>507</v>
      </c>
    </row>
    <row r="1136" spans="1:5" ht="15">
      <c r="A1136" s="332" t="s">
        <v>979</v>
      </c>
      <c r="B1136" s="332">
        <v>7023232</v>
      </c>
      <c r="C1136" s="332">
        <v>486</v>
      </c>
      <c r="D1136" s="332">
        <v>263</v>
      </c>
      <c r="E1136" s="143">
        <v>749</v>
      </c>
    </row>
    <row r="1137" spans="1:5" ht="15">
      <c r="A1137" s="332" t="s">
        <v>979</v>
      </c>
      <c r="B1137" s="332">
        <v>17125154</v>
      </c>
      <c r="C1137" s="332">
        <v>753</v>
      </c>
      <c r="D1137" s="332">
        <v>675</v>
      </c>
      <c r="E1137" s="143">
        <v>1428</v>
      </c>
    </row>
    <row r="1138" spans="1:5" ht="15">
      <c r="A1138" s="332" t="s">
        <v>979</v>
      </c>
      <c r="B1138" s="332">
        <v>18003537</v>
      </c>
      <c r="C1138" s="332">
        <v>244</v>
      </c>
      <c r="D1138" s="332">
        <v>203</v>
      </c>
      <c r="E1138" s="143">
        <v>447</v>
      </c>
    </row>
    <row r="1139" spans="1:5" ht="15">
      <c r="A1139" s="332" t="s">
        <v>979</v>
      </c>
      <c r="B1139" s="332">
        <v>12315150</v>
      </c>
      <c r="C1139" s="332">
        <v>382</v>
      </c>
      <c r="D1139" s="332">
        <v>282</v>
      </c>
      <c r="E1139" s="143">
        <v>664</v>
      </c>
    </row>
    <row r="1140" spans="1:5" ht="15">
      <c r="A1140" s="332" t="s">
        <v>979</v>
      </c>
      <c r="B1140" s="332">
        <v>2143126</v>
      </c>
      <c r="C1140" s="332">
        <v>527</v>
      </c>
      <c r="D1140" s="332">
        <v>310</v>
      </c>
      <c r="E1140" s="143">
        <v>837</v>
      </c>
    </row>
    <row r="1141" spans="1:5" ht="15">
      <c r="A1141" s="332" t="s">
        <v>979</v>
      </c>
      <c r="B1141" s="332">
        <v>8054546</v>
      </c>
      <c r="C1141" s="332">
        <v>753</v>
      </c>
      <c r="D1141" s="332">
        <v>719</v>
      </c>
      <c r="E1141" s="143">
        <v>1472</v>
      </c>
    </row>
    <row r="1142" spans="1:5" ht="15">
      <c r="A1142" s="332" t="s">
        <v>979</v>
      </c>
      <c r="B1142" s="332">
        <v>7083232</v>
      </c>
      <c r="C1142" s="332">
        <v>2065</v>
      </c>
      <c r="D1142" s="332">
        <v>931</v>
      </c>
      <c r="E1142" s="143">
        <v>2996</v>
      </c>
    </row>
    <row r="1143" spans="1:5" ht="15">
      <c r="A1143" s="332" t="s">
        <v>979</v>
      </c>
      <c r="B1143" s="332">
        <v>18485155</v>
      </c>
      <c r="C1143" s="332">
        <v>342</v>
      </c>
      <c r="D1143" s="332">
        <v>308</v>
      </c>
      <c r="E1143" s="143">
        <v>650</v>
      </c>
    </row>
    <row r="1144" spans="1:5" ht="15">
      <c r="A1144" s="332" t="s">
        <v>979</v>
      </c>
      <c r="B1144" s="332">
        <v>13335151</v>
      </c>
      <c r="C1144" s="332">
        <v>756</v>
      </c>
      <c r="D1144" s="332">
        <v>211</v>
      </c>
      <c r="E1144" s="143">
        <v>967</v>
      </c>
    </row>
    <row r="1145" spans="1:5" ht="15">
      <c r="A1145" s="332" t="s">
        <v>979</v>
      </c>
      <c r="B1145" s="332">
        <v>13305151</v>
      </c>
      <c r="C1145" s="332">
        <v>474</v>
      </c>
      <c r="D1145" s="332">
        <v>392</v>
      </c>
      <c r="E1145" s="143">
        <v>866</v>
      </c>
    </row>
    <row r="1146" spans="1:5" ht="15">
      <c r="A1146" s="332" t="s">
        <v>979</v>
      </c>
      <c r="B1146" s="332">
        <v>15195153</v>
      </c>
      <c r="C1146" s="332">
        <v>196</v>
      </c>
      <c r="D1146" s="332">
        <v>171</v>
      </c>
      <c r="E1146" s="143">
        <v>367</v>
      </c>
    </row>
    <row r="1147" spans="1:5" ht="15">
      <c r="A1147" s="332" t="s">
        <v>979</v>
      </c>
      <c r="B1147" s="332">
        <v>12153333</v>
      </c>
      <c r="C1147" s="332">
        <v>305</v>
      </c>
      <c r="D1147" s="332">
        <v>298</v>
      </c>
      <c r="E1147" s="143">
        <v>603</v>
      </c>
    </row>
    <row r="1148" spans="1:5" ht="15">
      <c r="A1148" s="332" t="s">
        <v>979</v>
      </c>
      <c r="B1148" s="332">
        <v>21105258</v>
      </c>
      <c r="C1148" s="332">
        <v>780</v>
      </c>
      <c r="D1148" s="332">
        <v>281</v>
      </c>
      <c r="E1148" s="143">
        <v>1061</v>
      </c>
    </row>
    <row r="1149" spans="1:5" ht="15">
      <c r="A1149" s="332" t="s">
        <v>979</v>
      </c>
      <c r="B1149" s="332">
        <v>14325152</v>
      </c>
      <c r="C1149" s="332">
        <v>287</v>
      </c>
      <c r="D1149" s="332">
        <v>281</v>
      </c>
      <c r="E1149" s="143">
        <v>568</v>
      </c>
    </row>
    <row r="1150" spans="1:5" ht="15">
      <c r="A1150" s="332" t="s">
        <v>979</v>
      </c>
      <c r="B1150" s="332">
        <v>12084650</v>
      </c>
      <c r="C1150" s="332">
        <v>271</v>
      </c>
      <c r="D1150" s="332">
        <v>263</v>
      </c>
      <c r="E1150" s="143">
        <v>534</v>
      </c>
    </row>
    <row r="1151" spans="1:5" ht="15">
      <c r="A1151" s="332" t="s">
        <v>979</v>
      </c>
      <c r="B1151" s="332">
        <v>11264650</v>
      </c>
      <c r="C1151" s="332">
        <v>382</v>
      </c>
      <c r="D1151" s="332">
        <v>292</v>
      </c>
      <c r="E1151" s="143">
        <v>674</v>
      </c>
    </row>
    <row r="1152" spans="1:5" ht="15">
      <c r="A1152" s="332" t="s">
        <v>979</v>
      </c>
      <c r="B1152" s="332">
        <v>12073333</v>
      </c>
      <c r="C1152" s="332">
        <v>256</v>
      </c>
      <c r="D1152" s="332">
        <v>166</v>
      </c>
      <c r="E1152" s="143">
        <v>422</v>
      </c>
    </row>
    <row r="1153" spans="1:5" ht="15">
      <c r="A1153" s="332" t="s">
        <v>979</v>
      </c>
      <c r="B1153" s="332">
        <v>5204544</v>
      </c>
      <c r="C1153" s="332">
        <v>601</v>
      </c>
      <c r="D1153" s="332">
        <v>314</v>
      </c>
      <c r="E1153" s="143">
        <v>915</v>
      </c>
    </row>
    <row r="1154" spans="1:5" ht="15">
      <c r="A1154" s="332" t="s">
        <v>979</v>
      </c>
      <c r="B1154" s="332">
        <v>7074546</v>
      </c>
      <c r="C1154" s="332">
        <v>217</v>
      </c>
      <c r="D1154" s="332">
        <v>117</v>
      </c>
      <c r="E1154" s="143">
        <v>334</v>
      </c>
    </row>
    <row r="1155" spans="1:5" ht="15">
      <c r="A1155" s="332" t="s">
        <v>979</v>
      </c>
      <c r="B1155" s="332">
        <v>16115153</v>
      </c>
      <c r="C1155" s="332">
        <v>1016</v>
      </c>
      <c r="D1155" s="332">
        <v>148</v>
      </c>
      <c r="E1155" s="143">
        <v>1164</v>
      </c>
    </row>
    <row r="1156" spans="1:5" ht="15">
      <c r="A1156" s="332" t="s">
        <v>979</v>
      </c>
      <c r="B1156" s="332">
        <v>5214544</v>
      </c>
      <c r="C1156" s="332">
        <v>1003</v>
      </c>
      <c r="D1156" s="332">
        <v>622</v>
      </c>
      <c r="E1156" s="143">
        <v>1625</v>
      </c>
    </row>
    <row r="1157" spans="1:5" ht="15">
      <c r="A1157" s="332" t="s">
        <v>979</v>
      </c>
      <c r="B1157" s="332">
        <v>17035154</v>
      </c>
      <c r="C1157" s="332">
        <v>1939</v>
      </c>
      <c r="D1157" s="332">
        <v>169</v>
      </c>
      <c r="E1157" s="143">
        <v>2108</v>
      </c>
    </row>
    <row r="1158" spans="1:5" ht="15">
      <c r="A1158" s="332" t="s">
        <v>979</v>
      </c>
      <c r="B1158" s="332">
        <v>13023333</v>
      </c>
      <c r="C1158" s="332">
        <v>482</v>
      </c>
      <c r="D1158" s="332">
        <v>277</v>
      </c>
      <c r="E1158" s="143">
        <v>759</v>
      </c>
    </row>
    <row r="1159" spans="1:5" ht="15">
      <c r="A1159" s="332" t="s">
        <v>979</v>
      </c>
      <c r="B1159" s="332">
        <v>16065153</v>
      </c>
      <c r="C1159" s="332">
        <v>1054</v>
      </c>
      <c r="D1159" s="332">
        <v>152</v>
      </c>
      <c r="E1159" s="143">
        <v>1206</v>
      </c>
    </row>
    <row r="1160" spans="1:5" ht="15">
      <c r="A1160" s="332" t="s">
        <v>979</v>
      </c>
      <c r="B1160" s="332">
        <v>19055155</v>
      </c>
      <c r="C1160" s="332">
        <v>278</v>
      </c>
      <c r="D1160" s="332">
        <v>258</v>
      </c>
      <c r="E1160" s="143">
        <v>536</v>
      </c>
    </row>
    <row r="1161" spans="1:5" ht="15">
      <c r="A1161" s="332" t="s">
        <v>979</v>
      </c>
      <c r="B1161" s="332">
        <v>10144548</v>
      </c>
      <c r="C1161" s="332">
        <v>233</v>
      </c>
      <c r="D1161" s="332">
        <v>197</v>
      </c>
      <c r="E1161" s="143">
        <v>430</v>
      </c>
    </row>
    <row r="1162" spans="1:5" ht="15">
      <c r="A1162" s="332" t="s">
        <v>979</v>
      </c>
      <c r="B1162" s="332">
        <v>9023232</v>
      </c>
      <c r="C1162" s="332">
        <v>664</v>
      </c>
      <c r="D1162" s="332">
        <v>148</v>
      </c>
      <c r="E1162" s="143">
        <v>812</v>
      </c>
    </row>
    <row r="1163" spans="1:5" ht="15">
      <c r="A1163" s="332" t="s">
        <v>979</v>
      </c>
      <c r="B1163" s="332">
        <v>5254544</v>
      </c>
      <c r="C1163" s="332">
        <v>428</v>
      </c>
      <c r="D1163" s="332">
        <v>421</v>
      </c>
      <c r="E1163" s="143">
        <v>849</v>
      </c>
    </row>
    <row r="1164" spans="1:5" ht="15">
      <c r="A1164" s="332" t="s">
        <v>979</v>
      </c>
      <c r="B1164" s="332">
        <v>14053334</v>
      </c>
      <c r="C1164" s="332">
        <v>618</v>
      </c>
      <c r="D1164" s="332">
        <v>128</v>
      </c>
      <c r="E1164" s="143">
        <v>746</v>
      </c>
    </row>
    <row r="1165" spans="1:5" ht="15">
      <c r="A1165" s="332" t="s">
        <v>979</v>
      </c>
      <c r="B1165" s="332">
        <v>14174552</v>
      </c>
      <c r="C1165" s="332">
        <v>333</v>
      </c>
      <c r="D1165" s="332">
        <v>322</v>
      </c>
      <c r="E1165" s="143">
        <v>655</v>
      </c>
    </row>
    <row r="1166" spans="1:5" ht="15">
      <c r="A1166" s="332" t="s">
        <v>979</v>
      </c>
      <c r="B1166" s="332">
        <v>20155257</v>
      </c>
      <c r="C1166" s="332">
        <v>557</v>
      </c>
      <c r="D1166" s="332">
        <v>298</v>
      </c>
      <c r="E1166" s="143">
        <v>855</v>
      </c>
    </row>
    <row r="1167" spans="1:5" ht="15">
      <c r="A1167" s="332" t="s">
        <v>979</v>
      </c>
      <c r="B1167" s="332">
        <v>18525155</v>
      </c>
      <c r="C1167" s="332">
        <v>640</v>
      </c>
      <c r="D1167" s="332">
        <v>211</v>
      </c>
      <c r="E1167" s="143">
        <v>851</v>
      </c>
    </row>
    <row r="1168" spans="1:5" ht="15">
      <c r="A1168" s="332" t="s">
        <v>979</v>
      </c>
      <c r="B1168" s="332">
        <v>11084650</v>
      </c>
      <c r="C1168" s="332">
        <v>341</v>
      </c>
      <c r="D1168" s="332">
        <v>248</v>
      </c>
      <c r="E1168" s="143">
        <v>589</v>
      </c>
    </row>
    <row r="1169" spans="1:5" ht="15">
      <c r="A1169" s="332" t="s">
        <v>979</v>
      </c>
      <c r="B1169" s="332">
        <v>10223334</v>
      </c>
      <c r="C1169" s="332">
        <v>423</v>
      </c>
      <c r="D1169" s="332">
        <v>345</v>
      </c>
      <c r="E1169" s="143">
        <v>768</v>
      </c>
    </row>
    <row r="1170" spans="1:5" ht="15">
      <c r="A1170" s="332" t="s">
        <v>979</v>
      </c>
      <c r="B1170" s="332">
        <v>5414544</v>
      </c>
      <c r="C1170" s="332">
        <v>858</v>
      </c>
      <c r="D1170" s="332">
        <v>811</v>
      </c>
      <c r="E1170" s="143">
        <v>1669</v>
      </c>
    </row>
    <row r="1171" spans="1:5" ht="15">
      <c r="A1171" s="332" t="s">
        <v>979</v>
      </c>
      <c r="B1171" s="332">
        <v>12103333</v>
      </c>
      <c r="C1171" s="332">
        <v>1003</v>
      </c>
      <c r="D1171" s="332">
        <v>102</v>
      </c>
      <c r="E1171" s="143">
        <v>1105</v>
      </c>
    </row>
    <row r="1172" spans="1:5" ht="15">
      <c r="A1172" s="332" t="s">
        <v>979</v>
      </c>
      <c r="B1172" s="332">
        <v>10194548</v>
      </c>
      <c r="C1172" s="332">
        <v>278</v>
      </c>
      <c r="D1172" s="332">
        <v>221</v>
      </c>
      <c r="E1172" s="143">
        <v>499</v>
      </c>
    </row>
    <row r="1173" spans="1:5" ht="15">
      <c r="A1173" s="332" t="s">
        <v>979</v>
      </c>
      <c r="B1173" s="332">
        <v>10163334</v>
      </c>
      <c r="C1173" s="332">
        <v>328</v>
      </c>
      <c r="D1173" s="332">
        <v>301</v>
      </c>
      <c r="E1173" s="143">
        <v>629</v>
      </c>
    </row>
    <row r="1174" spans="1:5" ht="15">
      <c r="A1174" s="332" t="s">
        <v>979</v>
      </c>
      <c r="B1174" s="332">
        <v>14033335</v>
      </c>
      <c r="C1174" s="332">
        <v>268</v>
      </c>
      <c r="D1174" s="332">
        <v>261</v>
      </c>
      <c r="E1174" s="143">
        <v>529</v>
      </c>
    </row>
    <row r="1175" spans="1:5" ht="15">
      <c r="A1175" s="332" t="s">
        <v>979</v>
      </c>
      <c r="B1175" s="332">
        <v>9184547</v>
      </c>
      <c r="C1175" s="332">
        <v>240</v>
      </c>
      <c r="D1175" s="332">
        <v>204</v>
      </c>
      <c r="E1175" s="143">
        <v>444</v>
      </c>
    </row>
    <row r="1176" spans="1:5" ht="15">
      <c r="A1176" s="332" t="s">
        <v>979</v>
      </c>
      <c r="B1176" s="332">
        <v>19003437</v>
      </c>
      <c r="C1176" s="332">
        <v>314</v>
      </c>
      <c r="D1176" s="332">
        <v>202</v>
      </c>
      <c r="E1176" s="143">
        <v>516</v>
      </c>
    </row>
    <row r="1177" spans="1:5" ht="15">
      <c r="A1177" s="332" t="s">
        <v>979</v>
      </c>
      <c r="B1177" s="332">
        <v>16073535</v>
      </c>
      <c r="C1177" s="332">
        <v>306</v>
      </c>
      <c r="D1177" s="332">
        <v>182</v>
      </c>
      <c r="E1177" s="143">
        <v>488</v>
      </c>
    </row>
    <row r="1178" spans="1:5" ht="15">
      <c r="A1178" s="332" t="s">
        <v>979</v>
      </c>
      <c r="B1178" s="332">
        <v>18095155</v>
      </c>
      <c r="C1178" s="332">
        <v>266</v>
      </c>
      <c r="D1178" s="332">
        <v>129</v>
      </c>
      <c r="E1178" s="143">
        <v>395</v>
      </c>
    </row>
    <row r="1179" spans="1:5" ht="15">
      <c r="A1179" s="332" t="s">
        <v>979</v>
      </c>
      <c r="B1179" s="332">
        <v>19375156</v>
      </c>
      <c r="C1179" s="332">
        <v>293</v>
      </c>
      <c r="D1179" s="332">
        <v>286</v>
      </c>
      <c r="E1179" s="143">
        <v>579</v>
      </c>
    </row>
    <row r="1180" spans="1:5" ht="15">
      <c r="A1180" s="332" t="s">
        <v>732</v>
      </c>
      <c r="B1180" s="332">
        <v>21116285</v>
      </c>
      <c r="C1180" s="332">
        <v>779</v>
      </c>
      <c r="D1180" s="332">
        <v>2</v>
      </c>
      <c r="E1180" s="143">
        <v>781</v>
      </c>
    </row>
    <row r="1181" spans="1:5" ht="15">
      <c r="A1181" s="332" t="s">
        <v>732</v>
      </c>
      <c r="B1181" s="332">
        <v>19196286</v>
      </c>
      <c r="C1181" s="332">
        <v>383</v>
      </c>
      <c r="D1181" s="332">
        <v>117</v>
      </c>
      <c r="E1181" s="143">
        <v>500</v>
      </c>
    </row>
    <row r="1182" spans="1:5" ht="15">
      <c r="A1182" s="332" t="s">
        <v>732</v>
      </c>
      <c r="B1182" s="332">
        <v>1516381</v>
      </c>
      <c r="C1182" s="332">
        <v>241</v>
      </c>
      <c r="D1182" s="332">
        <v>1</v>
      </c>
      <c r="E1182" s="143">
        <v>242</v>
      </c>
    </row>
    <row r="1183" spans="1:5" ht="15">
      <c r="A1183" s="332" t="s">
        <v>733</v>
      </c>
      <c r="B1183" s="332">
        <v>2004114</v>
      </c>
      <c r="C1183" s="332">
        <v>394</v>
      </c>
      <c r="D1183" s="332">
        <v>99</v>
      </c>
      <c r="E1183" s="143">
        <v>493</v>
      </c>
    </row>
    <row r="1184" spans="1:5" ht="15">
      <c r="A1184" s="332" t="s">
        <v>733</v>
      </c>
      <c r="B1184" s="332">
        <v>17014114</v>
      </c>
      <c r="C1184" s="332">
        <v>255</v>
      </c>
      <c r="D1184" s="332">
        <v>29</v>
      </c>
      <c r="E1184" s="143">
        <v>284</v>
      </c>
    </row>
    <row r="1185" spans="1:5" ht="15">
      <c r="A1185" s="332" t="s">
        <v>733</v>
      </c>
      <c r="B1185" s="332">
        <v>11024114</v>
      </c>
      <c r="C1185" s="332">
        <v>212</v>
      </c>
      <c r="D1185" s="332">
        <v>55</v>
      </c>
      <c r="E1185" s="143">
        <v>267</v>
      </c>
    </row>
    <row r="1186" spans="1:5" ht="15">
      <c r="A1186" s="332" t="s">
        <v>733</v>
      </c>
      <c r="B1186" s="332">
        <v>11004114</v>
      </c>
      <c r="C1186" s="332">
        <v>381</v>
      </c>
      <c r="D1186" s="332">
        <v>92</v>
      </c>
      <c r="E1186" s="143">
        <v>473</v>
      </c>
    </row>
    <row r="1187" spans="1:5" ht="15">
      <c r="A1187" s="332" t="s">
        <v>733</v>
      </c>
      <c r="B1187" s="332">
        <v>16024114</v>
      </c>
      <c r="C1187" s="332">
        <v>484</v>
      </c>
      <c r="D1187" s="332">
        <v>45</v>
      </c>
      <c r="E1187" s="143">
        <v>529</v>
      </c>
    </row>
    <row r="1188" spans="1:5" ht="15">
      <c r="A1188" s="332" t="s">
        <v>733</v>
      </c>
      <c r="B1188" s="332">
        <v>7034213</v>
      </c>
      <c r="C1188" s="332">
        <v>293</v>
      </c>
      <c r="D1188" s="332">
        <v>1</v>
      </c>
      <c r="E1188" s="143">
        <v>294</v>
      </c>
    </row>
    <row r="1189" spans="1:5" ht="15">
      <c r="A1189" s="332" t="s">
        <v>733</v>
      </c>
      <c r="B1189" s="332">
        <v>1024114</v>
      </c>
      <c r="C1189" s="332">
        <v>412</v>
      </c>
      <c r="D1189" s="332">
        <v>126</v>
      </c>
      <c r="E1189" s="143">
        <v>538</v>
      </c>
    </row>
    <row r="1190" spans="1:5" ht="15">
      <c r="A1190" s="332" t="s">
        <v>733</v>
      </c>
      <c r="B1190" s="332">
        <v>16014114</v>
      </c>
      <c r="C1190" s="332">
        <v>389</v>
      </c>
      <c r="D1190" s="332">
        <v>65</v>
      </c>
      <c r="E1190" s="143">
        <v>454</v>
      </c>
    </row>
    <row r="1191" spans="1:5" ht="15">
      <c r="A1191" s="332" t="s">
        <v>733</v>
      </c>
      <c r="B1191" s="332">
        <v>1004114</v>
      </c>
      <c r="C1191" s="332">
        <v>132</v>
      </c>
      <c r="D1191" s="332">
        <v>2</v>
      </c>
      <c r="E1191" s="143">
        <v>134</v>
      </c>
    </row>
    <row r="1192" spans="1:5" ht="15">
      <c r="A1192" s="332" t="s">
        <v>733</v>
      </c>
      <c r="B1192" s="332">
        <v>6014213</v>
      </c>
      <c r="C1192" s="332">
        <v>344</v>
      </c>
      <c r="D1192" s="332">
        <v>65</v>
      </c>
      <c r="E1192" s="143">
        <v>409</v>
      </c>
    </row>
    <row r="1193" spans="1:5" ht="15">
      <c r="A1193" s="332" t="s">
        <v>733</v>
      </c>
      <c r="B1193" s="332">
        <v>6024213</v>
      </c>
      <c r="C1193" s="332">
        <v>225</v>
      </c>
      <c r="D1193" s="332">
        <v>100</v>
      </c>
      <c r="E1193" s="143">
        <v>325</v>
      </c>
    </row>
    <row r="1194" spans="1:5" ht="15">
      <c r="A1194" s="332" t="s">
        <v>733</v>
      </c>
      <c r="B1194" s="332">
        <v>11014114</v>
      </c>
      <c r="C1194" s="332">
        <v>315</v>
      </c>
      <c r="D1194" s="332">
        <v>143</v>
      </c>
      <c r="E1194" s="143">
        <v>458</v>
      </c>
    </row>
    <row r="1195" spans="1:5" ht="15">
      <c r="A1195" s="332" t="s">
        <v>733</v>
      </c>
      <c r="B1195" s="332">
        <v>6004213</v>
      </c>
      <c r="C1195" s="332">
        <v>99</v>
      </c>
      <c r="D1195" s="332">
        <v>4</v>
      </c>
      <c r="E1195" s="143">
        <v>103</v>
      </c>
    </row>
    <row r="1196" spans="1:5" ht="15">
      <c r="A1196" s="332" t="s">
        <v>733</v>
      </c>
      <c r="B1196" s="332">
        <v>6054213</v>
      </c>
      <c r="C1196" s="332">
        <v>579</v>
      </c>
      <c r="D1196" s="332">
        <v>65</v>
      </c>
      <c r="E1196" s="143">
        <v>644</v>
      </c>
    </row>
    <row r="1197" spans="1:5" ht="15">
      <c r="A1197" s="332" t="s">
        <v>733</v>
      </c>
      <c r="B1197" s="332">
        <v>7014213</v>
      </c>
      <c r="C1197" s="332">
        <v>1468</v>
      </c>
      <c r="D1197" s="332">
        <v>625</v>
      </c>
      <c r="E1197" s="143">
        <v>2093</v>
      </c>
    </row>
    <row r="1198" spans="1:5" ht="15">
      <c r="A1198" s="332" t="s">
        <v>733</v>
      </c>
      <c r="B1198" s="332">
        <v>6044213</v>
      </c>
      <c r="C1198" s="332">
        <v>239</v>
      </c>
      <c r="D1198" s="332">
        <v>21</v>
      </c>
      <c r="E1198" s="143">
        <v>260</v>
      </c>
    </row>
    <row r="1199" spans="1:5" ht="15">
      <c r="A1199" s="332" t="s">
        <v>733</v>
      </c>
      <c r="B1199" s="332">
        <v>2014114</v>
      </c>
      <c r="C1199" s="332">
        <v>275</v>
      </c>
      <c r="D1199" s="332">
        <v>72</v>
      </c>
      <c r="E1199" s="143">
        <v>347</v>
      </c>
    </row>
    <row r="1200" spans="1:5" ht="15">
      <c r="A1200" s="332" t="s">
        <v>733</v>
      </c>
      <c r="B1200" s="332">
        <v>17004114</v>
      </c>
      <c r="C1200" s="332">
        <v>284</v>
      </c>
      <c r="D1200" s="332">
        <v>2</v>
      </c>
      <c r="E1200" s="143">
        <v>286</v>
      </c>
    </row>
    <row r="1201" spans="1:5" ht="15">
      <c r="A1201" s="332" t="s">
        <v>733</v>
      </c>
      <c r="B1201" s="332">
        <v>7044213</v>
      </c>
      <c r="C1201" s="332">
        <v>247</v>
      </c>
      <c r="D1201" s="332">
        <v>2</v>
      </c>
      <c r="E1201" s="143">
        <v>249</v>
      </c>
    </row>
    <row r="1202" spans="1:5" ht="15">
      <c r="A1202" s="332" t="s">
        <v>733</v>
      </c>
      <c r="B1202" s="332">
        <v>7064213</v>
      </c>
      <c r="C1202" s="332">
        <v>370</v>
      </c>
      <c r="D1202" s="332">
        <v>4</v>
      </c>
      <c r="E1202" s="143">
        <v>374</v>
      </c>
    </row>
    <row r="1203" spans="1:5" ht="15">
      <c r="A1203" s="332" t="s">
        <v>733</v>
      </c>
      <c r="B1203" s="332">
        <v>1014114</v>
      </c>
      <c r="C1203" s="332">
        <v>386</v>
      </c>
      <c r="D1203" s="332">
        <v>119</v>
      </c>
      <c r="E1203" s="143">
        <v>505</v>
      </c>
    </row>
    <row r="1204" spans="1:5" ht="15">
      <c r="A1204" s="332" t="s">
        <v>733</v>
      </c>
      <c r="B1204" s="332">
        <v>6034213</v>
      </c>
      <c r="C1204" s="332">
        <v>367</v>
      </c>
      <c r="D1204" s="332">
        <v>89</v>
      </c>
      <c r="E1204" s="143">
        <v>456</v>
      </c>
    </row>
    <row r="1205" spans="1:5" ht="15">
      <c r="A1205" s="332" t="s">
        <v>734</v>
      </c>
      <c r="B1205" s="332">
        <v>15252257</v>
      </c>
      <c r="C1205" s="332">
        <v>332</v>
      </c>
      <c r="D1205" s="332">
        <v>115</v>
      </c>
      <c r="E1205" s="143">
        <v>447</v>
      </c>
    </row>
    <row r="1206" spans="1:5" ht="15">
      <c r="A1206" s="332" t="s">
        <v>734</v>
      </c>
      <c r="B1206" s="332">
        <v>15182257</v>
      </c>
      <c r="C1206" s="332">
        <v>311</v>
      </c>
      <c r="D1206" s="332">
        <v>247</v>
      </c>
      <c r="E1206" s="143">
        <v>558</v>
      </c>
    </row>
    <row r="1207" spans="1:5" ht="15">
      <c r="A1207" s="332" t="s">
        <v>734</v>
      </c>
      <c r="B1207" s="332">
        <v>11252257</v>
      </c>
      <c r="C1207" s="332">
        <v>1192</v>
      </c>
      <c r="D1207" s="332">
        <v>416</v>
      </c>
      <c r="E1207" s="143">
        <v>1608</v>
      </c>
    </row>
    <row r="1208" spans="1:5" ht="15">
      <c r="A1208" s="332" t="s">
        <v>734</v>
      </c>
      <c r="B1208" s="332">
        <v>16102255</v>
      </c>
      <c r="C1208" s="332">
        <v>224</v>
      </c>
      <c r="D1208" s="332">
        <v>145</v>
      </c>
      <c r="E1208" s="143">
        <v>369</v>
      </c>
    </row>
    <row r="1209" spans="1:5" ht="15">
      <c r="A1209" s="332" t="s">
        <v>734</v>
      </c>
      <c r="B1209" s="332">
        <v>16092254</v>
      </c>
      <c r="C1209" s="332">
        <v>623</v>
      </c>
      <c r="D1209" s="332">
        <v>396</v>
      </c>
      <c r="E1209" s="143">
        <v>1019</v>
      </c>
    </row>
    <row r="1210" spans="1:5" ht="15">
      <c r="A1210" s="332" t="s">
        <v>734</v>
      </c>
      <c r="B1210" s="332">
        <v>15102257</v>
      </c>
      <c r="C1210" s="332">
        <v>501</v>
      </c>
      <c r="D1210" s="332">
        <v>157</v>
      </c>
      <c r="E1210" s="143">
        <v>658</v>
      </c>
    </row>
    <row r="1211" spans="1:5" ht="15">
      <c r="A1211" s="332" t="s">
        <v>734</v>
      </c>
      <c r="B1211" s="332">
        <v>16482256</v>
      </c>
      <c r="C1211" s="332">
        <v>495</v>
      </c>
      <c r="D1211" s="332">
        <v>242</v>
      </c>
      <c r="E1211" s="143">
        <v>737</v>
      </c>
    </row>
    <row r="1212" spans="1:5" ht="15">
      <c r="A1212" s="332" t="s">
        <v>734</v>
      </c>
      <c r="B1212" s="332">
        <v>16382255</v>
      </c>
      <c r="C1212" s="332">
        <v>253</v>
      </c>
      <c r="D1212" s="332">
        <v>188</v>
      </c>
      <c r="E1212" s="143">
        <v>441</v>
      </c>
    </row>
    <row r="1213" spans="1:5" ht="15">
      <c r="A1213" s="332" t="s">
        <v>734</v>
      </c>
      <c r="B1213" s="332">
        <v>11062257</v>
      </c>
      <c r="C1213" s="332">
        <v>604</v>
      </c>
      <c r="D1213" s="332">
        <v>293</v>
      </c>
      <c r="E1213" s="143">
        <v>897</v>
      </c>
    </row>
    <row r="1214" spans="1:5" ht="15">
      <c r="A1214" s="332" t="s">
        <v>734</v>
      </c>
      <c r="B1214" s="332">
        <v>16502256</v>
      </c>
      <c r="C1214" s="332">
        <v>222</v>
      </c>
      <c r="D1214" s="332">
        <v>115</v>
      </c>
      <c r="E1214" s="143">
        <v>337</v>
      </c>
    </row>
    <row r="1215" spans="1:5" ht="15">
      <c r="A1215" s="332" t="s">
        <v>734</v>
      </c>
      <c r="B1215" s="332">
        <v>16222254</v>
      </c>
      <c r="C1215" s="332">
        <v>379</v>
      </c>
      <c r="D1215" s="332">
        <v>262</v>
      </c>
      <c r="E1215" s="143">
        <v>641</v>
      </c>
    </row>
    <row r="1216" spans="1:5" ht="15">
      <c r="A1216" s="332" t="s">
        <v>734</v>
      </c>
      <c r="B1216" s="332">
        <v>11132257</v>
      </c>
      <c r="C1216" s="332">
        <v>445</v>
      </c>
      <c r="D1216" s="332">
        <v>257</v>
      </c>
      <c r="E1216" s="143">
        <v>702</v>
      </c>
    </row>
    <row r="1217" spans="1:5" ht="15">
      <c r="A1217" s="332" t="s">
        <v>734</v>
      </c>
      <c r="B1217" s="332">
        <v>11152257</v>
      </c>
      <c r="C1217" s="332">
        <v>257</v>
      </c>
      <c r="D1217" s="332">
        <v>162</v>
      </c>
      <c r="E1217" s="143">
        <v>419</v>
      </c>
    </row>
    <row r="1218" spans="1:5" ht="15">
      <c r="A1218" s="332" t="s">
        <v>734</v>
      </c>
      <c r="B1218" s="332">
        <v>11212257</v>
      </c>
      <c r="C1218" s="332">
        <v>328</v>
      </c>
      <c r="D1218" s="332">
        <v>507</v>
      </c>
      <c r="E1218" s="143">
        <v>835</v>
      </c>
    </row>
    <row r="1219" spans="1:5" ht="15">
      <c r="A1219" s="332" t="s">
        <v>734</v>
      </c>
      <c r="B1219" s="332">
        <v>1022150</v>
      </c>
      <c r="C1219" s="332">
        <v>276</v>
      </c>
      <c r="D1219" s="332">
        <v>231</v>
      </c>
      <c r="E1219" s="143">
        <v>507</v>
      </c>
    </row>
    <row r="1220" spans="1:5" ht="15">
      <c r="A1220" s="332" t="s">
        <v>734</v>
      </c>
      <c r="B1220" s="332">
        <v>1182150</v>
      </c>
      <c r="C1220" s="332">
        <v>338</v>
      </c>
      <c r="D1220" s="332">
        <v>199</v>
      </c>
      <c r="E1220" s="143">
        <v>537</v>
      </c>
    </row>
    <row r="1221" spans="1:5" ht="15">
      <c r="A1221" s="332" t="s">
        <v>734</v>
      </c>
      <c r="B1221" s="332">
        <v>2002525</v>
      </c>
      <c r="C1221" s="332">
        <v>1</v>
      </c>
      <c r="D1221" s="332">
        <v>1077</v>
      </c>
      <c r="E1221" s="143">
        <v>1078</v>
      </c>
    </row>
    <row r="1222" spans="1:5" ht="15">
      <c r="A1222" s="332" t="s">
        <v>734</v>
      </c>
      <c r="B1222" s="332">
        <v>3012543</v>
      </c>
      <c r="C1222" s="332">
        <v>10</v>
      </c>
      <c r="D1222" s="332">
        <v>3032</v>
      </c>
      <c r="E1222" s="143">
        <v>3042</v>
      </c>
    </row>
    <row r="1223" spans="1:5" ht="15">
      <c r="A1223" s="332" t="s">
        <v>734</v>
      </c>
      <c r="B1223" s="332">
        <v>15122257</v>
      </c>
      <c r="C1223" s="332">
        <v>256</v>
      </c>
      <c r="D1223" s="332">
        <v>130</v>
      </c>
      <c r="E1223" s="143">
        <v>386</v>
      </c>
    </row>
    <row r="1224" spans="1:5" ht="15">
      <c r="A1224" s="332" t="s">
        <v>734</v>
      </c>
      <c r="B1224" s="332">
        <v>9052202</v>
      </c>
      <c r="C1224" s="332">
        <v>1102</v>
      </c>
      <c r="D1224" s="332">
        <v>1049</v>
      </c>
      <c r="E1224" s="143">
        <v>2151</v>
      </c>
    </row>
    <row r="1225" spans="1:5" ht="15">
      <c r="A1225" s="332" t="s">
        <v>734</v>
      </c>
      <c r="B1225" s="332">
        <v>12252255</v>
      </c>
      <c r="C1225" s="332">
        <v>914</v>
      </c>
      <c r="D1225" s="332">
        <v>708</v>
      </c>
      <c r="E1225" s="143">
        <v>1622</v>
      </c>
    </row>
    <row r="1226" spans="1:5" ht="15">
      <c r="A1226" s="332" t="s">
        <v>734</v>
      </c>
      <c r="B1226" s="332">
        <v>16312255</v>
      </c>
      <c r="C1226" s="332">
        <v>783</v>
      </c>
      <c r="D1226" s="332">
        <v>221</v>
      </c>
      <c r="E1226" s="143">
        <v>1004</v>
      </c>
    </row>
    <row r="1227" spans="1:5" ht="15">
      <c r="A1227" s="332" t="s">
        <v>734</v>
      </c>
      <c r="B1227" s="332">
        <v>17052253</v>
      </c>
      <c r="C1227" s="332">
        <v>275</v>
      </c>
      <c r="D1227" s="332">
        <v>129</v>
      </c>
      <c r="E1227" s="143">
        <v>404</v>
      </c>
    </row>
    <row r="1228" spans="1:5" ht="15">
      <c r="A1228" s="332" t="s">
        <v>734</v>
      </c>
      <c r="B1228" s="332">
        <v>16322255</v>
      </c>
      <c r="C1228" s="332">
        <v>452</v>
      </c>
      <c r="D1228" s="332">
        <v>158</v>
      </c>
      <c r="E1228" s="143">
        <v>610</v>
      </c>
    </row>
    <row r="1229" spans="1:5" ht="15">
      <c r="A1229" s="332" t="s">
        <v>734</v>
      </c>
      <c r="B1229" s="332">
        <v>11272257</v>
      </c>
      <c r="C1229" s="332">
        <v>466</v>
      </c>
      <c r="D1229" s="332">
        <v>275</v>
      </c>
      <c r="E1229" s="143">
        <v>741</v>
      </c>
    </row>
    <row r="1230" spans="1:5" ht="15">
      <c r="A1230" s="332" t="s">
        <v>734</v>
      </c>
      <c r="B1230" s="332">
        <v>3002545</v>
      </c>
      <c r="C1230" s="332">
        <v>64</v>
      </c>
      <c r="D1230" s="332">
        <v>560</v>
      </c>
      <c r="E1230" s="143">
        <v>624</v>
      </c>
    </row>
    <row r="1231" spans="1:5" ht="15">
      <c r="A1231" s="332" t="s">
        <v>734</v>
      </c>
      <c r="B1231" s="332">
        <v>11082257</v>
      </c>
      <c r="C1231" s="332">
        <v>726</v>
      </c>
      <c r="D1231" s="332">
        <v>894</v>
      </c>
      <c r="E1231" s="143">
        <v>1620</v>
      </c>
    </row>
    <row r="1232" spans="1:5" ht="15">
      <c r="A1232" s="332" t="s">
        <v>734</v>
      </c>
      <c r="B1232" s="332">
        <v>16212254</v>
      </c>
      <c r="C1232" s="332">
        <v>419</v>
      </c>
      <c r="D1232" s="332">
        <v>266</v>
      </c>
      <c r="E1232" s="143">
        <v>685</v>
      </c>
    </row>
    <row r="1233" spans="1:5" ht="15">
      <c r="A1233" s="332" t="s">
        <v>734</v>
      </c>
      <c r="B1233" s="332">
        <v>12162257</v>
      </c>
      <c r="C1233" s="332">
        <v>1528</v>
      </c>
      <c r="D1233" s="332">
        <v>265</v>
      </c>
      <c r="E1233" s="143">
        <v>1793</v>
      </c>
    </row>
    <row r="1234" spans="1:5" ht="15">
      <c r="A1234" s="332" t="s">
        <v>734</v>
      </c>
      <c r="B1234" s="332">
        <v>12242255</v>
      </c>
      <c r="C1234" s="332">
        <v>1396</v>
      </c>
      <c r="D1234" s="332">
        <v>1250</v>
      </c>
      <c r="E1234" s="143">
        <v>2646</v>
      </c>
    </row>
    <row r="1235" spans="1:5" ht="15">
      <c r="A1235" s="332" t="s">
        <v>734</v>
      </c>
      <c r="B1235" s="332">
        <v>17112253</v>
      </c>
      <c r="C1235" s="332">
        <v>188</v>
      </c>
      <c r="D1235" s="332">
        <v>4</v>
      </c>
      <c r="E1235" s="143">
        <v>192</v>
      </c>
    </row>
    <row r="1236" spans="1:5" ht="15">
      <c r="A1236" s="332" t="s">
        <v>734</v>
      </c>
      <c r="B1236" s="332">
        <v>11182257</v>
      </c>
      <c r="C1236" s="332">
        <v>682</v>
      </c>
      <c r="D1236" s="332">
        <v>516</v>
      </c>
      <c r="E1236" s="143">
        <v>1198</v>
      </c>
    </row>
    <row r="1237" spans="1:5" ht="15">
      <c r="A1237" s="332" t="s">
        <v>734</v>
      </c>
      <c r="B1237" s="332">
        <v>12122257</v>
      </c>
      <c r="C1237" s="332">
        <v>459</v>
      </c>
      <c r="D1237" s="332">
        <v>203</v>
      </c>
      <c r="E1237" s="143">
        <v>662</v>
      </c>
    </row>
    <row r="1238" spans="1:5" ht="15">
      <c r="A1238" s="332" t="s">
        <v>734</v>
      </c>
      <c r="B1238" s="332">
        <v>14022140</v>
      </c>
      <c r="C1238" s="332">
        <v>271</v>
      </c>
      <c r="D1238" s="332">
        <v>208</v>
      </c>
      <c r="E1238" s="143">
        <v>479</v>
      </c>
    </row>
    <row r="1239" spans="1:5" ht="15">
      <c r="A1239" s="332" t="s">
        <v>734</v>
      </c>
      <c r="B1239" s="332">
        <v>12142257</v>
      </c>
      <c r="C1239" s="332">
        <v>503</v>
      </c>
      <c r="D1239" s="332">
        <v>137</v>
      </c>
      <c r="E1239" s="143">
        <v>640</v>
      </c>
    </row>
    <row r="1240" spans="1:5" ht="15">
      <c r="A1240" s="332" t="s">
        <v>734</v>
      </c>
      <c r="B1240" s="332">
        <v>11322257</v>
      </c>
      <c r="C1240" s="332">
        <v>433</v>
      </c>
      <c r="D1240" s="332">
        <v>85</v>
      </c>
      <c r="E1240" s="143">
        <v>518</v>
      </c>
    </row>
    <row r="1241" spans="1:5" ht="15">
      <c r="A1241" s="332" t="s">
        <v>734</v>
      </c>
      <c r="B1241" s="332">
        <v>12062257</v>
      </c>
      <c r="C1241" s="332">
        <v>685</v>
      </c>
      <c r="D1241" s="332">
        <v>538</v>
      </c>
      <c r="E1241" s="143">
        <v>1223</v>
      </c>
    </row>
    <row r="1242" spans="1:5" ht="15">
      <c r="A1242" s="332" t="s">
        <v>734</v>
      </c>
      <c r="B1242" s="332">
        <v>10002344</v>
      </c>
      <c r="C1242" s="332">
        <v>1</v>
      </c>
      <c r="D1242" s="332">
        <v>616</v>
      </c>
      <c r="E1242" s="143">
        <v>617</v>
      </c>
    </row>
    <row r="1243" spans="1:5" ht="15">
      <c r="A1243" s="332" t="s">
        <v>734</v>
      </c>
      <c r="B1243" s="332">
        <v>16042254</v>
      </c>
      <c r="C1243" s="332">
        <v>282</v>
      </c>
      <c r="D1243" s="332">
        <v>185</v>
      </c>
      <c r="E1243" s="143">
        <v>467</v>
      </c>
    </row>
    <row r="1244" spans="1:5" ht="15">
      <c r="A1244" s="332" t="s">
        <v>734</v>
      </c>
      <c r="B1244" s="332">
        <v>16192254</v>
      </c>
      <c r="C1244" s="332">
        <v>343</v>
      </c>
      <c r="D1244" s="332">
        <v>237</v>
      </c>
      <c r="E1244" s="143">
        <v>580</v>
      </c>
    </row>
    <row r="1245" spans="1:5" ht="15">
      <c r="A1245" s="332" t="s">
        <v>734</v>
      </c>
      <c r="B1245" s="332">
        <v>12362255</v>
      </c>
      <c r="C1245" s="332">
        <v>360</v>
      </c>
      <c r="D1245" s="332">
        <v>47</v>
      </c>
      <c r="E1245" s="143">
        <v>407</v>
      </c>
    </row>
    <row r="1246" spans="1:5" ht="15">
      <c r="A1246" s="332" t="s">
        <v>734</v>
      </c>
      <c r="B1246" s="332">
        <v>17002544</v>
      </c>
      <c r="C1246" s="332">
        <v>3</v>
      </c>
      <c r="D1246" s="332">
        <v>347</v>
      </c>
      <c r="E1246" s="143">
        <v>350</v>
      </c>
    </row>
    <row r="1247" spans="1:5" ht="15">
      <c r="A1247" s="332" t="s">
        <v>734</v>
      </c>
      <c r="B1247" s="332">
        <v>16362255</v>
      </c>
      <c r="C1247" s="332">
        <v>228</v>
      </c>
      <c r="D1247" s="332">
        <v>175</v>
      </c>
      <c r="E1247" s="143">
        <v>403</v>
      </c>
    </row>
    <row r="1248" spans="1:5" ht="15">
      <c r="A1248" s="332" t="s">
        <v>734</v>
      </c>
      <c r="B1248" s="332">
        <v>12052257</v>
      </c>
      <c r="C1248" s="332">
        <v>337</v>
      </c>
      <c r="D1248" s="332">
        <v>304</v>
      </c>
      <c r="E1248" s="143">
        <v>641</v>
      </c>
    </row>
    <row r="1249" spans="1:5" ht="15">
      <c r="A1249" s="332" t="s">
        <v>734</v>
      </c>
      <c r="B1249" s="332">
        <v>16072255</v>
      </c>
      <c r="C1249" s="332">
        <v>340</v>
      </c>
      <c r="D1249" s="332">
        <v>295</v>
      </c>
      <c r="E1249" s="143">
        <v>635</v>
      </c>
    </row>
    <row r="1250" spans="1:5" ht="15">
      <c r="A1250" s="332" t="s">
        <v>734</v>
      </c>
      <c r="B1250" s="332">
        <v>16292255</v>
      </c>
      <c r="C1250" s="332">
        <v>387</v>
      </c>
      <c r="D1250" s="332">
        <v>210</v>
      </c>
      <c r="E1250" s="143">
        <v>597</v>
      </c>
    </row>
    <row r="1251" spans="1:5" ht="15">
      <c r="A1251" s="332" t="s">
        <v>734</v>
      </c>
      <c r="B1251" s="332">
        <v>15362257</v>
      </c>
      <c r="C1251" s="332">
        <v>335</v>
      </c>
      <c r="D1251" s="332">
        <v>210</v>
      </c>
      <c r="E1251" s="143">
        <v>545</v>
      </c>
    </row>
    <row r="1252" spans="1:5" ht="15">
      <c r="A1252" s="332" t="s">
        <v>734</v>
      </c>
      <c r="B1252" s="332">
        <v>11282257</v>
      </c>
      <c r="C1252" s="332">
        <v>451</v>
      </c>
      <c r="D1252" s="332">
        <v>336</v>
      </c>
      <c r="E1252" s="143">
        <v>787</v>
      </c>
    </row>
    <row r="1253" spans="1:5" ht="15">
      <c r="A1253" s="332" t="s">
        <v>734</v>
      </c>
      <c r="B1253" s="332">
        <v>15142257</v>
      </c>
      <c r="C1253" s="332">
        <v>366</v>
      </c>
      <c r="D1253" s="332">
        <v>220</v>
      </c>
      <c r="E1253" s="143">
        <v>586</v>
      </c>
    </row>
    <row r="1254" spans="1:5" ht="15">
      <c r="A1254" s="332" t="s">
        <v>734</v>
      </c>
      <c r="B1254" s="332">
        <v>16012255</v>
      </c>
      <c r="C1254" s="332">
        <v>614</v>
      </c>
      <c r="D1254" s="332">
        <v>417</v>
      </c>
      <c r="E1254" s="143">
        <v>1031</v>
      </c>
    </row>
    <row r="1255" spans="1:5" ht="15">
      <c r="A1255" s="332" t="s">
        <v>734</v>
      </c>
      <c r="B1255" s="332">
        <v>12042257</v>
      </c>
      <c r="C1255" s="332">
        <v>270</v>
      </c>
      <c r="D1255" s="332">
        <v>225</v>
      </c>
      <c r="E1255" s="143">
        <v>495</v>
      </c>
    </row>
    <row r="1256" spans="1:5" ht="15">
      <c r="A1256" s="332" t="s">
        <v>734</v>
      </c>
      <c r="B1256" s="332">
        <v>9192257</v>
      </c>
      <c r="C1256" s="332">
        <v>922</v>
      </c>
      <c r="D1256" s="332">
        <v>1696</v>
      </c>
      <c r="E1256" s="143">
        <v>2618</v>
      </c>
    </row>
    <row r="1257" spans="1:5" ht="15">
      <c r="A1257" s="332" t="s">
        <v>734</v>
      </c>
      <c r="B1257" s="332">
        <v>11222257</v>
      </c>
      <c r="C1257" s="332">
        <v>484</v>
      </c>
      <c r="D1257" s="332">
        <v>440</v>
      </c>
      <c r="E1257" s="143">
        <v>924</v>
      </c>
    </row>
    <row r="1258" spans="1:5" ht="15">
      <c r="A1258" s="332" t="s">
        <v>734</v>
      </c>
      <c r="B1258" s="332">
        <v>1072150</v>
      </c>
      <c r="C1258" s="332">
        <v>200</v>
      </c>
      <c r="D1258" s="332">
        <v>159</v>
      </c>
      <c r="E1258" s="143">
        <v>359</v>
      </c>
    </row>
    <row r="1259" spans="1:5" ht="15">
      <c r="A1259" s="332" t="s">
        <v>734</v>
      </c>
      <c r="B1259" s="332">
        <v>16122255</v>
      </c>
      <c r="C1259" s="332">
        <v>403</v>
      </c>
      <c r="D1259" s="332">
        <v>311</v>
      </c>
      <c r="E1259" s="143">
        <v>714</v>
      </c>
    </row>
    <row r="1260" spans="1:5" ht="15">
      <c r="A1260" s="332" t="s">
        <v>734</v>
      </c>
      <c r="B1260" s="332">
        <v>13022140</v>
      </c>
      <c r="C1260" s="332">
        <v>76</v>
      </c>
      <c r="D1260" s="332">
        <v>415</v>
      </c>
      <c r="E1260" s="143">
        <v>491</v>
      </c>
    </row>
    <row r="1261" spans="1:5" ht="15">
      <c r="A1261" s="332" t="s">
        <v>734</v>
      </c>
      <c r="B1261" s="332">
        <v>1012150</v>
      </c>
      <c r="C1261" s="332">
        <v>269</v>
      </c>
      <c r="D1261" s="332">
        <v>230</v>
      </c>
      <c r="E1261" s="143">
        <v>499</v>
      </c>
    </row>
    <row r="1262" spans="1:5" ht="15">
      <c r="A1262" s="332" t="s">
        <v>734</v>
      </c>
      <c r="B1262" s="332">
        <v>15072257</v>
      </c>
      <c r="C1262" s="332">
        <v>305</v>
      </c>
      <c r="D1262" s="332">
        <v>144</v>
      </c>
      <c r="E1262" s="143">
        <v>449</v>
      </c>
    </row>
    <row r="1263" spans="1:5" ht="15">
      <c r="A1263" s="332" t="s">
        <v>734</v>
      </c>
      <c r="B1263" s="332">
        <v>15132257</v>
      </c>
      <c r="C1263" s="332">
        <v>310</v>
      </c>
      <c r="D1263" s="332">
        <v>184</v>
      </c>
      <c r="E1263" s="143">
        <v>494</v>
      </c>
    </row>
    <row r="1264" spans="1:5" ht="15">
      <c r="A1264" s="332" t="s">
        <v>734</v>
      </c>
      <c r="B1264" s="332">
        <v>13032140</v>
      </c>
      <c r="C1264" s="332">
        <v>148</v>
      </c>
      <c r="D1264" s="332">
        <v>193</v>
      </c>
      <c r="E1264" s="143">
        <v>341</v>
      </c>
    </row>
    <row r="1265" spans="1:5" ht="15">
      <c r="A1265" s="332" t="s">
        <v>734</v>
      </c>
      <c r="B1265" s="332">
        <v>15032140</v>
      </c>
      <c r="C1265" s="332">
        <v>267</v>
      </c>
      <c r="D1265" s="332">
        <v>230</v>
      </c>
      <c r="E1265" s="143">
        <v>497</v>
      </c>
    </row>
    <row r="1266" spans="1:5" ht="15">
      <c r="A1266" s="332" t="s">
        <v>734</v>
      </c>
      <c r="B1266" s="332">
        <v>11012257</v>
      </c>
      <c r="C1266" s="332">
        <v>365</v>
      </c>
      <c r="D1266" s="332">
        <v>272</v>
      </c>
      <c r="E1266" s="143">
        <v>637</v>
      </c>
    </row>
    <row r="1267" spans="1:5" ht="15">
      <c r="A1267" s="332" t="s">
        <v>734</v>
      </c>
      <c r="B1267" s="332">
        <v>9272252</v>
      </c>
      <c r="C1267" s="332">
        <v>1228</v>
      </c>
      <c r="D1267" s="332">
        <v>1187</v>
      </c>
      <c r="E1267" s="143">
        <v>2415</v>
      </c>
    </row>
    <row r="1268" spans="1:5" ht="15">
      <c r="A1268" s="332" t="s">
        <v>734</v>
      </c>
      <c r="B1268" s="332">
        <v>16412256</v>
      </c>
      <c r="C1268" s="332">
        <v>240</v>
      </c>
      <c r="D1268" s="332">
        <v>93</v>
      </c>
      <c r="E1268" s="143">
        <v>333</v>
      </c>
    </row>
    <row r="1269" spans="1:5" ht="15">
      <c r="A1269" s="332" t="s">
        <v>734</v>
      </c>
      <c r="B1269" s="332">
        <v>12002643</v>
      </c>
      <c r="C1269" s="332">
        <v>1</v>
      </c>
      <c r="D1269" s="332">
        <v>667</v>
      </c>
      <c r="E1269" s="143">
        <v>668</v>
      </c>
    </row>
    <row r="1270" spans="1:5" ht="15">
      <c r="A1270" s="332" t="s">
        <v>734</v>
      </c>
      <c r="B1270" s="332">
        <v>16172254</v>
      </c>
      <c r="C1270" s="332">
        <v>294</v>
      </c>
      <c r="D1270" s="332">
        <v>210</v>
      </c>
      <c r="E1270" s="143">
        <v>504</v>
      </c>
    </row>
    <row r="1271" spans="1:5" ht="15">
      <c r="A1271" s="332" t="s">
        <v>734</v>
      </c>
      <c r="B1271" s="332">
        <v>12082257</v>
      </c>
      <c r="C1271" s="332">
        <v>500</v>
      </c>
      <c r="D1271" s="332">
        <v>483</v>
      </c>
      <c r="E1271" s="143">
        <v>983</v>
      </c>
    </row>
    <row r="1272" spans="1:5" ht="15">
      <c r="A1272" s="332" t="s">
        <v>734</v>
      </c>
      <c r="B1272" s="332">
        <v>16152255</v>
      </c>
      <c r="C1272" s="332">
        <v>273</v>
      </c>
      <c r="D1272" s="332">
        <v>229</v>
      </c>
      <c r="E1272" s="143">
        <v>502</v>
      </c>
    </row>
    <row r="1273" spans="1:5" ht="15">
      <c r="A1273" s="332" t="s">
        <v>734</v>
      </c>
      <c r="B1273" s="332">
        <v>17142253</v>
      </c>
      <c r="C1273" s="332">
        <v>461</v>
      </c>
      <c r="D1273" s="332">
        <v>19</v>
      </c>
      <c r="E1273" s="143">
        <v>480</v>
      </c>
    </row>
    <row r="1274" spans="1:5" ht="15">
      <c r="A1274" s="332" t="s">
        <v>734</v>
      </c>
      <c r="B1274" s="332">
        <v>16512256</v>
      </c>
      <c r="C1274" s="332">
        <v>547</v>
      </c>
      <c r="D1274" s="332">
        <v>193</v>
      </c>
      <c r="E1274" s="143">
        <v>740</v>
      </c>
    </row>
    <row r="1275" spans="1:5" ht="15">
      <c r="A1275" s="332" t="s">
        <v>734</v>
      </c>
      <c r="B1275" s="332">
        <v>16132255</v>
      </c>
      <c r="C1275" s="332">
        <v>153</v>
      </c>
      <c r="D1275" s="332">
        <v>99</v>
      </c>
      <c r="E1275" s="143">
        <v>252</v>
      </c>
    </row>
    <row r="1276" spans="1:5" ht="15">
      <c r="A1276" s="332" t="s">
        <v>734</v>
      </c>
      <c r="B1276" s="332">
        <v>15042256</v>
      </c>
      <c r="C1276" s="332">
        <v>481</v>
      </c>
      <c r="D1276" s="332">
        <v>414</v>
      </c>
      <c r="E1276" s="143">
        <v>895</v>
      </c>
    </row>
    <row r="1277" spans="1:5" ht="15">
      <c r="A1277" s="332" t="s">
        <v>734</v>
      </c>
      <c r="B1277" s="332">
        <v>15322257</v>
      </c>
      <c r="C1277" s="332">
        <v>445</v>
      </c>
      <c r="D1277" s="332">
        <v>268</v>
      </c>
      <c r="E1277" s="143">
        <v>713</v>
      </c>
    </row>
    <row r="1278" spans="1:5" ht="15">
      <c r="A1278" s="332" t="s">
        <v>734</v>
      </c>
      <c r="B1278" s="332">
        <v>17192253</v>
      </c>
      <c r="C1278" s="332">
        <v>294</v>
      </c>
      <c r="D1278" s="332">
        <v>27</v>
      </c>
      <c r="E1278" s="143">
        <v>321</v>
      </c>
    </row>
    <row r="1279" spans="1:5" ht="15">
      <c r="A1279" s="332" t="s">
        <v>734</v>
      </c>
      <c r="B1279" s="332">
        <v>12272255</v>
      </c>
      <c r="C1279" s="332">
        <v>228</v>
      </c>
      <c r="D1279" s="332">
        <v>191</v>
      </c>
      <c r="E1279" s="143">
        <v>419</v>
      </c>
    </row>
    <row r="1280" spans="1:5" ht="15">
      <c r="A1280" s="332" t="s">
        <v>734</v>
      </c>
      <c r="B1280" s="332">
        <v>11202257</v>
      </c>
      <c r="C1280" s="332">
        <v>663</v>
      </c>
      <c r="D1280" s="332">
        <v>568</v>
      </c>
      <c r="E1280" s="143">
        <v>1231</v>
      </c>
    </row>
    <row r="1281" spans="1:5" ht="15">
      <c r="A1281" s="332" t="s">
        <v>734</v>
      </c>
      <c r="B1281" s="332">
        <v>16052255</v>
      </c>
      <c r="C1281" s="332">
        <v>256</v>
      </c>
      <c r="D1281" s="332">
        <v>158</v>
      </c>
      <c r="E1281" s="143">
        <v>414</v>
      </c>
    </row>
    <row r="1282" spans="1:5" ht="15">
      <c r="A1282" s="332" t="s">
        <v>734</v>
      </c>
      <c r="B1282" s="332">
        <v>1082150</v>
      </c>
      <c r="C1282" s="332">
        <v>537</v>
      </c>
      <c r="D1282" s="332">
        <v>149</v>
      </c>
      <c r="E1282" s="143">
        <v>686</v>
      </c>
    </row>
    <row r="1283" spans="1:5" ht="15">
      <c r="A1283" s="332" t="s">
        <v>734</v>
      </c>
      <c r="B1283" s="332">
        <v>13032252</v>
      </c>
      <c r="C1283" s="332">
        <v>96</v>
      </c>
      <c r="D1283" s="332">
        <v>8</v>
      </c>
      <c r="E1283" s="143">
        <v>104</v>
      </c>
    </row>
    <row r="1284" spans="1:5" ht="15">
      <c r="A1284" s="332" t="s">
        <v>734</v>
      </c>
      <c r="B1284" s="332">
        <v>9212252</v>
      </c>
      <c r="C1284" s="332">
        <v>341</v>
      </c>
      <c r="D1284" s="332">
        <v>15</v>
      </c>
      <c r="E1284" s="143">
        <v>356</v>
      </c>
    </row>
    <row r="1285" spans="1:5" ht="15">
      <c r="A1285" s="332" t="s">
        <v>734</v>
      </c>
      <c r="B1285" s="332">
        <v>11172257</v>
      </c>
      <c r="C1285" s="332">
        <v>845</v>
      </c>
      <c r="D1285" s="332">
        <v>351</v>
      </c>
      <c r="E1285" s="143">
        <v>1196</v>
      </c>
    </row>
    <row r="1286" spans="1:5" ht="15">
      <c r="A1286" s="332" t="s">
        <v>734</v>
      </c>
      <c r="B1286" s="332">
        <v>17122253</v>
      </c>
      <c r="C1286" s="332">
        <v>295</v>
      </c>
      <c r="D1286" s="332">
        <v>5</v>
      </c>
      <c r="E1286" s="143">
        <v>300</v>
      </c>
    </row>
    <row r="1287" spans="1:5" ht="15">
      <c r="A1287" s="332" t="s">
        <v>734</v>
      </c>
      <c r="B1287" s="332">
        <v>11302257</v>
      </c>
      <c r="C1287" s="332">
        <v>364</v>
      </c>
      <c r="D1287" s="332">
        <v>210</v>
      </c>
      <c r="E1287" s="143">
        <v>574</v>
      </c>
    </row>
    <row r="1288" spans="1:5" ht="15">
      <c r="A1288" s="332" t="s">
        <v>734</v>
      </c>
      <c r="B1288" s="332">
        <v>17072253</v>
      </c>
      <c r="C1288" s="332">
        <v>661</v>
      </c>
      <c r="D1288" s="332">
        <v>305</v>
      </c>
      <c r="E1288" s="143">
        <v>966</v>
      </c>
    </row>
    <row r="1289" spans="1:5" ht="15">
      <c r="A1289" s="332" t="s">
        <v>734</v>
      </c>
      <c r="B1289" s="332">
        <v>16242254</v>
      </c>
      <c r="C1289" s="332">
        <v>375</v>
      </c>
      <c r="D1289" s="332">
        <v>237</v>
      </c>
      <c r="E1289" s="143">
        <v>612</v>
      </c>
    </row>
    <row r="1290" spans="1:5" ht="15">
      <c r="A1290" s="332" t="s">
        <v>734</v>
      </c>
      <c r="B1290" s="332">
        <v>16032254</v>
      </c>
      <c r="C1290" s="332">
        <v>422</v>
      </c>
      <c r="D1290" s="332">
        <v>299</v>
      </c>
      <c r="E1290" s="143">
        <v>721</v>
      </c>
    </row>
    <row r="1291" spans="1:5" ht="15">
      <c r="A1291" s="332" t="s">
        <v>734</v>
      </c>
      <c r="B1291" s="332">
        <v>15242257</v>
      </c>
      <c r="C1291" s="332">
        <v>398</v>
      </c>
      <c r="D1291" s="332">
        <v>226</v>
      </c>
      <c r="E1291" s="143">
        <v>624</v>
      </c>
    </row>
    <row r="1292" spans="1:5" ht="15">
      <c r="A1292" s="332" t="s">
        <v>734</v>
      </c>
      <c r="B1292" s="332">
        <v>11142257</v>
      </c>
      <c r="C1292" s="332">
        <v>349</v>
      </c>
      <c r="D1292" s="332">
        <v>198</v>
      </c>
      <c r="E1292" s="143">
        <v>547</v>
      </c>
    </row>
    <row r="1293" spans="1:5" ht="15">
      <c r="A1293" s="332" t="s">
        <v>734</v>
      </c>
      <c r="B1293" s="332">
        <v>16162255</v>
      </c>
      <c r="C1293" s="332">
        <v>315</v>
      </c>
      <c r="D1293" s="332">
        <v>225</v>
      </c>
      <c r="E1293" s="143">
        <v>540</v>
      </c>
    </row>
    <row r="1294" spans="1:5" ht="15">
      <c r="A1294" s="332" t="s">
        <v>734</v>
      </c>
      <c r="B1294" s="332">
        <v>9152252</v>
      </c>
      <c r="C1294" s="332">
        <v>390</v>
      </c>
      <c r="D1294" s="332">
        <v>70</v>
      </c>
      <c r="E1294" s="143">
        <v>460</v>
      </c>
    </row>
    <row r="1295" spans="1:5" ht="15">
      <c r="A1295" s="332" t="s">
        <v>734</v>
      </c>
      <c r="B1295" s="332">
        <v>16022140</v>
      </c>
      <c r="C1295" s="332">
        <v>368</v>
      </c>
      <c r="D1295" s="332">
        <v>291</v>
      </c>
      <c r="E1295" s="143">
        <v>659</v>
      </c>
    </row>
    <row r="1296" spans="1:5" ht="15">
      <c r="A1296" s="332" t="s">
        <v>734</v>
      </c>
      <c r="B1296" s="332">
        <v>12032257</v>
      </c>
      <c r="C1296" s="332">
        <v>321</v>
      </c>
      <c r="D1296" s="332">
        <v>229</v>
      </c>
      <c r="E1296" s="143">
        <v>550</v>
      </c>
    </row>
    <row r="1297" spans="1:5" ht="15">
      <c r="A1297" s="332" t="s">
        <v>734</v>
      </c>
      <c r="B1297" s="332">
        <v>12232255</v>
      </c>
      <c r="C1297" s="332">
        <v>730</v>
      </c>
      <c r="D1297" s="332">
        <v>623</v>
      </c>
      <c r="E1297" s="143">
        <v>1353</v>
      </c>
    </row>
    <row r="1298" spans="1:5" ht="15">
      <c r="A1298" s="332" t="s">
        <v>734</v>
      </c>
      <c r="B1298" s="332">
        <v>7052202</v>
      </c>
      <c r="C1298" s="332">
        <v>247</v>
      </c>
      <c r="D1298" s="332">
        <v>147</v>
      </c>
      <c r="E1298" s="143">
        <v>394</v>
      </c>
    </row>
    <row r="1299" spans="1:5" ht="15">
      <c r="A1299" s="332" t="s">
        <v>734</v>
      </c>
      <c r="B1299" s="332">
        <v>15382257</v>
      </c>
      <c r="C1299" s="332">
        <v>586</v>
      </c>
      <c r="D1299" s="332">
        <v>203</v>
      </c>
      <c r="E1299" s="143">
        <v>789</v>
      </c>
    </row>
    <row r="1300" spans="1:5" ht="15">
      <c r="A1300" s="332" t="s">
        <v>734</v>
      </c>
      <c r="B1300" s="332">
        <v>12332255</v>
      </c>
      <c r="C1300" s="332">
        <v>312</v>
      </c>
      <c r="D1300" s="332">
        <v>2</v>
      </c>
      <c r="E1300" s="143">
        <v>314</v>
      </c>
    </row>
    <row r="1301" spans="1:5" ht="15">
      <c r="A1301" s="332" t="s">
        <v>734</v>
      </c>
      <c r="B1301" s="332">
        <v>12152257</v>
      </c>
      <c r="C1301" s="332">
        <v>99</v>
      </c>
      <c r="D1301" s="332">
        <v>50</v>
      </c>
      <c r="E1301" s="143">
        <v>149</v>
      </c>
    </row>
    <row r="1302" spans="1:5" ht="15">
      <c r="A1302" s="332" t="s">
        <v>734</v>
      </c>
      <c r="B1302" s="332">
        <v>1102150</v>
      </c>
      <c r="C1302" s="332">
        <v>398</v>
      </c>
      <c r="D1302" s="332">
        <v>208</v>
      </c>
      <c r="E1302" s="143">
        <v>606</v>
      </c>
    </row>
    <row r="1303" spans="1:5" ht="15">
      <c r="A1303" s="332" t="s">
        <v>734</v>
      </c>
      <c r="B1303" s="332">
        <v>9262252</v>
      </c>
      <c r="C1303" s="332">
        <v>565</v>
      </c>
      <c r="D1303" s="332">
        <v>449</v>
      </c>
      <c r="E1303" s="143">
        <v>1014</v>
      </c>
    </row>
    <row r="1304" spans="1:5" ht="15">
      <c r="A1304" s="332" t="s">
        <v>734</v>
      </c>
      <c r="B1304" s="332">
        <v>17002525</v>
      </c>
      <c r="C1304" s="332">
        <v>24</v>
      </c>
      <c r="D1304" s="332">
        <v>620</v>
      </c>
      <c r="E1304" s="143">
        <v>644</v>
      </c>
    </row>
    <row r="1305" spans="1:5" ht="15">
      <c r="A1305" s="332" t="s">
        <v>734</v>
      </c>
      <c r="B1305" s="332">
        <v>9222252</v>
      </c>
      <c r="C1305" s="332">
        <v>431</v>
      </c>
      <c r="D1305" s="332">
        <v>270</v>
      </c>
      <c r="E1305" s="143">
        <v>701</v>
      </c>
    </row>
    <row r="1306" spans="1:5" ht="15">
      <c r="A1306" s="332" t="s">
        <v>734</v>
      </c>
      <c r="B1306" s="332">
        <v>9022202</v>
      </c>
      <c r="C1306" s="332">
        <v>1977</v>
      </c>
      <c r="D1306" s="332">
        <v>3550</v>
      </c>
      <c r="E1306" s="143">
        <v>5527</v>
      </c>
    </row>
    <row r="1307" spans="1:5" ht="15">
      <c r="A1307" s="332" t="s">
        <v>734</v>
      </c>
      <c r="B1307" s="332">
        <v>17202253</v>
      </c>
      <c r="C1307" s="332">
        <v>666</v>
      </c>
      <c r="D1307" s="332">
        <v>451</v>
      </c>
      <c r="E1307" s="143">
        <v>1117</v>
      </c>
    </row>
    <row r="1308" spans="1:5" ht="15">
      <c r="A1308" s="332" t="s">
        <v>734</v>
      </c>
      <c r="B1308" s="332">
        <v>16392255</v>
      </c>
      <c r="C1308" s="332">
        <v>315</v>
      </c>
      <c r="D1308" s="332">
        <v>179</v>
      </c>
      <c r="E1308" s="143">
        <v>494</v>
      </c>
    </row>
    <row r="1309" spans="1:5" ht="15">
      <c r="A1309" s="332" t="s">
        <v>734</v>
      </c>
      <c r="B1309" s="332">
        <v>4002544</v>
      </c>
      <c r="C1309" s="332">
        <v>17</v>
      </c>
      <c r="D1309" s="332">
        <v>584</v>
      </c>
      <c r="E1309" s="143">
        <v>601</v>
      </c>
    </row>
    <row r="1310" spans="1:5" ht="15">
      <c r="A1310" s="332" t="s">
        <v>734</v>
      </c>
      <c r="B1310" s="332">
        <v>15302257</v>
      </c>
      <c r="C1310" s="332">
        <v>271</v>
      </c>
      <c r="D1310" s="332">
        <v>143</v>
      </c>
      <c r="E1310" s="143">
        <v>414</v>
      </c>
    </row>
    <row r="1311" spans="1:5" ht="15">
      <c r="A1311" s="332" t="s">
        <v>734</v>
      </c>
      <c r="B1311" s="332">
        <v>13052533</v>
      </c>
      <c r="C1311" s="332">
        <v>5</v>
      </c>
      <c r="D1311" s="332">
        <v>664</v>
      </c>
      <c r="E1311" s="143">
        <v>669</v>
      </c>
    </row>
    <row r="1312" spans="1:5" ht="15">
      <c r="A1312" s="332" t="s">
        <v>734</v>
      </c>
      <c r="B1312" s="332">
        <v>15112257</v>
      </c>
      <c r="C1312" s="332">
        <v>581</v>
      </c>
      <c r="D1312" s="332">
        <v>228</v>
      </c>
      <c r="E1312" s="143">
        <v>809</v>
      </c>
    </row>
    <row r="1313" spans="1:5" ht="15">
      <c r="A1313" s="332" t="s">
        <v>734</v>
      </c>
      <c r="B1313" s="332">
        <v>1142150</v>
      </c>
      <c r="C1313" s="332">
        <v>264</v>
      </c>
      <c r="D1313" s="332">
        <v>179</v>
      </c>
      <c r="E1313" s="143">
        <v>443</v>
      </c>
    </row>
    <row r="1314" spans="1:5" ht="15">
      <c r="A1314" s="332" t="s">
        <v>734</v>
      </c>
      <c r="B1314" s="332">
        <v>9282252</v>
      </c>
      <c r="C1314" s="332">
        <v>592</v>
      </c>
      <c r="D1314" s="332">
        <v>544</v>
      </c>
      <c r="E1314" s="143">
        <v>1136</v>
      </c>
    </row>
    <row r="1315" spans="1:5" ht="15">
      <c r="A1315" s="332" t="s">
        <v>734</v>
      </c>
      <c r="B1315" s="332">
        <v>12302255</v>
      </c>
      <c r="C1315" s="332">
        <v>358</v>
      </c>
      <c r="D1315" s="332">
        <v>42</v>
      </c>
      <c r="E1315" s="143">
        <v>400</v>
      </c>
    </row>
    <row r="1316" spans="1:5" ht="15">
      <c r="A1316" s="332" t="s">
        <v>734</v>
      </c>
      <c r="B1316" s="332">
        <v>3002443</v>
      </c>
      <c r="C1316" s="332">
        <v>2</v>
      </c>
      <c r="D1316" s="332">
        <v>555</v>
      </c>
      <c r="E1316" s="143">
        <v>557</v>
      </c>
    </row>
    <row r="1317" spans="1:5" ht="15">
      <c r="A1317" s="332" t="s">
        <v>734</v>
      </c>
      <c r="B1317" s="332">
        <v>9202257</v>
      </c>
      <c r="C1317" s="332">
        <v>254</v>
      </c>
      <c r="D1317" s="332">
        <v>93</v>
      </c>
      <c r="E1317" s="143">
        <v>347</v>
      </c>
    </row>
    <row r="1318" spans="1:5" ht="15">
      <c r="A1318" s="332" t="s">
        <v>734</v>
      </c>
      <c r="B1318" s="332">
        <v>9112252</v>
      </c>
      <c r="C1318" s="332">
        <v>334</v>
      </c>
      <c r="D1318" s="332">
        <v>160</v>
      </c>
      <c r="E1318" s="143">
        <v>494</v>
      </c>
    </row>
    <row r="1319" spans="1:5" ht="15">
      <c r="A1319" s="332" t="s">
        <v>734</v>
      </c>
      <c r="B1319" s="332">
        <v>1092150</v>
      </c>
      <c r="C1319" s="332">
        <v>303</v>
      </c>
      <c r="D1319" s="332">
        <v>231</v>
      </c>
      <c r="E1319" s="143">
        <v>534</v>
      </c>
    </row>
    <row r="1320" spans="1:5" ht="15">
      <c r="A1320" s="332" t="s">
        <v>734</v>
      </c>
      <c r="B1320" s="332">
        <v>17062253</v>
      </c>
      <c r="C1320" s="332">
        <v>327</v>
      </c>
      <c r="D1320" s="332">
        <v>288</v>
      </c>
      <c r="E1320" s="143">
        <v>615</v>
      </c>
    </row>
    <row r="1321" spans="1:5" ht="15">
      <c r="A1321" s="332" t="s">
        <v>734</v>
      </c>
      <c r="B1321" s="332">
        <v>17082253</v>
      </c>
      <c r="C1321" s="332">
        <v>508</v>
      </c>
      <c r="D1321" s="332">
        <v>330</v>
      </c>
      <c r="E1321" s="143">
        <v>838</v>
      </c>
    </row>
    <row r="1322" spans="1:5" ht="15">
      <c r="A1322" s="332" t="s">
        <v>734</v>
      </c>
      <c r="B1322" s="332">
        <v>16352255</v>
      </c>
      <c r="C1322" s="332">
        <v>629</v>
      </c>
      <c r="D1322" s="332">
        <v>316</v>
      </c>
      <c r="E1322" s="143">
        <v>945</v>
      </c>
    </row>
    <row r="1323" spans="1:5" ht="15">
      <c r="A1323" s="332" t="s">
        <v>734</v>
      </c>
      <c r="B1323" s="332">
        <v>16282255</v>
      </c>
      <c r="C1323" s="332">
        <v>355</v>
      </c>
      <c r="D1323" s="332">
        <v>133</v>
      </c>
      <c r="E1323" s="143">
        <v>488</v>
      </c>
    </row>
    <row r="1324" spans="1:5" ht="15">
      <c r="A1324" s="332" t="s">
        <v>734</v>
      </c>
      <c r="B1324" s="332">
        <v>9042202</v>
      </c>
      <c r="C1324" s="332">
        <v>449</v>
      </c>
      <c r="D1324" s="332">
        <v>461</v>
      </c>
      <c r="E1324" s="143">
        <v>910</v>
      </c>
    </row>
    <row r="1325" spans="1:5" ht="15">
      <c r="A1325" s="332" t="s">
        <v>734</v>
      </c>
      <c r="B1325" s="332">
        <v>17162253</v>
      </c>
      <c r="C1325" s="332">
        <v>203</v>
      </c>
      <c r="D1325" s="332">
        <v>9</v>
      </c>
      <c r="E1325" s="143">
        <v>212</v>
      </c>
    </row>
    <row r="1326" spans="1:5" ht="15">
      <c r="A1326" s="332" t="s">
        <v>734</v>
      </c>
      <c r="B1326" s="332">
        <v>12342255</v>
      </c>
      <c r="C1326" s="332">
        <v>353</v>
      </c>
      <c r="D1326" s="332">
        <v>1</v>
      </c>
      <c r="E1326" s="143">
        <v>354</v>
      </c>
    </row>
    <row r="1327" spans="1:5" ht="15">
      <c r="A1327" s="332" t="s">
        <v>734</v>
      </c>
      <c r="B1327" s="332">
        <v>12262255</v>
      </c>
      <c r="C1327" s="332">
        <v>385</v>
      </c>
      <c r="D1327" s="332">
        <v>105</v>
      </c>
      <c r="E1327" s="143">
        <v>490</v>
      </c>
    </row>
    <row r="1328" spans="1:5" ht="15">
      <c r="A1328" s="332" t="s">
        <v>734</v>
      </c>
      <c r="B1328" s="332">
        <v>7062202</v>
      </c>
      <c r="C1328" s="332">
        <v>588</v>
      </c>
      <c r="D1328" s="332">
        <v>146</v>
      </c>
      <c r="E1328" s="143">
        <v>734</v>
      </c>
    </row>
    <row r="1329" spans="1:5" ht="15">
      <c r="A1329" s="332" t="s">
        <v>734</v>
      </c>
      <c r="B1329" s="332">
        <v>11122257</v>
      </c>
      <c r="C1329" s="332">
        <v>261</v>
      </c>
      <c r="D1329" s="332">
        <v>161</v>
      </c>
      <c r="E1329" s="143">
        <v>422</v>
      </c>
    </row>
    <row r="1330" spans="1:5" ht="15">
      <c r="A1330" s="332" t="s">
        <v>734</v>
      </c>
      <c r="B1330" s="332">
        <v>14022252</v>
      </c>
      <c r="C1330" s="332">
        <v>390</v>
      </c>
      <c r="D1330" s="332">
        <v>352</v>
      </c>
      <c r="E1330" s="143">
        <v>742</v>
      </c>
    </row>
    <row r="1331" spans="1:5" ht="15">
      <c r="A1331" s="332" t="s">
        <v>734</v>
      </c>
      <c r="B1331" s="332">
        <v>9172252</v>
      </c>
      <c r="C1331" s="332">
        <v>244</v>
      </c>
      <c r="D1331" s="332">
        <v>33</v>
      </c>
      <c r="E1331" s="143">
        <v>277</v>
      </c>
    </row>
    <row r="1332" spans="1:5" ht="15">
      <c r="A1332" s="332" t="s">
        <v>734</v>
      </c>
      <c r="B1332" s="332">
        <v>17172253</v>
      </c>
      <c r="C1332" s="332">
        <v>352</v>
      </c>
      <c r="D1332" s="332">
        <v>1416</v>
      </c>
      <c r="E1332" s="143">
        <v>1768</v>
      </c>
    </row>
    <row r="1333" spans="1:5" ht="15">
      <c r="A1333" s="332" t="s">
        <v>734</v>
      </c>
      <c r="B1333" s="332">
        <v>1062150</v>
      </c>
      <c r="C1333" s="332">
        <v>303</v>
      </c>
      <c r="D1333" s="332">
        <v>240</v>
      </c>
      <c r="E1333" s="143">
        <v>543</v>
      </c>
    </row>
    <row r="1334" spans="1:5" ht="15">
      <c r="A1334" s="332" t="s">
        <v>734</v>
      </c>
      <c r="B1334" s="332">
        <v>16272255</v>
      </c>
      <c r="C1334" s="332">
        <v>246</v>
      </c>
      <c r="D1334" s="332">
        <v>176</v>
      </c>
      <c r="E1334" s="143">
        <v>422</v>
      </c>
    </row>
    <row r="1335" spans="1:5" ht="15">
      <c r="A1335" s="332" t="s">
        <v>734</v>
      </c>
      <c r="B1335" s="332">
        <v>12212255</v>
      </c>
      <c r="C1335" s="332">
        <v>1014</v>
      </c>
      <c r="D1335" s="332">
        <v>810</v>
      </c>
      <c r="E1335" s="143">
        <v>1824</v>
      </c>
    </row>
    <row r="1336" spans="1:5" ht="15">
      <c r="A1336" s="332" t="s">
        <v>734</v>
      </c>
      <c r="B1336" s="332">
        <v>15202257</v>
      </c>
      <c r="C1336" s="332">
        <v>557</v>
      </c>
      <c r="D1336" s="332">
        <v>268</v>
      </c>
      <c r="E1336" s="143">
        <v>825</v>
      </c>
    </row>
    <row r="1337" spans="1:5" ht="15">
      <c r="A1337" s="332" t="s">
        <v>734</v>
      </c>
      <c r="B1337" s="332">
        <v>11102257</v>
      </c>
      <c r="C1337" s="332">
        <v>533</v>
      </c>
      <c r="D1337" s="332">
        <v>487</v>
      </c>
      <c r="E1337" s="143">
        <v>1020</v>
      </c>
    </row>
    <row r="1338" spans="1:5" ht="15">
      <c r="A1338" s="332" t="s">
        <v>734</v>
      </c>
      <c r="B1338" s="332">
        <v>15272257</v>
      </c>
      <c r="C1338" s="332">
        <v>352</v>
      </c>
      <c r="D1338" s="332">
        <v>286</v>
      </c>
      <c r="E1338" s="143">
        <v>638</v>
      </c>
    </row>
    <row r="1339" spans="1:5" ht="15">
      <c r="A1339" s="332" t="s">
        <v>734</v>
      </c>
      <c r="B1339" s="332">
        <v>11092257</v>
      </c>
      <c r="C1339" s="332">
        <v>820</v>
      </c>
      <c r="D1339" s="332">
        <v>283</v>
      </c>
      <c r="E1339" s="143">
        <v>1103</v>
      </c>
    </row>
    <row r="1340" spans="1:5" ht="15">
      <c r="A1340" s="332" t="s">
        <v>734</v>
      </c>
      <c r="B1340" s="332">
        <v>15192257</v>
      </c>
      <c r="C1340" s="332">
        <v>419</v>
      </c>
      <c r="D1340" s="332">
        <v>207</v>
      </c>
      <c r="E1340" s="143">
        <v>626</v>
      </c>
    </row>
    <row r="1341" spans="1:5" ht="15">
      <c r="A1341" s="332" t="s">
        <v>734</v>
      </c>
      <c r="B1341" s="332">
        <v>16012140</v>
      </c>
      <c r="C1341" s="332">
        <v>288</v>
      </c>
      <c r="D1341" s="332">
        <v>260</v>
      </c>
      <c r="E1341" s="143">
        <v>548</v>
      </c>
    </row>
    <row r="1342" spans="1:5" ht="15">
      <c r="A1342" s="332" t="s">
        <v>734</v>
      </c>
      <c r="B1342" s="332">
        <v>1112150</v>
      </c>
      <c r="C1342" s="332">
        <v>332</v>
      </c>
      <c r="D1342" s="332">
        <v>193</v>
      </c>
      <c r="E1342" s="143">
        <v>525</v>
      </c>
    </row>
    <row r="1343" spans="1:5" ht="15">
      <c r="A1343" s="332" t="s">
        <v>734</v>
      </c>
      <c r="B1343" s="332">
        <v>9232252</v>
      </c>
      <c r="C1343" s="332">
        <v>473</v>
      </c>
      <c r="D1343" s="332">
        <v>303</v>
      </c>
      <c r="E1343" s="143">
        <v>776</v>
      </c>
    </row>
    <row r="1344" spans="1:5" ht="15">
      <c r="A1344" s="332" t="s">
        <v>734</v>
      </c>
      <c r="B1344" s="332">
        <v>12022257</v>
      </c>
      <c r="C1344" s="332">
        <v>270</v>
      </c>
      <c r="D1344" s="332">
        <v>254</v>
      </c>
      <c r="E1344" s="143">
        <v>524</v>
      </c>
    </row>
    <row r="1345" spans="1:5" ht="15">
      <c r="A1345" s="332" t="s">
        <v>734</v>
      </c>
      <c r="B1345" s="332">
        <v>11372257</v>
      </c>
      <c r="C1345" s="332">
        <v>308</v>
      </c>
      <c r="D1345" s="332">
        <v>158</v>
      </c>
      <c r="E1345" s="143">
        <v>466</v>
      </c>
    </row>
    <row r="1346" spans="1:5" ht="15">
      <c r="A1346" s="332" t="s">
        <v>734</v>
      </c>
      <c r="B1346" s="332">
        <v>15352257</v>
      </c>
      <c r="C1346" s="332">
        <v>456</v>
      </c>
      <c r="D1346" s="332">
        <v>351</v>
      </c>
      <c r="E1346" s="143">
        <v>807</v>
      </c>
    </row>
    <row r="1347" spans="1:5" ht="15">
      <c r="A1347" s="332" t="s">
        <v>734</v>
      </c>
      <c r="B1347" s="332">
        <v>17022253</v>
      </c>
      <c r="C1347" s="332">
        <v>43</v>
      </c>
      <c r="D1347" s="332">
        <v>13</v>
      </c>
      <c r="E1347" s="143">
        <v>56</v>
      </c>
    </row>
    <row r="1348" spans="1:5" ht="15">
      <c r="A1348" s="332" t="s">
        <v>734</v>
      </c>
      <c r="B1348" s="332">
        <v>12322255</v>
      </c>
      <c r="C1348" s="332">
        <v>393</v>
      </c>
      <c r="D1348" s="332">
        <v>66</v>
      </c>
      <c r="E1348" s="143">
        <v>459</v>
      </c>
    </row>
    <row r="1349" spans="1:5" ht="15">
      <c r="A1349" s="332" t="s">
        <v>734</v>
      </c>
      <c r="B1349" s="332">
        <v>16252255</v>
      </c>
      <c r="C1349" s="332">
        <v>319</v>
      </c>
      <c r="D1349" s="332">
        <v>190</v>
      </c>
      <c r="E1349" s="143">
        <v>509</v>
      </c>
    </row>
    <row r="1350" spans="1:5" ht="15">
      <c r="A1350" s="332" t="s">
        <v>734</v>
      </c>
      <c r="B1350" s="332">
        <v>15372257</v>
      </c>
      <c r="C1350" s="332">
        <v>322</v>
      </c>
      <c r="D1350" s="332">
        <v>267</v>
      </c>
      <c r="E1350" s="143">
        <v>589</v>
      </c>
    </row>
    <row r="1351" spans="1:5" ht="15">
      <c r="A1351" s="332" t="s">
        <v>734</v>
      </c>
      <c r="B1351" s="332">
        <v>15282257</v>
      </c>
      <c r="C1351" s="332">
        <v>387</v>
      </c>
      <c r="D1351" s="332">
        <v>286</v>
      </c>
      <c r="E1351" s="143">
        <v>673</v>
      </c>
    </row>
    <row r="1352" spans="1:5" ht="15">
      <c r="A1352" s="332" t="s">
        <v>734</v>
      </c>
      <c r="B1352" s="332">
        <v>11052257</v>
      </c>
      <c r="C1352" s="332">
        <v>613</v>
      </c>
      <c r="D1352" s="332">
        <v>151</v>
      </c>
      <c r="E1352" s="143">
        <v>764</v>
      </c>
    </row>
    <row r="1353" spans="1:5" ht="15">
      <c r="A1353" s="332" t="s">
        <v>734</v>
      </c>
      <c r="B1353" s="332">
        <v>9002344</v>
      </c>
      <c r="C1353" s="332">
        <v>2</v>
      </c>
      <c r="D1353" s="332">
        <v>552</v>
      </c>
      <c r="E1353" s="143">
        <v>554</v>
      </c>
    </row>
    <row r="1354" spans="1:5" ht="15">
      <c r="A1354" s="332" t="s">
        <v>734</v>
      </c>
      <c r="B1354" s="332">
        <v>7002542</v>
      </c>
      <c r="C1354" s="332">
        <v>8</v>
      </c>
      <c r="D1354" s="332">
        <v>691</v>
      </c>
      <c r="E1354" s="143">
        <v>699</v>
      </c>
    </row>
    <row r="1355" spans="1:5" ht="15">
      <c r="A1355" s="332" t="s">
        <v>734</v>
      </c>
      <c r="B1355" s="332">
        <v>11072257</v>
      </c>
      <c r="C1355" s="332">
        <v>315</v>
      </c>
      <c r="D1355" s="332">
        <v>175</v>
      </c>
      <c r="E1355" s="143">
        <v>490</v>
      </c>
    </row>
    <row r="1356" spans="1:5" ht="15">
      <c r="A1356" s="332" t="s">
        <v>734</v>
      </c>
      <c r="B1356" s="332">
        <v>12202255</v>
      </c>
      <c r="C1356" s="332">
        <v>425</v>
      </c>
      <c r="D1356" s="332">
        <v>8</v>
      </c>
      <c r="E1356" s="143">
        <v>433</v>
      </c>
    </row>
    <row r="1357" spans="1:5" ht="15">
      <c r="A1357" s="332" t="s">
        <v>734</v>
      </c>
      <c r="B1357" s="332">
        <v>16112255</v>
      </c>
      <c r="C1357" s="332">
        <v>473</v>
      </c>
      <c r="D1357" s="332">
        <v>310</v>
      </c>
      <c r="E1357" s="143">
        <v>783</v>
      </c>
    </row>
    <row r="1358" spans="1:5" ht="15">
      <c r="A1358" s="332" t="s">
        <v>734</v>
      </c>
      <c r="B1358" s="332">
        <v>11232257</v>
      </c>
      <c r="C1358" s="332">
        <v>406</v>
      </c>
      <c r="D1358" s="332">
        <v>506</v>
      </c>
      <c r="E1358" s="143">
        <v>912</v>
      </c>
    </row>
    <row r="1359" spans="1:5" ht="15">
      <c r="A1359" s="332" t="s">
        <v>734</v>
      </c>
      <c r="B1359" s="332">
        <v>15062140</v>
      </c>
      <c r="C1359" s="332">
        <v>350</v>
      </c>
      <c r="D1359" s="332">
        <v>290</v>
      </c>
      <c r="E1359" s="143">
        <v>640</v>
      </c>
    </row>
    <row r="1360" spans="1:5" ht="15">
      <c r="A1360" s="332" t="s">
        <v>734</v>
      </c>
      <c r="B1360" s="332">
        <v>1192150</v>
      </c>
      <c r="C1360" s="332">
        <v>291</v>
      </c>
      <c r="D1360" s="332">
        <v>143</v>
      </c>
      <c r="E1360" s="143">
        <v>434</v>
      </c>
    </row>
    <row r="1361" spans="1:5" ht="15">
      <c r="A1361" s="332" t="s">
        <v>734</v>
      </c>
      <c r="B1361" s="332">
        <v>16082255</v>
      </c>
      <c r="C1361" s="332">
        <v>292</v>
      </c>
      <c r="D1361" s="332">
        <v>117</v>
      </c>
      <c r="E1361" s="143">
        <v>409</v>
      </c>
    </row>
    <row r="1362" spans="1:5" ht="15">
      <c r="A1362" s="332" t="s">
        <v>734</v>
      </c>
      <c r="B1362" s="332">
        <v>11042257</v>
      </c>
      <c r="C1362" s="332">
        <v>688</v>
      </c>
      <c r="D1362" s="332">
        <v>198</v>
      </c>
      <c r="E1362" s="143">
        <v>886</v>
      </c>
    </row>
    <row r="1363" spans="1:5" ht="15">
      <c r="A1363" s="332" t="s">
        <v>734</v>
      </c>
      <c r="B1363" s="332">
        <v>15062257</v>
      </c>
      <c r="C1363" s="332">
        <v>244</v>
      </c>
      <c r="D1363" s="332">
        <v>1212</v>
      </c>
      <c r="E1363" s="143">
        <v>1456</v>
      </c>
    </row>
    <row r="1364" spans="1:5" ht="15">
      <c r="A1364" s="332" t="s">
        <v>734</v>
      </c>
      <c r="B1364" s="332">
        <v>11112257</v>
      </c>
      <c r="C1364" s="332">
        <v>815</v>
      </c>
      <c r="D1364" s="332">
        <v>471</v>
      </c>
      <c r="E1364" s="143">
        <v>1286</v>
      </c>
    </row>
    <row r="1365" spans="1:5" ht="15">
      <c r="A1365" s="332" t="s">
        <v>734</v>
      </c>
      <c r="B1365" s="332">
        <v>1172150</v>
      </c>
      <c r="C1365" s="332">
        <v>332</v>
      </c>
      <c r="D1365" s="332">
        <v>176</v>
      </c>
      <c r="E1365" s="143">
        <v>508</v>
      </c>
    </row>
    <row r="1366" spans="1:5" ht="15">
      <c r="A1366" s="332" t="s">
        <v>734</v>
      </c>
      <c r="B1366" s="332">
        <v>1222150</v>
      </c>
      <c r="C1366" s="332">
        <v>339</v>
      </c>
      <c r="D1366" s="332">
        <v>341</v>
      </c>
      <c r="E1366" s="143">
        <v>680</v>
      </c>
    </row>
    <row r="1367" spans="1:5" ht="15">
      <c r="A1367" s="332" t="s">
        <v>734</v>
      </c>
      <c r="B1367" s="332">
        <v>7032202</v>
      </c>
      <c r="C1367" s="332">
        <v>491</v>
      </c>
      <c r="D1367" s="332">
        <v>137</v>
      </c>
      <c r="E1367" s="143">
        <v>628</v>
      </c>
    </row>
    <row r="1368" spans="1:5" ht="15">
      <c r="A1368" s="332" t="s">
        <v>734</v>
      </c>
      <c r="B1368" s="332">
        <v>16402256</v>
      </c>
      <c r="C1368" s="332">
        <v>411</v>
      </c>
      <c r="D1368" s="332">
        <v>191</v>
      </c>
      <c r="E1368" s="143">
        <v>602</v>
      </c>
    </row>
    <row r="1369" spans="1:5" ht="15">
      <c r="A1369" s="332" t="s">
        <v>734</v>
      </c>
      <c r="B1369" s="332">
        <v>15152257</v>
      </c>
      <c r="C1369" s="332">
        <v>361</v>
      </c>
      <c r="D1369" s="332">
        <v>233</v>
      </c>
      <c r="E1369" s="143">
        <v>594</v>
      </c>
    </row>
    <row r="1370" spans="1:5" ht="15">
      <c r="A1370" s="332" t="s">
        <v>734</v>
      </c>
      <c r="B1370" s="332">
        <v>11332257</v>
      </c>
      <c r="C1370" s="332">
        <v>1248</v>
      </c>
      <c r="D1370" s="332">
        <v>365</v>
      </c>
      <c r="E1370" s="143">
        <v>1613</v>
      </c>
    </row>
    <row r="1371" spans="1:5" ht="15">
      <c r="A1371" s="332" t="s">
        <v>734</v>
      </c>
      <c r="B1371" s="332">
        <v>13042140</v>
      </c>
      <c r="C1371" s="332">
        <v>52</v>
      </c>
      <c r="D1371" s="332">
        <v>382</v>
      </c>
      <c r="E1371" s="143">
        <v>434</v>
      </c>
    </row>
    <row r="1372" spans="1:5" ht="15">
      <c r="A1372" s="332" t="s">
        <v>734</v>
      </c>
      <c r="B1372" s="332">
        <v>1212150</v>
      </c>
      <c r="C1372" s="332">
        <v>2909</v>
      </c>
      <c r="D1372" s="332">
        <v>2116</v>
      </c>
      <c r="E1372" s="143">
        <v>5025</v>
      </c>
    </row>
    <row r="1373" spans="1:5" ht="15">
      <c r="A1373" s="332" t="s">
        <v>734</v>
      </c>
      <c r="B1373" s="332">
        <v>15032256</v>
      </c>
      <c r="C1373" s="332">
        <v>261</v>
      </c>
      <c r="D1373" s="332">
        <v>158</v>
      </c>
      <c r="E1373" s="143">
        <v>419</v>
      </c>
    </row>
    <row r="1374" spans="1:5" ht="15">
      <c r="A1374" s="332" t="s">
        <v>734</v>
      </c>
      <c r="B1374" s="332">
        <v>14002543</v>
      </c>
      <c r="C1374" s="332">
        <v>1</v>
      </c>
      <c r="D1374" s="332">
        <v>483</v>
      </c>
      <c r="E1374" s="143">
        <v>484</v>
      </c>
    </row>
    <row r="1375" spans="1:5" ht="15">
      <c r="A1375" s="332" t="s">
        <v>734</v>
      </c>
      <c r="B1375" s="332">
        <v>9162252</v>
      </c>
      <c r="C1375" s="332">
        <v>309</v>
      </c>
      <c r="D1375" s="332">
        <v>169</v>
      </c>
      <c r="E1375" s="143">
        <v>478</v>
      </c>
    </row>
    <row r="1376" spans="1:5" ht="15">
      <c r="A1376" s="332" t="s">
        <v>734</v>
      </c>
      <c r="B1376" s="332">
        <v>11192257</v>
      </c>
      <c r="C1376" s="332">
        <v>822</v>
      </c>
      <c r="D1376" s="332">
        <v>629</v>
      </c>
      <c r="E1376" s="143">
        <v>1451</v>
      </c>
    </row>
    <row r="1377" spans="1:5" ht="15">
      <c r="A1377" s="332" t="s">
        <v>734</v>
      </c>
      <c r="B1377" s="332">
        <v>1152150</v>
      </c>
      <c r="C1377" s="332">
        <v>776</v>
      </c>
      <c r="D1377" s="332">
        <v>2</v>
      </c>
      <c r="E1377" s="143">
        <v>778</v>
      </c>
    </row>
    <row r="1378" spans="1:5" ht="15">
      <c r="A1378" s="332" t="s">
        <v>734</v>
      </c>
      <c r="B1378" s="332">
        <v>12292255</v>
      </c>
      <c r="C1378" s="332">
        <v>323</v>
      </c>
      <c r="D1378" s="332">
        <v>231</v>
      </c>
      <c r="E1378" s="143">
        <v>554</v>
      </c>
    </row>
    <row r="1379" spans="1:5" ht="15">
      <c r="A1379" s="332" t="s">
        <v>734</v>
      </c>
      <c r="B1379" s="332">
        <v>12132257</v>
      </c>
      <c r="C1379" s="332">
        <v>517</v>
      </c>
      <c r="D1379" s="332">
        <v>395</v>
      </c>
      <c r="E1379" s="143">
        <v>912</v>
      </c>
    </row>
    <row r="1380" spans="1:5" ht="15">
      <c r="A1380" s="332" t="s">
        <v>734</v>
      </c>
      <c r="B1380" s="332">
        <v>11242257</v>
      </c>
      <c r="C1380" s="332">
        <v>722</v>
      </c>
      <c r="D1380" s="332">
        <v>614</v>
      </c>
      <c r="E1380" s="143">
        <v>1336</v>
      </c>
    </row>
    <row r="1381" spans="1:5" ht="15">
      <c r="A1381" s="332" t="s">
        <v>734</v>
      </c>
      <c r="B1381" s="332">
        <v>15292257</v>
      </c>
      <c r="C1381" s="332">
        <v>403</v>
      </c>
      <c r="D1381" s="332">
        <v>288</v>
      </c>
      <c r="E1381" s="143">
        <v>691</v>
      </c>
    </row>
    <row r="1382" spans="1:5" ht="15">
      <c r="A1382" s="332" t="s">
        <v>734</v>
      </c>
      <c r="B1382" s="332">
        <v>17132253</v>
      </c>
      <c r="C1382" s="332">
        <v>640</v>
      </c>
      <c r="D1382" s="332">
        <v>138</v>
      </c>
      <c r="E1382" s="143">
        <v>778</v>
      </c>
    </row>
    <row r="1383" spans="1:5" ht="15">
      <c r="A1383" s="332" t="s">
        <v>734</v>
      </c>
      <c r="B1383" s="332">
        <v>1042150</v>
      </c>
      <c r="C1383" s="332">
        <v>282</v>
      </c>
      <c r="D1383" s="332">
        <v>224</v>
      </c>
      <c r="E1383" s="143">
        <v>506</v>
      </c>
    </row>
    <row r="1384" spans="1:5" ht="15">
      <c r="A1384" s="332" t="s">
        <v>734</v>
      </c>
      <c r="B1384" s="332">
        <v>1202150</v>
      </c>
      <c r="C1384" s="332">
        <v>780</v>
      </c>
      <c r="D1384" s="332">
        <v>528</v>
      </c>
      <c r="E1384" s="143">
        <v>1308</v>
      </c>
    </row>
    <row r="1385" spans="1:5" ht="15">
      <c r="A1385" s="332" t="s">
        <v>734</v>
      </c>
      <c r="B1385" s="332">
        <v>12072257</v>
      </c>
      <c r="C1385" s="332">
        <v>280</v>
      </c>
      <c r="D1385" s="332">
        <v>179</v>
      </c>
      <c r="E1385" s="143">
        <v>459</v>
      </c>
    </row>
    <row r="1386" spans="1:5" ht="15">
      <c r="A1386" s="332" t="s">
        <v>734</v>
      </c>
      <c r="B1386" s="332">
        <v>15042140</v>
      </c>
      <c r="C1386" s="332">
        <v>294</v>
      </c>
      <c r="D1386" s="332">
        <v>218</v>
      </c>
      <c r="E1386" s="143">
        <v>512</v>
      </c>
    </row>
    <row r="1387" spans="1:5" ht="15">
      <c r="A1387" s="332" t="s">
        <v>734</v>
      </c>
      <c r="B1387" s="332">
        <v>15232257</v>
      </c>
      <c r="C1387" s="332">
        <v>360</v>
      </c>
      <c r="D1387" s="332">
        <v>269</v>
      </c>
      <c r="E1387" s="143">
        <v>629</v>
      </c>
    </row>
    <row r="1388" spans="1:5" ht="15">
      <c r="A1388" s="332" t="s">
        <v>734</v>
      </c>
      <c r="B1388" s="332">
        <v>16342255</v>
      </c>
      <c r="C1388" s="332">
        <v>599</v>
      </c>
      <c r="D1388" s="332">
        <v>239</v>
      </c>
      <c r="E1388" s="143">
        <v>838</v>
      </c>
    </row>
    <row r="1389" spans="1:5" ht="15">
      <c r="A1389" s="332" t="s">
        <v>734</v>
      </c>
      <c r="B1389" s="332">
        <v>15212257</v>
      </c>
      <c r="C1389" s="332">
        <v>392</v>
      </c>
      <c r="D1389" s="332">
        <v>318</v>
      </c>
      <c r="E1389" s="143">
        <v>710</v>
      </c>
    </row>
    <row r="1390" spans="1:5" ht="15">
      <c r="A1390" s="332" t="s">
        <v>734</v>
      </c>
      <c r="B1390" s="332">
        <v>16182254</v>
      </c>
      <c r="C1390" s="332">
        <v>515</v>
      </c>
      <c r="D1390" s="332">
        <v>330</v>
      </c>
      <c r="E1390" s="143">
        <v>845</v>
      </c>
    </row>
    <row r="1391" spans="1:5" ht="15">
      <c r="A1391" s="332" t="s">
        <v>734</v>
      </c>
      <c r="B1391" s="332">
        <v>11032257</v>
      </c>
      <c r="C1391" s="332">
        <v>527</v>
      </c>
      <c r="D1391" s="332">
        <v>318</v>
      </c>
      <c r="E1391" s="143">
        <v>845</v>
      </c>
    </row>
    <row r="1392" spans="1:5" ht="15">
      <c r="A1392" s="332" t="s">
        <v>734</v>
      </c>
      <c r="B1392" s="332">
        <v>16142255</v>
      </c>
      <c r="C1392" s="332">
        <v>587</v>
      </c>
      <c r="D1392" s="332">
        <v>434</v>
      </c>
      <c r="E1392" s="143">
        <v>1021</v>
      </c>
    </row>
    <row r="1393" spans="1:5" ht="15">
      <c r="A1393" s="332" t="s">
        <v>734</v>
      </c>
      <c r="B1393" s="332">
        <v>15082257</v>
      </c>
      <c r="C1393" s="332">
        <v>672</v>
      </c>
      <c r="D1393" s="332">
        <v>121</v>
      </c>
      <c r="E1393" s="143">
        <v>793</v>
      </c>
    </row>
    <row r="1394" spans="1:5" ht="15">
      <c r="A1394" s="332" t="s">
        <v>734</v>
      </c>
      <c r="B1394" s="332">
        <v>16202255</v>
      </c>
      <c r="C1394" s="332">
        <v>264</v>
      </c>
      <c r="D1394" s="332">
        <v>183</v>
      </c>
      <c r="E1394" s="143">
        <v>447</v>
      </c>
    </row>
    <row r="1395" spans="1:5" ht="15">
      <c r="A1395" s="332" t="s">
        <v>734</v>
      </c>
      <c r="B1395" s="332">
        <v>11342257</v>
      </c>
      <c r="C1395" s="332">
        <v>287</v>
      </c>
      <c r="D1395" s="332">
        <v>220</v>
      </c>
      <c r="E1395" s="143">
        <v>507</v>
      </c>
    </row>
    <row r="1396" spans="1:5" ht="15">
      <c r="A1396" s="332" t="s">
        <v>734</v>
      </c>
      <c r="B1396" s="332">
        <v>16422256</v>
      </c>
      <c r="C1396" s="332">
        <v>353</v>
      </c>
      <c r="D1396" s="332">
        <v>155</v>
      </c>
      <c r="E1396" s="143">
        <v>508</v>
      </c>
    </row>
    <row r="1397" spans="1:5" ht="15">
      <c r="A1397" s="332" t="s">
        <v>734</v>
      </c>
      <c r="B1397" s="332">
        <v>16432256</v>
      </c>
      <c r="C1397" s="332">
        <v>447</v>
      </c>
      <c r="D1397" s="332">
        <v>211</v>
      </c>
      <c r="E1397" s="143">
        <f t="shared" ref="E1397:E1411" si="0">C1397+D1397</f>
        <v>658</v>
      </c>
    </row>
    <row r="1398" spans="1:5" ht="15">
      <c r="A1398" s="332" t="s">
        <v>734</v>
      </c>
      <c r="B1398" s="332">
        <v>11162257</v>
      </c>
      <c r="C1398" s="332">
        <v>1330</v>
      </c>
      <c r="D1398" s="332">
        <v>1325</v>
      </c>
      <c r="E1398" s="143">
        <f t="shared" si="0"/>
        <v>2655</v>
      </c>
    </row>
    <row r="1399" spans="1:5" ht="15">
      <c r="A1399" s="332" t="s">
        <v>734</v>
      </c>
      <c r="B1399" s="332">
        <v>15262257</v>
      </c>
      <c r="C1399" s="332">
        <v>348</v>
      </c>
      <c r="D1399" s="332">
        <v>353</v>
      </c>
      <c r="E1399" s="143">
        <f t="shared" si="0"/>
        <v>701</v>
      </c>
    </row>
    <row r="1400" spans="1:5" ht="15">
      <c r="A1400" s="332" t="s">
        <v>734</v>
      </c>
      <c r="B1400" s="332">
        <v>15012256</v>
      </c>
      <c r="C1400" s="332">
        <v>20</v>
      </c>
      <c r="D1400" s="332">
        <v>1120</v>
      </c>
      <c r="E1400" s="143">
        <f t="shared" si="0"/>
        <v>1140</v>
      </c>
    </row>
    <row r="1401" spans="1:5" ht="15">
      <c r="A1401" s="332" t="s">
        <v>734</v>
      </c>
      <c r="B1401" s="332">
        <v>12312255</v>
      </c>
      <c r="C1401" s="332">
        <v>443</v>
      </c>
      <c r="D1401" s="332">
        <v>438</v>
      </c>
      <c r="E1401" s="143">
        <f t="shared" si="0"/>
        <v>881</v>
      </c>
    </row>
    <row r="1402" spans="1:5" ht="15">
      <c r="A1402" s="332" t="s">
        <v>734</v>
      </c>
      <c r="B1402" s="332">
        <v>11022257</v>
      </c>
      <c r="C1402" s="332">
        <v>323</v>
      </c>
      <c r="D1402" s="332">
        <v>229</v>
      </c>
      <c r="E1402" s="143">
        <f t="shared" si="0"/>
        <v>552</v>
      </c>
    </row>
    <row r="1403" spans="1:5" ht="15">
      <c r="A1403" s="332" t="s">
        <v>734</v>
      </c>
      <c r="B1403" s="332">
        <v>15162257</v>
      </c>
      <c r="C1403" s="332">
        <v>459</v>
      </c>
      <c r="D1403" s="332">
        <v>199</v>
      </c>
      <c r="E1403" s="143">
        <f t="shared" si="0"/>
        <v>658</v>
      </c>
    </row>
    <row r="1404" spans="1:5" ht="15">
      <c r="A1404" s="332" t="s">
        <v>734</v>
      </c>
      <c r="B1404" s="332">
        <v>12222255</v>
      </c>
      <c r="C1404" s="332">
        <v>1029</v>
      </c>
      <c r="D1404" s="332">
        <v>686</v>
      </c>
      <c r="E1404" s="143">
        <f t="shared" si="0"/>
        <v>1715</v>
      </c>
    </row>
    <row r="1405" spans="1:5" ht="15">
      <c r="A1405" s="332" t="s">
        <v>734</v>
      </c>
      <c r="B1405" s="332">
        <v>16472256</v>
      </c>
      <c r="C1405" s="332">
        <v>337</v>
      </c>
      <c r="D1405" s="332">
        <v>242</v>
      </c>
      <c r="E1405" s="143">
        <f t="shared" si="0"/>
        <v>579</v>
      </c>
    </row>
    <row r="1406" spans="1:5" ht="15">
      <c r="A1406" s="332" t="s">
        <v>734</v>
      </c>
      <c r="B1406" s="332">
        <v>1032150</v>
      </c>
      <c r="C1406" s="332">
        <v>206</v>
      </c>
      <c r="D1406" s="332">
        <v>173</v>
      </c>
      <c r="E1406" s="143">
        <f t="shared" si="0"/>
        <v>379</v>
      </c>
    </row>
    <row r="1407" spans="1:5" ht="15">
      <c r="A1407" s="332" t="s">
        <v>734</v>
      </c>
      <c r="B1407" s="332">
        <v>15172257</v>
      </c>
      <c r="C1407" s="332">
        <v>352</v>
      </c>
      <c r="D1407" s="332">
        <v>201</v>
      </c>
      <c r="E1407" s="143">
        <f t="shared" si="0"/>
        <v>553</v>
      </c>
    </row>
    <row r="1408" spans="1:5" ht="15">
      <c r="A1408" s="332" t="s">
        <v>734</v>
      </c>
      <c r="B1408" s="332">
        <v>12002645</v>
      </c>
      <c r="C1408" s="332">
        <v>5</v>
      </c>
      <c r="D1408" s="332">
        <v>1673</v>
      </c>
      <c r="E1408" s="143">
        <f t="shared" si="0"/>
        <v>1678</v>
      </c>
    </row>
    <row r="1409" spans="1:5" ht="15">
      <c r="A1409" s="332" t="s">
        <v>734</v>
      </c>
      <c r="B1409" s="332">
        <v>12172257</v>
      </c>
      <c r="C1409" s="332">
        <v>1076</v>
      </c>
      <c r="D1409" s="332">
        <v>788</v>
      </c>
      <c r="E1409" s="143">
        <f t="shared" si="0"/>
        <v>1864</v>
      </c>
    </row>
    <row r="1410" spans="1:5" ht="15">
      <c r="A1410" s="332" t="s">
        <v>734</v>
      </c>
      <c r="B1410" s="332">
        <v>15092257</v>
      </c>
      <c r="C1410" s="332">
        <v>324</v>
      </c>
      <c r="D1410" s="332">
        <v>121</v>
      </c>
      <c r="E1410" s="143">
        <f t="shared" si="0"/>
        <v>445</v>
      </c>
    </row>
    <row r="1411" spans="1:5" ht="15">
      <c r="A1411" s="332" t="s">
        <v>734</v>
      </c>
      <c r="B1411" s="332">
        <v>9252252</v>
      </c>
      <c r="C1411" s="332">
        <v>298</v>
      </c>
      <c r="D1411" s="332">
        <v>154</v>
      </c>
      <c r="E1411" s="143">
        <f t="shared" si="0"/>
        <v>452</v>
      </c>
    </row>
    <row r="1412" spans="1:5" ht="15">
      <c r="A1412" s="332" t="s">
        <v>734</v>
      </c>
      <c r="B1412" s="332">
        <v>15052256</v>
      </c>
      <c r="C1412" s="332">
        <v>460</v>
      </c>
      <c r="D1412" s="332">
        <v>127</v>
      </c>
      <c r="E1412" s="143">
        <f t="shared" ref="E1412:E1475" si="1">C1412+D1412</f>
        <v>587</v>
      </c>
    </row>
    <row r="1413" spans="1:5" ht="15">
      <c r="A1413" s="332" t="s">
        <v>734</v>
      </c>
      <c r="B1413" s="332">
        <v>15312257</v>
      </c>
      <c r="C1413" s="332">
        <v>823</v>
      </c>
      <c r="D1413" s="332">
        <v>421</v>
      </c>
      <c r="E1413" s="143">
        <f t="shared" si="1"/>
        <v>1244</v>
      </c>
    </row>
    <row r="1414" spans="1:5" ht="15">
      <c r="A1414" s="332" t="s">
        <v>734</v>
      </c>
      <c r="B1414" s="332">
        <v>16372255</v>
      </c>
      <c r="C1414" s="332">
        <v>249</v>
      </c>
      <c r="D1414" s="332">
        <v>168</v>
      </c>
      <c r="E1414" s="143">
        <f t="shared" si="1"/>
        <v>417</v>
      </c>
    </row>
    <row r="1415" spans="1:5" ht="15">
      <c r="A1415" s="332" t="s">
        <v>734</v>
      </c>
      <c r="B1415" s="332">
        <v>16442256</v>
      </c>
      <c r="C1415" s="332">
        <v>301</v>
      </c>
      <c r="D1415" s="332">
        <v>215</v>
      </c>
      <c r="E1415" s="143">
        <f t="shared" si="1"/>
        <v>516</v>
      </c>
    </row>
    <row r="1416" spans="1:5" ht="15">
      <c r="A1416" s="332" t="s">
        <v>734</v>
      </c>
      <c r="B1416" s="332">
        <v>16062255</v>
      </c>
      <c r="C1416" s="332">
        <v>350</v>
      </c>
      <c r="D1416" s="332">
        <v>310</v>
      </c>
      <c r="E1416" s="143">
        <f t="shared" si="1"/>
        <v>660</v>
      </c>
    </row>
    <row r="1417" spans="1:5" ht="15">
      <c r="A1417" s="332" t="s">
        <v>734</v>
      </c>
      <c r="B1417" s="332">
        <v>17092253</v>
      </c>
      <c r="C1417" s="332">
        <v>227</v>
      </c>
      <c r="D1417" s="332">
        <v>155</v>
      </c>
      <c r="E1417" s="143">
        <f t="shared" si="1"/>
        <v>382</v>
      </c>
    </row>
    <row r="1418" spans="1:5" ht="15">
      <c r="A1418" s="332" t="s">
        <v>734</v>
      </c>
      <c r="B1418" s="332">
        <v>14032255</v>
      </c>
      <c r="C1418" s="332">
        <v>105</v>
      </c>
      <c r="D1418" s="332">
        <v>11</v>
      </c>
      <c r="E1418" s="143">
        <f t="shared" si="1"/>
        <v>116</v>
      </c>
    </row>
    <row r="1419" spans="1:5" ht="15">
      <c r="A1419" s="332" t="s">
        <v>734</v>
      </c>
      <c r="B1419" s="332">
        <v>17042253</v>
      </c>
      <c r="C1419" s="332">
        <v>413</v>
      </c>
      <c r="D1419" s="332">
        <v>5</v>
      </c>
      <c r="E1419" s="143">
        <f t="shared" si="1"/>
        <v>418</v>
      </c>
    </row>
    <row r="1420" spans="1:5" ht="15">
      <c r="A1420" s="332" t="s">
        <v>734</v>
      </c>
      <c r="B1420" s="332">
        <v>12182255</v>
      </c>
      <c r="C1420" s="332">
        <v>338</v>
      </c>
      <c r="D1420" s="332">
        <v>110</v>
      </c>
      <c r="E1420" s="143">
        <f t="shared" si="1"/>
        <v>448</v>
      </c>
    </row>
    <row r="1421" spans="1:5" ht="15">
      <c r="A1421" s="332" t="s">
        <v>734</v>
      </c>
      <c r="B1421" s="332">
        <v>1162150</v>
      </c>
      <c r="C1421" s="332">
        <v>753</v>
      </c>
      <c r="D1421" s="332">
        <v>109</v>
      </c>
      <c r="E1421" s="143">
        <f t="shared" si="1"/>
        <v>862</v>
      </c>
    </row>
    <row r="1422" spans="1:5" ht="15">
      <c r="A1422" s="332" t="s">
        <v>734</v>
      </c>
      <c r="B1422" s="332">
        <v>1132150</v>
      </c>
      <c r="C1422" s="332">
        <v>311</v>
      </c>
      <c r="D1422" s="332">
        <v>240</v>
      </c>
      <c r="E1422" s="143">
        <f t="shared" si="1"/>
        <v>551</v>
      </c>
    </row>
    <row r="1423" spans="1:5" ht="15">
      <c r="A1423" s="332" t="s">
        <v>734</v>
      </c>
      <c r="B1423" s="332">
        <v>12352255</v>
      </c>
      <c r="C1423" s="332">
        <v>365</v>
      </c>
      <c r="D1423" s="332">
        <v>59</v>
      </c>
      <c r="E1423" s="143">
        <f t="shared" si="1"/>
        <v>424</v>
      </c>
    </row>
    <row r="1424" spans="1:5" ht="15">
      <c r="A1424" s="332" t="s">
        <v>734</v>
      </c>
      <c r="B1424" s="332">
        <v>16302255</v>
      </c>
      <c r="C1424" s="332">
        <v>430</v>
      </c>
      <c r="D1424" s="332">
        <v>198</v>
      </c>
      <c r="E1424" s="143">
        <f t="shared" si="1"/>
        <v>628</v>
      </c>
    </row>
    <row r="1425" spans="1:5" ht="15">
      <c r="A1425" s="332" t="s">
        <v>734</v>
      </c>
      <c r="B1425" s="332">
        <v>14012140</v>
      </c>
      <c r="C1425" s="332">
        <v>237</v>
      </c>
      <c r="D1425" s="332">
        <v>239</v>
      </c>
      <c r="E1425" s="143">
        <f t="shared" si="1"/>
        <v>476</v>
      </c>
    </row>
    <row r="1426" spans="1:5" ht="15">
      <c r="A1426" s="332" t="s">
        <v>734</v>
      </c>
      <c r="B1426" s="332">
        <v>15022140</v>
      </c>
      <c r="C1426" s="332">
        <v>250</v>
      </c>
      <c r="D1426" s="332">
        <v>229</v>
      </c>
      <c r="E1426" s="143">
        <f t="shared" si="1"/>
        <v>479</v>
      </c>
    </row>
    <row r="1427" spans="1:5" ht="15">
      <c r="A1427" s="332" t="s">
        <v>734</v>
      </c>
      <c r="B1427" s="332">
        <v>12012257</v>
      </c>
      <c r="C1427" s="332">
        <v>270</v>
      </c>
      <c r="D1427" s="332">
        <v>237</v>
      </c>
      <c r="E1427" s="143">
        <f t="shared" si="1"/>
        <v>507</v>
      </c>
    </row>
    <row r="1428" spans="1:5" ht="15">
      <c r="A1428" s="332" t="s">
        <v>734</v>
      </c>
      <c r="B1428" s="332">
        <v>12092257</v>
      </c>
      <c r="C1428" s="332">
        <v>1013</v>
      </c>
      <c r="D1428" s="332">
        <v>86</v>
      </c>
      <c r="E1428" s="143">
        <f t="shared" si="1"/>
        <v>1099</v>
      </c>
    </row>
    <row r="1429" spans="1:5" ht="15">
      <c r="A1429" s="332" t="s">
        <v>734</v>
      </c>
      <c r="B1429" s="332">
        <v>16452256</v>
      </c>
      <c r="C1429" s="332">
        <v>446</v>
      </c>
      <c r="D1429" s="332">
        <v>194</v>
      </c>
      <c r="E1429" s="143">
        <f t="shared" si="1"/>
        <v>640</v>
      </c>
    </row>
    <row r="1430" spans="1:5" ht="15">
      <c r="A1430" s="332" t="s">
        <v>734</v>
      </c>
      <c r="B1430" s="332">
        <v>7042202</v>
      </c>
      <c r="C1430" s="332">
        <v>163</v>
      </c>
      <c r="D1430" s="332">
        <v>167</v>
      </c>
      <c r="E1430" s="143">
        <f t="shared" si="1"/>
        <v>330</v>
      </c>
    </row>
    <row r="1431" spans="1:5" ht="15">
      <c r="A1431" s="332" t="s">
        <v>734</v>
      </c>
      <c r="B1431" s="332">
        <v>12112257</v>
      </c>
      <c r="C1431" s="332">
        <v>560</v>
      </c>
      <c r="D1431" s="332">
        <v>245</v>
      </c>
      <c r="E1431" s="143">
        <f t="shared" si="1"/>
        <v>805</v>
      </c>
    </row>
    <row r="1432" spans="1:5" ht="15">
      <c r="A1432" s="332" t="s">
        <v>734</v>
      </c>
      <c r="B1432" s="332">
        <v>12372255</v>
      </c>
      <c r="C1432" s="332">
        <v>271</v>
      </c>
      <c r="D1432" s="332">
        <v>73</v>
      </c>
      <c r="E1432" s="143">
        <f t="shared" si="1"/>
        <v>344</v>
      </c>
    </row>
    <row r="1433" spans="1:5" ht="15">
      <c r="A1433" s="332" t="s">
        <v>734</v>
      </c>
      <c r="B1433" s="332">
        <v>2012546</v>
      </c>
      <c r="C1433" s="332">
        <v>33</v>
      </c>
      <c r="D1433" s="332">
        <v>2776</v>
      </c>
      <c r="E1433" s="143">
        <f t="shared" si="1"/>
        <v>2809</v>
      </c>
    </row>
    <row r="1434" spans="1:5" ht="15">
      <c r="A1434" s="332" t="s">
        <v>734</v>
      </c>
      <c r="B1434" s="332">
        <v>15332257</v>
      </c>
      <c r="C1434" s="332">
        <v>576</v>
      </c>
      <c r="D1434" s="332">
        <v>509</v>
      </c>
      <c r="E1434" s="143">
        <f t="shared" si="1"/>
        <v>1085</v>
      </c>
    </row>
    <row r="1435" spans="1:5" ht="15">
      <c r="A1435" s="332" t="s">
        <v>734</v>
      </c>
      <c r="B1435" s="332">
        <v>16462256</v>
      </c>
      <c r="C1435" s="332">
        <v>353</v>
      </c>
      <c r="D1435" s="332">
        <v>135</v>
      </c>
      <c r="E1435" s="143">
        <f t="shared" si="1"/>
        <v>488</v>
      </c>
    </row>
    <row r="1436" spans="1:5" ht="15">
      <c r="A1436" s="332" t="s">
        <v>734</v>
      </c>
      <c r="B1436" s="332">
        <v>13012140</v>
      </c>
      <c r="C1436" s="332">
        <v>157</v>
      </c>
      <c r="D1436" s="332">
        <v>218</v>
      </c>
      <c r="E1436" s="143">
        <f t="shared" si="1"/>
        <v>375</v>
      </c>
    </row>
    <row r="1437" spans="1:5" ht="15">
      <c r="A1437" s="332" t="s">
        <v>734</v>
      </c>
      <c r="B1437" s="332">
        <v>9242252</v>
      </c>
      <c r="C1437" s="332">
        <v>371</v>
      </c>
      <c r="D1437" s="332">
        <v>234</v>
      </c>
      <c r="E1437" s="143">
        <f t="shared" si="1"/>
        <v>605</v>
      </c>
    </row>
    <row r="1438" spans="1:5" ht="15">
      <c r="A1438" s="332" t="s">
        <v>734</v>
      </c>
      <c r="B1438" s="332">
        <v>11262257</v>
      </c>
      <c r="C1438" s="332">
        <v>1015</v>
      </c>
      <c r="D1438" s="332">
        <v>334</v>
      </c>
      <c r="E1438" s="143">
        <f t="shared" si="1"/>
        <v>1349</v>
      </c>
    </row>
    <row r="1439" spans="1:5" ht="15">
      <c r="A1439" s="332" t="s">
        <v>734</v>
      </c>
      <c r="B1439" s="332">
        <v>15342257</v>
      </c>
      <c r="C1439" s="332">
        <v>551</v>
      </c>
      <c r="D1439" s="332">
        <v>434</v>
      </c>
      <c r="E1439" s="143">
        <f t="shared" si="1"/>
        <v>985</v>
      </c>
    </row>
    <row r="1440" spans="1:5" ht="15">
      <c r="A1440" s="332" t="s">
        <v>734</v>
      </c>
      <c r="B1440" s="332">
        <v>12102257</v>
      </c>
      <c r="C1440" s="332">
        <v>579</v>
      </c>
      <c r="D1440" s="332">
        <v>352</v>
      </c>
      <c r="E1440" s="143">
        <f t="shared" si="1"/>
        <v>931</v>
      </c>
    </row>
    <row r="1441" spans="1:5" ht="15">
      <c r="A1441" s="332" t="s">
        <v>734</v>
      </c>
      <c r="B1441" s="332">
        <v>16492256</v>
      </c>
      <c r="C1441" s="332">
        <v>425</v>
      </c>
      <c r="D1441" s="332">
        <v>109</v>
      </c>
      <c r="E1441" s="143">
        <f t="shared" si="1"/>
        <v>534</v>
      </c>
    </row>
    <row r="1442" spans="1:5" ht="15">
      <c r="A1442" s="332" t="s">
        <v>734</v>
      </c>
      <c r="B1442" s="332">
        <v>10002341</v>
      </c>
      <c r="C1442" s="332">
        <v>10</v>
      </c>
      <c r="D1442" s="332">
        <v>1361</v>
      </c>
      <c r="E1442" s="143">
        <f t="shared" si="1"/>
        <v>1371</v>
      </c>
    </row>
    <row r="1443" spans="1:5" ht="15">
      <c r="A1443" s="332" t="s">
        <v>734</v>
      </c>
      <c r="B1443" s="332">
        <v>13042252</v>
      </c>
      <c r="C1443" s="332">
        <v>108</v>
      </c>
      <c r="D1443" s="332">
        <v>3</v>
      </c>
      <c r="E1443" s="143">
        <f t="shared" si="1"/>
        <v>111</v>
      </c>
    </row>
    <row r="1444" spans="1:5" ht="15">
      <c r="A1444" s="332" t="s">
        <v>734</v>
      </c>
      <c r="B1444" s="332">
        <v>11362257</v>
      </c>
      <c r="C1444" s="332">
        <v>293</v>
      </c>
      <c r="D1444" s="332">
        <v>136</v>
      </c>
      <c r="E1444" s="143">
        <f t="shared" si="1"/>
        <v>429</v>
      </c>
    </row>
    <row r="1445" spans="1:5" ht="15">
      <c r="A1445" s="332" t="s">
        <v>734</v>
      </c>
      <c r="B1445" s="332">
        <v>15222257</v>
      </c>
      <c r="C1445" s="332">
        <v>352</v>
      </c>
      <c r="D1445" s="332">
        <v>261</v>
      </c>
      <c r="E1445" s="143">
        <f t="shared" si="1"/>
        <v>613</v>
      </c>
    </row>
    <row r="1446" spans="1:5" ht="15">
      <c r="A1446" s="332" t="s">
        <v>734</v>
      </c>
      <c r="B1446" s="332">
        <v>1052150</v>
      </c>
      <c r="C1446" s="332">
        <v>419</v>
      </c>
      <c r="D1446" s="332">
        <v>205</v>
      </c>
      <c r="E1446" s="143">
        <f t="shared" si="1"/>
        <v>624</v>
      </c>
    </row>
    <row r="1447" spans="1:5" ht="15">
      <c r="A1447" s="332" t="s">
        <v>734</v>
      </c>
      <c r="B1447" s="332">
        <v>11352257</v>
      </c>
      <c r="C1447" s="332">
        <v>250</v>
      </c>
      <c r="D1447" s="332">
        <v>246</v>
      </c>
      <c r="E1447" s="143">
        <f t="shared" si="1"/>
        <v>496</v>
      </c>
    </row>
    <row r="1448" spans="1:5" ht="15">
      <c r="A1448" s="332" t="s">
        <v>734</v>
      </c>
      <c r="B1448" s="332">
        <v>11312257</v>
      </c>
      <c r="C1448" s="332">
        <v>505</v>
      </c>
      <c r="D1448" s="332">
        <v>281</v>
      </c>
      <c r="E1448" s="143">
        <f t="shared" si="1"/>
        <v>786</v>
      </c>
    </row>
    <row r="1449" spans="1:5" ht="15">
      <c r="A1449" s="332" t="s">
        <v>734</v>
      </c>
      <c r="B1449" s="332">
        <v>16232254</v>
      </c>
      <c r="C1449" s="332">
        <v>398</v>
      </c>
      <c r="D1449" s="332">
        <v>234</v>
      </c>
      <c r="E1449" s="143">
        <f t="shared" si="1"/>
        <v>632</v>
      </c>
    </row>
    <row r="1450" spans="1:5" ht="15">
      <c r="A1450" s="332" t="s">
        <v>734</v>
      </c>
      <c r="B1450" s="332">
        <v>1122150</v>
      </c>
      <c r="C1450" s="332">
        <v>382</v>
      </c>
      <c r="D1450" s="332">
        <v>218</v>
      </c>
      <c r="E1450" s="143">
        <f t="shared" si="1"/>
        <v>600</v>
      </c>
    </row>
    <row r="1451" spans="1:5" ht="15">
      <c r="A1451" s="332" t="s">
        <v>734</v>
      </c>
      <c r="B1451" s="332">
        <v>15052140</v>
      </c>
      <c r="C1451" s="332">
        <v>397</v>
      </c>
      <c r="D1451" s="332">
        <v>208</v>
      </c>
      <c r="E1451" s="143">
        <f t="shared" si="1"/>
        <v>605</v>
      </c>
    </row>
    <row r="1452" spans="1:5" ht="15">
      <c r="A1452" s="332" t="s">
        <v>734</v>
      </c>
      <c r="B1452" s="332">
        <v>16332255</v>
      </c>
      <c r="C1452" s="332">
        <v>626</v>
      </c>
      <c r="D1452" s="332">
        <v>413</v>
      </c>
      <c r="E1452" s="143">
        <f t="shared" si="1"/>
        <v>1039</v>
      </c>
    </row>
    <row r="1453" spans="1:5" ht="15">
      <c r="A1453" s="332" t="s">
        <v>734</v>
      </c>
      <c r="B1453" s="332">
        <v>12192255</v>
      </c>
      <c r="C1453" s="332">
        <v>397</v>
      </c>
      <c r="D1453" s="332">
        <v>154</v>
      </c>
      <c r="E1453" s="143">
        <f t="shared" si="1"/>
        <v>551</v>
      </c>
    </row>
    <row r="1454" spans="1:5" ht="15">
      <c r="A1454" s="332" t="s">
        <v>734</v>
      </c>
      <c r="B1454" s="332">
        <v>11292257</v>
      </c>
      <c r="C1454" s="332">
        <v>685</v>
      </c>
      <c r="D1454" s="332">
        <v>464</v>
      </c>
      <c r="E1454" s="143">
        <f t="shared" si="1"/>
        <v>1149</v>
      </c>
    </row>
    <row r="1455" spans="1:5" ht="15">
      <c r="A1455" s="332" t="s">
        <v>734</v>
      </c>
      <c r="B1455" s="332">
        <v>9012202</v>
      </c>
      <c r="C1455" s="332">
        <v>995</v>
      </c>
      <c r="D1455" s="332">
        <v>684</v>
      </c>
      <c r="E1455" s="143">
        <f t="shared" si="1"/>
        <v>1679</v>
      </c>
    </row>
    <row r="1456" spans="1:5" ht="15">
      <c r="A1456" s="332" t="s">
        <v>734</v>
      </c>
      <c r="B1456" s="332">
        <v>17152253</v>
      </c>
      <c r="C1456" s="332">
        <v>627</v>
      </c>
      <c r="D1456" s="332">
        <v>30</v>
      </c>
      <c r="E1456" s="143">
        <f t="shared" si="1"/>
        <v>657</v>
      </c>
    </row>
    <row r="1457" spans="1:5" ht="15">
      <c r="A1457" s="332" t="s">
        <v>734</v>
      </c>
      <c r="B1457" s="332">
        <v>16262255</v>
      </c>
      <c r="C1457" s="332">
        <v>388</v>
      </c>
      <c r="D1457" s="332">
        <v>47</v>
      </c>
      <c r="E1457" s="143">
        <f t="shared" si="1"/>
        <v>435</v>
      </c>
    </row>
    <row r="1458" spans="1:5" ht="15">
      <c r="A1458" s="332" t="s">
        <v>734</v>
      </c>
      <c r="B1458" s="332">
        <v>15012140</v>
      </c>
      <c r="C1458" s="332">
        <v>260</v>
      </c>
      <c r="D1458" s="332">
        <v>197</v>
      </c>
      <c r="E1458" s="143">
        <f t="shared" si="1"/>
        <v>457</v>
      </c>
    </row>
    <row r="1459" spans="1:5" ht="15">
      <c r="A1459" s="332" t="s">
        <v>774</v>
      </c>
      <c r="B1459" s="332">
        <v>5007201</v>
      </c>
      <c r="C1459" s="332">
        <v>322</v>
      </c>
      <c r="D1459" s="332">
        <v>1</v>
      </c>
      <c r="E1459" s="143">
        <f t="shared" si="1"/>
        <v>323</v>
      </c>
    </row>
    <row r="1460" spans="1:5" ht="15">
      <c r="A1460" s="332" t="s">
        <v>774</v>
      </c>
      <c r="B1460" s="332">
        <v>8007420</v>
      </c>
      <c r="C1460" s="332">
        <v>373</v>
      </c>
      <c r="D1460" s="332">
        <v>1</v>
      </c>
      <c r="E1460" s="143">
        <f t="shared" si="1"/>
        <v>374</v>
      </c>
    </row>
    <row r="1461" spans="1:5" ht="15">
      <c r="A1461" s="332" t="s">
        <v>735</v>
      </c>
      <c r="B1461" s="332">
        <v>3005001</v>
      </c>
      <c r="C1461" s="332">
        <v>6</v>
      </c>
      <c r="D1461" s="332">
        <v>8</v>
      </c>
      <c r="E1461" s="143">
        <f t="shared" si="1"/>
        <v>14</v>
      </c>
    </row>
    <row r="1462" spans="1:5" ht="15">
      <c r="A1462" s="332" t="s">
        <v>735</v>
      </c>
      <c r="B1462" s="332">
        <v>12015002</v>
      </c>
      <c r="C1462" s="332">
        <v>3</v>
      </c>
      <c r="D1462" s="332">
        <v>688</v>
      </c>
      <c r="E1462" s="143">
        <f t="shared" si="1"/>
        <v>691</v>
      </c>
    </row>
    <row r="1463" spans="1:5" ht="15">
      <c r="A1463" s="332" t="s">
        <v>735</v>
      </c>
      <c r="B1463" s="332">
        <v>15015008</v>
      </c>
      <c r="C1463" s="332">
        <v>2</v>
      </c>
      <c r="D1463" s="332">
        <v>723</v>
      </c>
      <c r="E1463" s="143">
        <f t="shared" si="1"/>
        <v>725</v>
      </c>
    </row>
    <row r="1464" spans="1:5" ht="15">
      <c r="A1464" s="332" t="s">
        <v>735</v>
      </c>
      <c r="B1464" s="332">
        <v>10015004</v>
      </c>
      <c r="C1464" s="332">
        <v>1</v>
      </c>
      <c r="D1464" s="332">
        <v>2385</v>
      </c>
      <c r="E1464" s="143">
        <f t="shared" si="1"/>
        <v>2386</v>
      </c>
    </row>
    <row r="1465" spans="1:5" ht="15">
      <c r="A1465" s="332" t="s">
        <v>735</v>
      </c>
      <c r="B1465" s="332">
        <v>3015015</v>
      </c>
      <c r="C1465" s="332">
        <v>2</v>
      </c>
      <c r="D1465" s="332">
        <v>419</v>
      </c>
      <c r="E1465" s="143">
        <f t="shared" si="1"/>
        <v>421</v>
      </c>
    </row>
    <row r="1466" spans="1:5" ht="15">
      <c r="A1466" s="332" t="s">
        <v>735</v>
      </c>
      <c r="B1466" s="332">
        <v>5015010</v>
      </c>
      <c r="C1466" s="332">
        <v>11</v>
      </c>
      <c r="D1466" s="332">
        <v>1107</v>
      </c>
      <c r="E1466" s="143">
        <f t="shared" si="1"/>
        <v>1118</v>
      </c>
    </row>
    <row r="1467" spans="1:5" ht="15">
      <c r="A1467" s="332" t="s">
        <v>735</v>
      </c>
      <c r="B1467" s="332">
        <v>14015008</v>
      </c>
      <c r="C1467" s="332">
        <v>9</v>
      </c>
      <c r="D1467" s="332">
        <v>1169</v>
      </c>
      <c r="E1467" s="143">
        <f t="shared" si="1"/>
        <v>1178</v>
      </c>
    </row>
    <row r="1468" spans="1:5" ht="15">
      <c r="A1468" s="332" t="s">
        <v>735</v>
      </c>
      <c r="B1468" s="332">
        <v>13015008</v>
      </c>
      <c r="C1468" s="332">
        <v>11</v>
      </c>
      <c r="D1468" s="332">
        <v>1081</v>
      </c>
      <c r="E1468" s="143">
        <f t="shared" si="1"/>
        <v>1092</v>
      </c>
    </row>
    <row r="1469" spans="1:5" ht="15">
      <c r="A1469" s="332" t="s">
        <v>735</v>
      </c>
      <c r="B1469" s="332">
        <v>18015018</v>
      </c>
      <c r="C1469" s="332">
        <v>4</v>
      </c>
      <c r="D1469" s="332">
        <v>1424</v>
      </c>
      <c r="E1469" s="143">
        <f t="shared" si="1"/>
        <v>1428</v>
      </c>
    </row>
    <row r="1470" spans="1:5" ht="15">
      <c r="A1470" s="332" t="s">
        <v>735</v>
      </c>
      <c r="B1470" s="332">
        <v>14015006</v>
      </c>
      <c r="C1470" s="332">
        <v>1</v>
      </c>
      <c r="D1470" s="332">
        <v>1184</v>
      </c>
      <c r="E1470" s="143">
        <f t="shared" si="1"/>
        <v>1185</v>
      </c>
    </row>
    <row r="1471" spans="1:5" ht="15">
      <c r="A1471" s="332" t="s">
        <v>735</v>
      </c>
      <c r="B1471" s="332">
        <v>18015016</v>
      </c>
      <c r="C1471" s="332">
        <v>1</v>
      </c>
      <c r="D1471" s="332">
        <v>942</v>
      </c>
      <c r="E1471" s="143">
        <f t="shared" si="1"/>
        <v>943</v>
      </c>
    </row>
    <row r="1472" spans="1:5" ht="15">
      <c r="A1472" s="332" t="s">
        <v>736</v>
      </c>
      <c r="B1472" s="332">
        <v>21001130</v>
      </c>
      <c r="C1472" s="332">
        <v>1387</v>
      </c>
      <c r="D1472" s="332">
        <v>205</v>
      </c>
      <c r="E1472" s="143">
        <f t="shared" si="1"/>
        <v>1592</v>
      </c>
    </row>
    <row r="1473" spans="1:5" ht="15">
      <c r="A1473" s="332" t="s">
        <v>736</v>
      </c>
      <c r="B1473" s="332">
        <v>2001226</v>
      </c>
      <c r="C1473" s="332">
        <v>215</v>
      </c>
      <c r="D1473" s="332">
        <v>9</v>
      </c>
      <c r="E1473" s="143">
        <f t="shared" si="1"/>
        <v>224</v>
      </c>
    </row>
    <row r="1474" spans="1:5" ht="15">
      <c r="A1474" s="332" t="s">
        <v>736</v>
      </c>
      <c r="B1474" s="332">
        <v>4001121</v>
      </c>
      <c r="C1474" s="332">
        <v>871</v>
      </c>
      <c r="D1474" s="332">
        <v>106</v>
      </c>
      <c r="E1474" s="143">
        <f t="shared" si="1"/>
        <v>977</v>
      </c>
    </row>
    <row r="1475" spans="1:5" ht="15">
      <c r="A1475" s="332" t="s">
        <v>736</v>
      </c>
      <c r="B1475" s="332">
        <v>1001115</v>
      </c>
      <c r="C1475" s="332">
        <v>352</v>
      </c>
      <c r="D1475" s="332">
        <v>142</v>
      </c>
      <c r="E1475" s="143">
        <f t="shared" si="1"/>
        <v>494</v>
      </c>
    </row>
    <row r="1476" spans="1:5" ht="15">
      <c r="A1476" s="332" t="s">
        <v>736</v>
      </c>
      <c r="B1476" s="332">
        <v>5001207</v>
      </c>
      <c r="C1476" s="332">
        <v>191</v>
      </c>
      <c r="D1476" s="332">
        <v>1</v>
      </c>
      <c r="E1476" s="143">
        <f t="shared" ref="E1476:E1539" si="2">C1476+D1476</f>
        <v>192</v>
      </c>
    </row>
    <row r="1477" spans="1:5" ht="15">
      <c r="A1477" s="332" t="s">
        <v>736</v>
      </c>
      <c r="B1477" s="332">
        <v>21001123</v>
      </c>
      <c r="C1477" s="332">
        <v>391</v>
      </c>
      <c r="D1477" s="332">
        <v>267</v>
      </c>
      <c r="E1477" s="143">
        <f t="shared" si="2"/>
        <v>658</v>
      </c>
    </row>
    <row r="1478" spans="1:5" ht="15">
      <c r="A1478" s="332" t="s">
        <v>736</v>
      </c>
      <c r="B1478" s="332">
        <v>2001234</v>
      </c>
      <c r="C1478" s="332">
        <v>900</v>
      </c>
      <c r="D1478" s="332">
        <v>530</v>
      </c>
      <c r="E1478" s="143">
        <f t="shared" si="2"/>
        <v>1430</v>
      </c>
    </row>
    <row r="1479" spans="1:5" ht="15">
      <c r="A1479" s="332" t="s">
        <v>736</v>
      </c>
      <c r="B1479" s="332">
        <v>17001503</v>
      </c>
      <c r="C1479" s="332">
        <v>394</v>
      </c>
      <c r="D1479" s="332">
        <v>8</v>
      </c>
      <c r="E1479" s="143">
        <f t="shared" si="2"/>
        <v>402</v>
      </c>
    </row>
    <row r="1480" spans="1:5" ht="15">
      <c r="A1480" s="332" t="s">
        <v>736</v>
      </c>
      <c r="B1480" s="332">
        <v>1001110</v>
      </c>
      <c r="C1480" s="332">
        <v>368</v>
      </c>
      <c r="D1480" s="332">
        <v>237</v>
      </c>
      <c r="E1480" s="143">
        <f t="shared" si="2"/>
        <v>605</v>
      </c>
    </row>
    <row r="1481" spans="1:5" ht="15">
      <c r="A1481" s="332" t="s">
        <v>736</v>
      </c>
      <c r="B1481" s="332">
        <v>21001128</v>
      </c>
      <c r="C1481" s="332">
        <v>251</v>
      </c>
      <c r="D1481" s="332">
        <v>174</v>
      </c>
      <c r="E1481" s="143">
        <f t="shared" si="2"/>
        <v>425</v>
      </c>
    </row>
    <row r="1482" spans="1:5" ht="15">
      <c r="A1482" s="332" t="s">
        <v>736</v>
      </c>
      <c r="B1482" s="332">
        <v>3001143</v>
      </c>
      <c r="C1482" s="332">
        <v>376</v>
      </c>
      <c r="D1482" s="332">
        <v>200</v>
      </c>
      <c r="E1482" s="143">
        <f t="shared" si="2"/>
        <v>576</v>
      </c>
    </row>
    <row r="1483" spans="1:5" ht="15">
      <c r="A1483" s="332" t="s">
        <v>736</v>
      </c>
      <c r="B1483" s="332">
        <v>4001113</v>
      </c>
      <c r="C1483" s="332">
        <v>854</v>
      </c>
      <c r="D1483" s="332">
        <v>457</v>
      </c>
      <c r="E1483" s="143">
        <f t="shared" si="2"/>
        <v>1311</v>
      </c>
    </row>
    <row r="1484" spans="1:5" ht="15">
      <c r="A1484" s="332" t="s">
        <v>736</v>
      </c>
      <c r="B1484" s="332">
        <v>4001149</v>
      </c>
      <c r="C1484" s="332">
        <v>303</v>
      </c>
      <c r="D1484" s="332">
        <v>1</v>
      </c>
      <c r="E1484" s="143">
        <f t="shared" si="2"/>
        <v>304</v>
      </c>
    </row>
    <row r="1485" spans="1:5" ht="15">
      <c r="A1485" s="332" t="s">
        <v>736</v>
      </c>
      <c r="B1485" s="332">
        <v>4001128</v>
      </c>
      <c r="C1485" s="332">
        <v>279</v>
      </c>
      <c r="D1485" s="332">
        <v>251</v>
      </c>
      <c r="E1485" s="143">
        <f t="shared" si="2"/>
        <v>530</v>
      </c>
    </row>
    <row r="1486" spans="1:5" ht="15">
      <c r="A1486" s="332" t="s">
        <v>736</v>
      </c>
      <c r="B1486" s="332">
        <v>1001105</v>
      </c>
      <c r="C1486" s="332">
        <v>373</v>
      </c>
      <c r="D1486" s="332">
        <v>228</v>
      </c>
      <c r="E1486" s="143">
        <f t="shared" si="2"/>
        <v>601</v>
      </c>
    </row>
    <row r="1487" spans="1:5" ht="15">
      <c r="A1487" s="332" t="s">
        <v>736</v>
      </c>
      <c r="B1487" s="332">
        <v>4001102</v>
      </c>
      <c r="C1487" s="332">
        <v>1209</v>
      </c>
      <c r="D1487" s="332">
        <v>684</v>
      </c>
      <c r="E1487" s="143">
        <f t="shared" si="2"/>
        <v>1893</v>
      </c>
    </row>
    <row r="1488" spans="1:5" ht="15">
      <c r="A1488" s="332" t="s">
        <v>736</v>
      </c>
      <c r="B1488" s="332">
        <v>3001145</v>
      </c>
      <c r="C1488" s="332">
        <v>373</v>
      </c>
      <c r="D1488" s="332">
        <v>268</v>
      </c>
      <c r="E1488" s="143">
        <f t="shared" si="2"/>
        <v>641</v>
      </c>
    </row>
    <row r="1489" spans="1:5" ht="15">
      <c r="A1489" s="332" t="s">
        <v>736</v>
      </c>
      <c r="B1489" s="332">
        <v>1001142</v>
      </c>
      <c r="C1489" s="332">
        <v>271</v>
      </c>
      <c r="D1489" s="332">
        <v>236</v>
      </c>
      <c r="E1489" s="143">
        <f t="shared" si="2"/>
        <v>507</v>
      </c>
    </row>
    <row r="1490" spans="1:5" ht="15">
      <c r="A1490" s="332" t="s">
        <v>736</v>
      </c>
      <c r="B1490" s="332">
        <v>3001142</v>
      </c>
      <c r="C1490" s="332">
        <v>291</v>
      </c>
      <c r="D1490" s="332">
        <v>239</v>
      </c>
      <c r="E1490" s="143">
        <f t="shared" si="2"/>
        <v>530</v>
      </c>
    </row>
    <row r="1491" spans="1:5" ht="15">
      <c r="A1491" s="332" t="s">
        <v>736</v>
      </c>
      <c r="B1491" s="332">
        <v>21001131</v>
      </c>
      <c r="C1491" s="332">
        <v>1109</v>
      </c>
      <c r="D1491" s="332">
        <v>230</v>
      </c>
      <c r="E1491" s="143">
        <f t="shared" si="2"/>
        <v>1339</v>
      </c>
    </row>
    <row r="1492" spans="1:5" ht="15">
      <c r="A1492" s="332" t="s">
        <v>736</v>
      </c>
      <c r="B1492" s="332">
        <v>6001204</v>
      </c>
      <c r="C1492" s="332">
        <v>438</v>
      </c>
      <c r="D1492" s="332">
        <v>164</v>
      </c>
      <c r="E1492" s="143">
        <f t="shared" si="2"/>
        <v>602</v>
      </c>
    </row>
    <row r="1493" spans="1:5" ht="15">
      <c r="A1493" s="332" t="s">
        <v>736</v>
      </c>
      <c r="B1493" s="332">
        <v>1001106</v>
      </c>
      <c r="C1493" s="332">
        <v>513</v>
      </c>
      <c r="D1493" s="332">
        <v>134</v>
      </c>
      <c r="E1493" s="143">
        <f t="shared" si="2"/>
        <v>647</v>
      </c>
    </row>
    <row r="1494" spans="1:5" ht="15">
      <c r="A1494" s="332" t="s">
        <v>736</v>
      </c>
      <c r="B1494" s="332">
        <v>21001105</v>
      </c>
      <c r="C1494" s="332">
        <v>1964</v>
      </c>
      <c r="D1494" s="332">
        <v>340</v>
      </c>
      <c r="E1494" s="143">
        <f t="shared" si="2"/>
        <v>2304</v>
      </c>
    </row>
    <row r="1495" spans="1:5" ht="15">
      <c r="A1495" s="332" t="s">
        <v>736</v>
      </c>
      <c r="B1495" s="332">
        <v>1001134</v>
      </c>
      <c r="C1495" s="332">
        <v>330</v>
      </c>
      <c r="D1495" s="332">
        <v>108</v>
      </c>
      <c r="E1495" s="143">
        <f t="shared" si="2"/>
        <v>438</v>
      </c>
    </row>
    <row r="1496" spans="1:5" ht="15">
      <c r="A1496" s="332" t="s">
        <v>736</v>
      </c>
      <c r="B1496" s="332">
        <v>2001240</v>
      </c>
      <c r="C1496" s="332">
        <v>652</v>
      </c>
      <c r="D1496" s="332">
        <v>147</v>
      </c>
      <c r="E1496" s="143">
        <f t="shared" si="2"/>
        <v>799</v>
      </c>
    </row>
    <row r="1497" spans="1:5" ht="15">
      <c r="A1497" s="332" t="s">
        <v>736</v>
      </c>
      <c r="B1497" s="332">
        <v>21001113</v>
      </c>
      <c r="C1497" s="332">
        <v>372</v>
      </c>
      <c r="D1497" s="332">
        <v>199</v>
      </c>
      <c r="E1497" s="143">
        <f t="shared" si="2"/>
        <v>571</v>
      </c>
    </row>
    <row r="1498" spans="1:5" ht="15">
      <c r="A1498" s="332" t="s">
        <v>736</v>
      </c>
      <c r="B1498" s="332">
        <v>19001109</v>
      </c>
      <c r="C1498" s="332">
        <v>300</v>
      </c>
      <c r="D1498" s="332">
        <v>248</v>
      </c>
      <c r="E1498" s="143">
        <f t="shared" si="2"/>
        <v>548</v>
      </c>
    </row>
    <row r="1499" spans="1:5" ht="15">
      <c r="A1499" s="332" t="s">
        <v>736</v>
      </c>
      <c r="B1499" s="332">
        <v>4001105</v>
      </c>
      <c r="C1499" s="332">
        <v>510</v>
      </c>
      <c r="D1499" s="332">
        <v>446</v>
      </c>
      <c r="E1499" s="143">
        <f t="shared" si="2"/>
        <v>956</v>
      </c>
    </row>
    <row r="1500" spans="1:5" ht="15">
      <c r="A1500" s="332" t="s">
        <v>736</v>
      </c>
      <c r="B1500" s="332">
        <v>19001112</v>
      </c>
      <c r="C1500" s="332">
        <v>481</v>
      </c>
      <c r="D1500" s="332">
        <v>155</v>
      </c>
      <c r="E1500" s="143">
        <f t="shared" si="2"/>
        <v>636</v>
      </c>
    </row>
    <row r="1501" spans="1:5" ht="15">
      <c r="A1501" s="332" t="s">
        <v>736</v>
      </c>
      <c r="B1501" s="332">
        <v>3001104</v>
      </c>
      <c r="C1501" s="332">
        <v>333</v>
      </c>
      <c r="D1501" s="332">
        <v>251</v>
      </c>
      <c r="E1501" s="143">
        <f t="shared" si="2"/>
        <v>584</v>
      </c>
    </row>
    <row r="1502" spans="1:5" ht="15">
      <c r="A1502" s="332" t="s">
        <v>736</v>
      </c>
      <c r="B1502" s="332">
        <v>21001110</v>
      </c>
      <c r="C1502" s="332">
        <v>501</v>
      </c>
      <c r="D1502" s="332">
        <v>139</v>
      </c>
      <c r="E1502" s="143">
        <f t="shared" si="2"/>
        <v>640</v>
      </c>
    </row>
    <row r="1503" spans="1:5" ht="15">
      <c r="A1503" s="332" t="s">
        <v>736</v>
      </c>
      <c r="B1503" s="332">
        <v>19001105</v>
      </c>
      <c r="C1503" s="332">
        <v>307</v>
      </c>
      <c r="D1503" s="332">
        <v>20</v>
      </c>
      <c r="E1503" s="143">
        <f t="shared" si="2"/>
        <v>327</v>
      </c>
    </row>
    <row r="1504" spans="1:5" ht="15">
      <c r="A1504" s="332" t="s">
        <v>736</v>
      </c>
      <c r="B1504" s="332">
        <v>6001202</v>
      </c>
      <c r="C1504" s="332">
        <v>218</v>
      </c>
      <c r="D1504" s="332">
        <v>160</v>
      </c>
      <c r="E1504" s="143">
        <f t="shared" si="2"/>
        <v>378</v>
      </c>
    </row>
    <row r="1505" spans="1:5" ht="15">
      <c r="A1505" s="332" t="s">
        <v>736</v>
      </c>
      <c r="B1505" s="332">
        <v>3001106</v>
      </c>
      <c r="C1505" s="332">
        <v>553</v>
      </c>
      <c r="D1505" s="332">
        <v>508</v>
      </c>
      <c r="E1505" s="143">
        <f t="shared" si="2"/>
        <v>1061</v>
      </c>
    </row>
    <row r="1506" spans="1:5" ht="15">
      <c r="A1506" s="332" t="s">
        <v>736</v>
      </c>
      <c r="B1506" s="332">
        <v>3001126</v>
      </c>
      <c r="C1506" s="332">
        <v>213</v>
      </c>
      <c r="D1506" s="332">
        <v>142</v>
      </c>
      <c r="E1506" s="143">
        <f t="shared" si="2"/>
        <v>355</v>
      </c>
    </row>
    <row r="1507" spans="1:5" ht="15">
      <c r="A1507" s="332" t="s">
        <v>736</v>
      </c>
      <c r="B1507" s="332">
        <v>2001228</v>
      </c>
      <c r="C1507" s="332">
        <v>288</v>
      </c>
      <c r="D1507" s="332">
        <v>150</v>
      </c>
      <c r="E1507" s="143">
        <f t="shared" si="2"/>
        <v>438</v>
      </c>
    </row>
    <row r="1508" spans="1:5" ht="15">
      <c r="A1508" s="332" t="s">
        <v>736</v>
      </c>
      <c r="B1508" s="332">
        <v>6001215</v>
      </c>
      <c r="C1508" s="332">
        <v>65</v>
      </c>
      <c r="D1508" s="332">
        <v>2</v>
      </c>
      <c r="E1508" s="143">
        <f t="shared" si="2"/>
        <v>67</v>
      </c>
    </row>
    <row r="1509" spans="1:5" ht="15">
      <c r="A1509" s="332" t="s">
        <v>736</v>
      </c>
      <c r="B1509" s="332">
        <v>19001121</v>
      </c>
      <c r="C1509" s="332">
        <v>754</v>
      </c>
      <c r="D1509" s="332">
        <v>279</v>
      </c>
      <c r="E1509" s="143">
        <f t="shared" si="2"/>
        <v>1033</v>
      </c>
    </row>
    <row r="1510" spans="1:5" ht="15">
      <c r="A1510" s="332" t="s">
        <v>736</v>
      </c>
      <c r="B1510" s="332">
        <v>4001117</v>
      </c>
      <c r="C1510" s="332">
        <v>854</v>
      </c>
      <c r="D1510" s="332">
        <v>382</v>
      </c>
      <c r="E1510" s="143">
        <f t="shared" si="2"/>
        <v>1236</v>
      </c>
    </row>
    <row r="1511" spans="1:5" ht="15">
      <c r="A1511" s="332" t="s">
        <v>736</v>
      </c>
      <c r="B1511" s="332">
        <v>4001136</v>
      </c>
      <c r="C1511" s="332">
        <v>404</v>
      </c>
      <c r="D1511" s="332">
        <v>183</v>
      </c>
      <c r="E1511" s="143">
        <f t="shared" si="2"/>
        <v>587</v>
      </c>
    </row>
    <row r="1512" spans="1:5" ht="15">
      <c r="A1512" s="332" t="s">
        <v>736</v>
      </c>
      <c r="B1512" s="332">
        <v>4001119</v>
      </c>
      <c r="C1512" s="332">
        <v>118</v>
      </c>
      <c r="D1512" s="332">
        <v>79</v>
      </c>
      <c r="E1512" s="143">
        <f t="shared" si="2"/>
        <v>197</v>
      </c>
    </row>
    <row r="1513" spans="1:5" ht="15">
      <c r="A1513" s="332" t="s">
        <v>736</v>
      </c>
      <c r="B1513" s="332">
        <v>21001109</v>
      </c>
      <c r="C1513" s="332">
        <v>246</v>
      </c>
      <c r="D1513" s="332">
        <v>69</v>
      </c>
      <c r="E1513" s="143">
        <f t="shared" si="2"/>
        <v>315</v>
      </c>
    </row>
    <row r="1514" spans="1:5" ht="15">
      <c r="A1514" s="332" t="s">
        <v>736</v>
      </c>
      <c r="B1514" s="332">
        <v>1001118</v>
      </c>
      <c r="C1514" s="332">
        <v>250</v>
      </c>
      <c r="D1514" s="332">
        <v>150</v>
      </c>
      <c r="E1514" s="143">
        <f t="shared" si="2"/>
        <v>400</v>
      </c>
    </row>
    <row r="1515" spans="1:5" ht="15">
      <c r="A1515" s="332" t="s">
        <v>736</v>
      </c>
      <c r="B1515" s="332">
        <v>1001119</v>
      </c>
      <c r="C1515" s="332">
        <v>384</v>
      </c>
      <c r="D1515" s="332">
        <v>290</v>
      </c>
      <c r="E1515" s="143">
        <f t="shared" si="2"/>
        <v>674</v>
      </c>
    </row>
    <row r="1516" spans="1:5" ht="15">
      <c r="A1516" s="332" t="s">
        <v>736</v>
      </c>
      <c r="B1516" s="332">
        <v>13011703</v>
      </c>
      <c r="C1516" s="332">
        <v>1</v>
      </c>
      <c r="D1516" s="332">
        <v>338</v>
      </c>
      <c r="E1516" s="143">
        <f t="shared" si="2"/>
        <v>339</v>
      </c>
    </row>
    <row r="1517" spans="1:5" ht="15">
      <c r="A1517" s="332" t="s">
        <v>736</v>
      </c>
      <c r="B1517" s="332">
        <v>1001130</v>
      </c>
      <c r="C1517" s="332">
        <v>230</v>
      </c>
      <c r="D1517" s="332">
        <v>1</v>
      </c>
      <c r="E1517" s="143">
        <f t="shared" si="2"/>
        <v>231</v>
      </c>
    </row>
    <row r="1518" spans="1:5" ht="15">
      <c r="A1518" s="332" t="s">
        <v>736</v>
      </c>
      <c r="B1518" s="332">
        <v>21001120</v>
      </c>
      <c r="C1518" s="332">
        <v>287</v>
      </c>
      <c r="D1518" s="332">
        <v>231</v>
      </c>
      <c r="E1518" s="143">
        <f t="shared" si="2"/>
        <v>518</v>
      </c>
    </row>
    <row r="1519" spans="1:5" ht="15">
      <c r="A1519" s="332" t="s">
        <v>736</v>
      </c>
      <c r="B1519" s="332">
        <v>21001112</v>
      </c>
      <c r="C1519" s="332">
        <v>256</v>
      </c>
      <c r="D1519" s="332">
        <v>155</v>
      </c>
      <c r="E1519" s="143">
        <f t="shared" si="2"/>
        <v>411</v>
      </c>
    </row>
    <row r="1520" spans="1:5" ht="15">
      <c r="A1520" s="332" t="s">
        <v>736</v>
      </c>
      <c r="B1520" s="332">
        <v>1001111</v>
      </c>
      <c r="C1520" s="332">
        <v>674</v>
      </c>
      <c r="D1520" s="332">
        <v>124</v>
      </c>
      <c r="E1520" s="143">
        <f t="shared" si="2"/>
        <v>798</v>
      </c>
    </row>
    <row r="1521" spans="1:5" ht="15">
      <c r="A1521" s="332" t="s">
        <v>736</v>
      </c>
      <c r="B1521" s="332">
        <v>2001213</v>
      </c>
      <c r="C1521" s="332">
        <v>334</v>
      </c>
      <c r="D1521" s="332">
        <v>246</v>
      </c>
      <c r="E1521" s="143">
        <f t="shared" si="2"/>
        <v>580</v>
      </c>
    </row>
    <row r="1522" spans="1:5" ht="15">
      <c r="A1522" s="332" t="s">
        <v>736</v>
      </c>
      <c r="B1522" s="332">
        <v>1001144</v>
      </c>
      <c r="C1522" s="332">
        <v>194</v>
      </c>
      <c r="D1522" s="332">
        <v>65</v>
      </c>
      <c r="E1522" s="143">
        <f t="shared" si="2"/>
        <v>259</v>
      </c>
    </row>
    <row r="1523" spans="1:5" ht="15">
      <c r="A1523" s="332" t="s">
        <v>736</v>
      </c>
      <c r="B1523" s="332">
        <v>4001147</v>
      </c>
      <c r="C1523" s="332">
        <v>445</v>
      </c>
      <c r="D1523" s="332">
        <v>104</v>
      </c>
      <c r="E1523" s="143">
        <f t="shared" si="2"/>
        <v>549</v>
      </c>
    </row>
    <row r="1524" spans="1:5" ht="15">
      <c r="A1524" s="332" t="s">
        <v>736</v>
      </c>
      <c r="B1524" s="332">
        <v>6001209</v>
      </c>
      <c r="C1524" s="332">
        <v>346</v>
      </c>
      <c r="D1524" s="332">
        <v>2</v>
      </c>
      <c r="E1524" s="143">
        <f t="shared" si="2"/>
        <v>348</v>
      </c>
    </row>
    <row r="1525" spans="1:5" ht="15">
      <c r="A1525" s="332" t="s">
        <v>736</v>
      </c>
      <c r="B1525" s="332">
        <v>4001124</v>
      </c>
      <c r="C1525" s="332">
        <v>625</v>
      </c>
      <c r="D1525" s="332">
        <v>169</v>
      </c>
      <c r="E1525" s="143">
        <f t="shared" si="2"/>
        <v>794</v>
      </c>
    </row>
    <row r="1526" spans="1:5" ht="15">
      <c r="A1526" s="332" t="s">
        <v>736</v>
      </c>
      <c r="B1526" s="332">
        <v>2001210</v>
      </c>
      <c r="C1526" s="332">
        <v>352</v>
      </c>
      <c r="D1526" s="332">
        <v>239</v>
      </c>
      <c r="E1526" s="143">
        <f t="shared" si="2"/>
        <v>591</v>
      </c>
    </row>
    <row r="1527" spans="1:5" ht="15">
      <c r="A1527" s="332" t="s">
        <v>736</v>
      </c>
      <c r="B1527" s="332">
        <v>2001229</v>
      </c>
      <c r="C1527" s="332">
        <v>226</v>
      </c>
      <c r="D1527" s="332">
        <v>225</v>
      </c>
      <c r="E1527" s="143">
        <f t="shared" si="2"/>
        <v>451</v>
      </c>
    </row>
    <row r="1528" spans="1:5" ht="15">
      <c r="A1528" s="332" t="s">
        <v>736</v>
      </c>
      <c r="B1528" s="332">
        <v>21001119</v>
      </c>
      <c r="C1528" s="332">
        <v>417</v>
      </c>
      <c r="D1528" s="332">
        <v>223</v>
      </c>
      <c r="E1528" s="143">
        <f t="shared" si="2"/>
        <v>640</v>
      </c>
    </row>
    <row r="1529" spans="1:5" ht="15">
      <c r="A1529" s="332" t="s">
        <v>736</v>
      </c>
      <c r="B1529" s="332">
        <v>4001134</v>
      </c>
      <c r="C1529" s="332">
        <v>255</v>
      </c>
      <c r="D1529" s="332">
        <v>213</v>
      </c>
      <c r="E1529" s="143">
        <f t="shared" si="2"/>
        <v>468</v>
      </c>
    </row>
    <row r="1530" spans="1:5" ht="15">
      <c r="A1530" s="332" t="s">
        <v>736</v>
      </c>
      <c r="B1530" s="332">
        <v>2001218</v>
      </c>
      <c r="C1530" s="332">
        <v>310</v>
      </c>
      <c r="D1530" s="332">
        <v>232</v>
      </c>
      <c r="E1530" s="143">
        <f t="shared" si="2"/>
        <v>542</v>
      </c>
    </row>
    <row r="1531" spans="1:5" ht="15">
      <c r="A1531" s="332" t="s">
        <v>736</v>
      </c>
      <c r="B1531" s="332">
        <v>4001133</v>
      </c>
      <c r="C1531" s="332">
        <v>288</v>
      </c>
      <c r="D1531" s="332">
        <v>216</v>
      </c>
      <c r="E1531" s="143">
        <f t="shared" si="2"/>
        <v>504</v>
      </c>
    </row>
    <row r="1532" spans="1:5" ht="15">
      <c r="A1532" s="332" t="s">
        <v>736</v>
      </c>
      <c r="B1532" s="332">
        <v>3001137</v>
      </c>
      <c r="C1532" s="332">
        <v>407</v>
      </c>
      <c r="D1532" s="332">
        <v>251</v>
      </c>
      <c r="E1532" s="143">
        <f t="shared" si="2"/>
        <v>658</v>
      </c>
    </row>
    <row r="1533" spans="1:5" ht="15">
      <c r="A1533" s="332" t="s">
        <v>736</v>
      </c>
      <c r="B1533" s="332">
        <v>1001109</v>
      </c>
      <c r="C1533" s="332">
        <v>302</v>
      </c>
      <c r="D1533" s="332">
        <v>255</v>
      </c>
      <c r="E1533" s="143">
        <f t="shared" si="2"/>
        <v>557</v>
      </c>
    </row>
    <row r="1534" spans="1:5" ht="15">
      <c r="A1534" s="332" t="s">
        <v>736</v>
      </c>
      <c r="B1534" s="332">
        <v>19001120</v>
      </c>
      <c r="C1534" s="332">
        <v>391</v>
      </c>
      <c r="D1534" s="332">
        <v>278</v>
      </c>
      <c r="E1534" s="143">
        <f t="shared" si="2"/>
        <v>669</v>
      </c>
    </row>
    <row r="1535" spans="1:5" ht="15">
      <c r="A1535" s="332" t="s">
        <v>736</v>
      </c>
      <c r="B1535" s="332">
        <v>6001212</v>
      </c>
      <c r="C1535" s="332">
        <v>341</v>
      </c>
      <c r="D1535" s="332">
        <v>17</v>
      </c>
      <c r="E1535" s="143">
        <f t="shared" si="2"/>
        <v>358</v>
      </c>
    </row>
    <row r="1536" spans="1:5" ht="15">
      <c r="A1536" s="332" t="s">
        <v>736</v>
      </c>
      <c r="B1536" s="332">
        <v>2001230</v>
      </c>
      <c r="C1536" s="332">
        <v>366</v>
      </c>
      <c r="D1536" s="332">
        <v>308</v>
      </c>
      <c r="E1536" s="143">
        <f t="shared" si="2"/>
        <v>674</v>
      </c>
    </row>
    <row r="1537" spans="1:5" ht="15">
      <c r="A1537" s="332" t="s">
        <v>736</v>
      </c>
      <c r="B1537" s="332">
        <v>6001208</v>
      </c>
      <c r="C1537" s="332">
        <v>539</v>
      </c>
      <c r="D1537" s="332">
        <v>349</v>
      </c>
      <c r="E1537" s="143">
        <f t="shared" si="2"/>
        <v>888</v>
      </c>
    </row>
    <row r="1538" spans="1:5" ht="15">
      <c r="A1538" s="332" t="s">
        <v>736</v>
      </c>
      <c r="B1538" s="332">
        <v>2001211</v>
      </c>
      <c r="C1538" s="332">
        <v>270</v>
      </c>
      <c r="D1538" s="332">
        <v>111</v>
      </c>
      <c r="E1538" s="143">
        <f t="shared" si="2"/>
        <v>381</v>
      </c>
    </row>
    <row r="1539" spans="1:5" ht="15">
      <c r="A1539" s="332" t="s">
        <v>736</v>
      </c>
      <c r="B1539" s="332">
        <v>17001506</v>
      </c>
      <c r="C1539" s="332">
        <v>224</v>
      </c>
      <c r="D1539" s="332">
        <v>1</v>
      </c>
      <c r="E1539" s="143">
        <f t="shared" si="2"/>
        <v>225</v>
      </c>
    </row>
    <row r="1540" spans="1:5" ht="15">
      <c r="A1540" s="332" t="s">
        <v>736</v>
      </c>
      <c r="B1540" s="332">
        <v>1001143</v>
      </c>
      <c r="C1540" s="332">
        <v>696</v>
      </c>
      <c r="D1540" s="332">
        <v>242</v>
      </c>
      <c r="E1540" s="143">
        <f t="shared" ref="E1540:E1603" si="3">C1540+D1540</f>
        <v>938</v>
      </c>
    </row>
    <row r="1541" spans="1:5" ht="15">
      <c r="A1541" s="332" t="s">
        <v>736</v>
      </c>
      <c r="B1541" s="332">
        <v>17001507</v>
      </c>
      <c r="C1541" s="332">
        <v>187</v>
      </c>
      <c r="D1541" s="332">
        <v>3</v>
      </c>
      <c r="E1541" s="143">
        <f t="shared" si="3"/>
        <v>190</v>
      </c>
    </row>
    <row r="1542" spans="1:5" ht="15">
      <c r="A1542" s="332" t="s">
        <v>736</v>
      </c>
      <c r="B1542" s="332">
        <v>3001122</v>
      </c>
      <c r="C1542" s="332">
        <v>321</v>
      </c>
      <c r="D1542" s="332">
        <v>226</v>
      </c>
      <c r="E1542" s="143">
        <f t="shared" si="3"/>
        <v>547</v>
      </c>
    </row>
    <row r="1543" spans="1:5" ht="15">
      <c r="A1543" s="332" t="s">
        <v>736</v>
      </c>
      <c r="B1543" s="332">
        <v>2001217</v>
      </c>
      <c r="C1543" s="332">
        <v>184</v>
      </c>
      <c r="D1543" s="332">
        <v>121</v>
      </c>
      <c r="E1543" s="143">
        <f t="shared" si="3"/>
        <v>305</v>
      </c>
    </row>
    <row r="1544" spans="1:5" ht="15">
      <c r="A1544" s="332" t="s">
        <v>736</v>
      </c>
      <c r="B1544" s="332">
        <v>21001115</v>
      </c>
      <c r="C1544" s="332">
        <v>163</v>
      </c>
      <c r="D1544" s="332">
        <v>120</v>
      </c>
      <c r="E1544" s="143">
        <f t="shared" si="3"/>
        <v>283</v>
      </c>
    </row>
    <row r="1545" spans="1:5" ht="15">
      <c r="A1545" s="332" t="s">
        <v>736</v>
      </c>
      <c r="B1545" s="332">
        <v>1001122</v>
      </c>
      <c r="C1545" s="332">
        <v>280</v>
      </c>
      <c r="D1545" s="332">
        <v>225</v>
      </c>
      <c r="E1545" s="143">
        <f t="shared" si="3"/>
        <v>505</v>
      </c>
    </row>
    <row r="1546" spans="1:5" ht="15">
      <c r="A1546" s="332" t="s">
        <v>736</v>
      </c>
      <c r="B1546" s="332">
        <v>21001102</v>
      </c>
      <c r="C1546" s="332">
        <v>215</v>
      </c>
      <c r="D1546" s="332">
        <v>3</v>
      </c>
      <c r="E1546" s="143">
        <f t="shared" si="3"/>
        <v>218</v>
      </c>
    </row>
    <row r="1547" spans="1:5" ht="15">
      <c r="A1547" s="332" t="s">
        <v>736</v>
      </c>
      <c r="B1547" s="332">
        <v>4001104</v>
      </c>
      <c r="C1547" s="332">
        <v>338</v>
      </c>
      <c r="D1547" s="332">
        <v>224</v>
      </c>
      <c r="E1547" s="143">
        <f t="shared" si="3"/>
        <v>562</v>
      </c>
    </row>
    <row r="1548" spans="1:5" ht="15">
      <c r="A1548" s="332" t="s">
        <v>736</v>
      </c>
      <c r="B1548" s="332">
        <v>4001135</v>
      </c>
      <c r="C1548" s="332">
        <v>241</v>
      </c>
      <c r="D1548" s="332">
        <v>143</v>
      </c>
      <c r="E1548" s="143">
        <f t="shared" si="3"/>
        <v>384</v>
      </c>
    </row>
    <row r="1549" spans="1:5" ht="15">
      <c r="A1549" s="332" t="s">
        <v>736</v>
      </c>
      <c r="B1549" s="332">
        <v>21001118</v>
      </c>
      <c r="C1549" s="332">
        <v>204</v>
      </c>
      <c r="D1549" s="332">
        <v>147</v>
      </c>
      <c r="E1549" s="143">
        <f t="shared" si="3"/>
        <v>351</v>
      </c>
    </row>
    <row r="1550" spans="1:5" ht="15">
      <c r="A1550" s="332" t="s">
        <v>736</v>
      </c>
      <c r="B1550" s="332">
        <v>2001214</v>
      </c>
      <c r="C1550" s="332">
        <v>452</v>
      </c>
      <c r="D1550" s="332">
        <v>238</v>
      </c>
      <c r="E1550" s="143">
        <f t="shared" si="3"/>
        <v>690</v>
      </c>
    </row>
    <row r="1551" spans="1:5" ht="15">
      <c r="A1551" s="332" t="s">
        <v>736</v>
      </c>
      <c r="B1551" s="332">
        <v>3001134</v>
      </c>
      <c r="C1551" s="332">
        <v>358</v>
      </c>
      <c r="D1551" s="332">
        <v>206</v>
      </c>
      <c r="E1551" s="143">
        <f t="shared" si="3"/>
        <v>564</v>
      </c>
    </row>
    <row r="1552" spans="1:5" ht="15">
      <c r="A1552" s="332" t="s">
        <v>736</v>
      </c>
      <c r="B1552" s="332">
        <v>4001114</v>
      </c>
      <c r="C1552" s="332">
        <v>654</v>
      </c>
      <c r="D1552" s="332">
        <v>589</v>
      </c>
      <c r="E1552" s="143">
        <f t="shared" si="3"/>
        <v>1243</v>
      </c>
    </row>
    <row r="1553" spans="1:5" ht="15">
      <c r="A1553" s="332" t="s">
        <v>736</v>
      </c>
      <c r="B1553" s="332">
        <v>6001205</v>
      </c>
      <c r="C1553" s="332">
        <v>425</v>
      </c>
      <c r="D1553" s="332">
        <v>190</v>
      </c>
      <c r="E1553" s="143">
        <f t="shared" si="3"/>
        <v>615</v>
      </c>
    </row>
    <row r="1554" spans="1:5" ht="15">
      <c r="A1554" s="332" t="s">
        <v>736</v>
      </c>
      <c r="B1554" s="332">
        <v>3001105</v>
      </c>
      <c r="C1554" s="332">
        <v>507</v>
      </c>
      <c r="D1554" s="332">
        <v>358</v>
      </c>
      <c r="E1554" s="143">
        <f t="shared" si="3"/>
        <v>865</v>
      </c>
    </row>
    <row r="1555" spans="1:5" ht="15">
      <c r="A1555" s="332" t="s">
        <v>736</v>
      </c>
      <c r="B1555" s="332">
        <v>2001208</v>
      </c>
      <c r="C1555" s="332">
        <v>919</v>
      </c>
      <c r="D1555" s="332">
        <v>648</v>
      </c>
      <c r="E1555" s="143">
        <f t="shared" si="3"/>
        <v>1567</v>
      </c>
    </row>
    <row r="1556" spans="1:5" ht="15">
      <c r="A1556" s="332" t="s">
        <v>736</v>
      </c>
      <c r="B1556" s="332">
        <v>1001104</v>
      </c>
      <c r="C1556" s="332">
        <v>390</v>
      </c>
      <c r="D1556" s="332">
        <v>271</v>
      </c>
      <c r="E1556" s="143">
        <f t="shared" si="3"/>
        <v>661</v>
      </c>
    </row>
    <row r="1557" spans="1:5" ht="15">
      <c r="A1557" s="332" t="s">
        <v>736</v>
      </c>
      <c r="B1557" s="332">
        <v>19001111</v>
      </c>
      <c r="C1557" s="332">
        <v>409</v>
      </c>
      <c r="D1557" s="332">
        <v>193</v>
      </c>
      <c r="E1557" s="143">
        <f t="shared" si="3"/>
        <v>602</v>
      </c>
    </row>
    <row r="1558" spans="1:5" ht="15">
      <c r="A1558" s="332" t="s">
        <v>736</v>
      </c>
      <c r="B1558" s="332">
        <v>21001126</v>
      </c>
      <c r="C1558" s="332">
        <v>296</v>
      </c>
      <c r="D1558" s="332">
        <v>228</v>
      </c>
      <c r="E1558" s="143">
        <f t="shared" si="3"/>
        <v>524</v>
      </c>
    </row>
    <row r="1559" spans="1:5" ht="15">
      <c r="A1559" s="332" t="s">
        <v>736</v>
      </c>
      <c r="B1559" s="332">
        <v>21001121</v>
      </c>
      <c r="C1559" s="332">
        <v>498</v>
      </c>
      <c r="D1559" s="332">
        <v>381</v>
      </c>
      <c r="E1559" s="143">
        <f t="shared" si="3"/>
        <v>879</v>
      </c>
    </row>
    <row r="1560" spans="1:5" ht="15">
      <c r="A1560" s="332" t="s">
        <v>736</v>
      </c>
      <c r="B1560" s="332">
        <v>1001103</v>
      </c>
      <c r="C1560" s="332">
        <v>328</v>
      </c>
      <c r="D1560" s="332">
        <v>233</v>
      </c>
      <c r="E1560" s="143">
        <f t="shared" si="3"/>
        <v>561</v>
      </c>
    </row>
    <row r="1561" spans="1:5" ht="15">
      <c r="A1561" s="332" t="s">
        <v>736</v>
      </c>
      <c r="B1561" s="332">
        <v>21001114</v>
      </c>
      <c r="C1561" s="332">
        <v>232</v>
      </c>
      <c r="D1561" s="332">
        <v>148</v>
      </c>
      <c r="E1561" s="143">
        <f t="shared" si="3"/>
        <v>380</v>
      </c>
    </row>
    <row r="1562" spans="1:5" ht="15">
      <c r="A1562" s="332" t="s">
        <v>736</v>
      </c>
      <c r="B1562" s="332">
        <v>3001147</v>
      </c>
      <c r="C1562" s="332">
        <v>165</v>
      </c>
      <c r="D1562" s="332">
        <v>58</v>
      </c>
      <c r="E1562" s="143">
        <f t="shared" si="3"/>
        <v>223</v>
      </c>
    </row>
    <row r="1563" spans="1:5" ht="15">
      <c r="A1563" s="332" t="s">
        <v>736</v>
      </c>
      <c r="B1563" s="332">
        <v>1001141</v>
      </c>
      <c r="C1563" s="332">
        <v>554</v>
      </c>
      <c r="D1563" s="332">
        <v>318</v>
      </c>
      <c r="E1563" s="143">
        <f t="shared" si="3"/>
        <v>872</v>
      </c>
    </row>
    <row r="1564" spans="1:5" ht="15">
      <c r="A1564" s="332" t="s">
        <v>736</v>
      </c>
      <c r="B1564" s="332">
        <v>19001124</v>
      </c>
      <c r="C1564" s="332">
        <v>311</v>
      </c>
      <c r="D1564" s="332">
        <v>155</v>
      </c>
      <c r="E1564" s="143">
        <f t="shared" si="3"/>
        <v>466</v>
      </c>
    </row>
    <row r="1565" spans="1:5" ht="15">
      <c r="A1565" s="332" t="s">
        <v>736</v>
      </c>
      <c r="B1565" s="332">
        <v>4001131</v>
      </c>
      <c r="C1565" s="332">
        <v>312</v>
      </c>
      <c r="D1565" s="332">
        <v>241</v>
      </c>
      <c r="E1565" s="143">
        <f t="shared" si="3"/>
        <v>553</v>
      </c>
    </row>
    <row r="1566" spans="1:5" ht="15">
      <c r="A1566" s="332" t="s">
        <v>736</v>
      </c>
      <c r="B1566" s="332">
        <v>19001110</v>
      </c>
      <c r="C1566" s="332">
        <v>699</v>
      </c>
      <c r="D1566" s="332">
        <v>484</v>
      </c>
      <c r="E1566" s="143">
        <f t="shared" si="3"/>
        <v>1183</v>
      </c>
    </row>
    <row r="1567" spans="1:5" ht="15">
      <c r="A1567" s="332" t="s">
        <v>736</v>
      </c>
      <c r="B1567" s="332">
        <v>4001132</v>
      </c>
      <c r="C1567" s="332">
        <v>327</v>
      </c>
      <c r="D1567" s="332">
        <v>210</v>
      </c>
      <c r="E1567" s="143">
        <f t="shared" si="3"/>
        <v>537</v>
      </c>
    </row>
    <row r="1568" spans="1:5" ht="15">
      <c r="A1568" s="332" t="s">
        <v>736</v>
      </c>
      <c r="B1568" s="332">
        <v>3001113</v>
      </c>
      <c r="C1568" s="332">
        <v>1472</v>
      </c>
      <c r="D1568" s="332">
        <v>951</v>
      </c>
      <c r="E1568" s="143">
        <f t="shared" si="3"/>
        <v>2423</v>
      </c>
    </row>
    <row r="1569" spans="1:5" ht="15">
      <c r="A1569" s="332" t="s">
        <v>736</v>
      </c>
      <c r="B1569" s="332">
        <v>4001103</v>
      </c>
      <c r="C1569" s="332">
        <v>353</v>
      </c>
      <c r="D1569" s="332">
        <v>274</v>
      </c>
      <c r="E1569" s="143">
        <f t="shared" si="3"/>
        <v>627</v>
      </c>
    </row>
    <row r="1570" spans="1:5" ht="15">
      <c r="A1570" s="332" t="s">
        <v>736</v>
      </c>
      <c r="B1570" s="332">
        <v>2001206</v>
      </c>
      <c r="C1570" s="332">
        <v>339</v>
      </c>
      <c r="D1570" s="332">
        <v>1</v>
      </c>
      <c r="E1570" s="143">
        <f t="shared" si="3"/>
        <v>340</v>
      </c>
    </row>
    <row r="1571" spans="1:5" ht="15">
      <c r="A1571" s="332" t="s">
        <v>736</v>
      </c>
      <c r="B1571" s="332">
        <v>3001121</v>
      </c>
      <c r="C1571" s="332">
        <v>719</v>
      </c>
      <c r="D1571" s="332">
        <v>220</v>
      </c>
      <c r="E1571" s="143">
        <f t="shared" si="3"/>
        <v>939</v>
      </c>
    </row>
    <row r="1572" spans="1:5" ht="15">
      <c r="A1572" s="332" t="s">
        <v>736</v>
      </c>
      <c r="B1572" s="332">
        <v>3001119</v>
      </c>
      <c r="C1572" s="332">
        <v>334</v>
      </c>
      <c r="D1572" s="332">
        <v>307</v>
      </c>
      <c r="E1572" s="143">
        <f t="shared" si="3"/>
        <v>641</v>
      </c>
    </row>
    <row r="1573" spans="1:5" ht="15">
      <c r="A1573" s="332" t="s">
        <v>736</v>
      </c>
      <c r="B1573" s="332">
        <v>1001101</v>
      </c>
      <c r="C1573" s="332">
        <v>519</v>
      </c>
      <c r="D1573" s="332">
        <v>183</v>
      </c>
      <c r="E1573" s="143">
        <f t="shared" si="3"/>
        <v>702</v>
      </c>
    </row>
    <row r="1574" spans="1:5" ht="15">
      <c r="A1574" s="332" t="s">
        <v>736</v>
      </c>
      <c r="B1574" s="332">
        <v>6001206</v>
      </c>
      <c r="C1574" s="332">
        <v>620</v>
      </c>
      <c r="D1574" s="332">
        <v>428</v>
      </c>
      <c r="E1574" s="143">
        <f t="shared" si="3"/>
        <v>1048</v>
      </c>
    </row>
    <row r="1575" spans="1:5" ht="15">
      <c r="A1575" s="332" t="s">
        <v>736</v>
      </c>
      <c r="B1575" s="332">
        <v>4001129</v>
      </c>
      <c r="C1575" s="332">
        <v>366</v>
      </c>
      <c r="D1575" s="332">
        <v>319</v>
      </c>
      <c r="E1575" s="143">
        <f t="shared" si="3"/>
        <v>685</v>
      </c>
    </row>
    <row r="1576" spans="1:5" ht="15">
      <c r="A1576" s="332" t="s">
        <v>736</v>
      </c>
      <c r="B1576" s="332">
        <v>19001119</v>
      </c>
      <c r="C1576" s="332">
        <v>1399</v>
      </c>
      <c r="D1576" s="332">
        <v>501</v>
      </c>
      <c r="E1576" s="143">
        <f t="shared" si="3"/>
        <v>1900</v>
      </c>
    </row>
    <row r="1577" spans="1:5" ht="15">
      <c r="A1577" s="332" t="s">
        <v>736</v>
      </c>
      <c r="B1577" s="332">
        <v>3001103</v>
      </c>
      <c r="C1577" s="332">
        <v>238</v>
      </c>
      <c r="D1577" s="332">
        <v>92</v>
      </c>
      <c r="E1577" s="143">
        <f t="shared" si="3"/>
        <v>330</v>
      </c>
    </row>
    <row r="1578" spans="1:5" ht="15">
      <c r="A1578" s="332" t="s">
        <v>736</v>
      </c>
      <c r="B1578" s="332">
        <v>1001133</v>
      </c>
      <c r="C1578" s="332">
        <v>338</v>
      </c>
      <c r="D1578" s="332">
        <v>96</v>
      </c>
      <c r="E1578" s="143">
        <f t="shared" si="3"/>
        <v>434</v>
      </c>
    </row>
    <row r="1579" spans="1:5" ht="15">
      <c r="A1579" s="332" t="s">
        <v>736</v>
      </c>
      <c r="B1579" s="332">
        <v>1001117</v>
      </c>
      <c r="C1579" s="332">
        <v>235</v>
      </c>
      <c r="D1579" s="332">
        <v>170</v>
      </c>
      <c r="E1579" s="143">
        <f t="shared" si="3"/>
        <v>405</v>
      </c>
    </row>
    <row r="1580" spans="1:5" ht="15">
      <c r="A1580" s="332" t="s">
        <v>736</v>
      </c>
      <c r="B1580" s="332">
        <v>21001111</v>
      </c>
      <c r="C1580" s="332">
        <v>203</v>
      </c>
      <c r="D1580" s="332">
        <v>97</v>
      </c>
      <c r="E1580" s="143">
        <f t="shared" si="3"/>
        <v>300</v>
      </c>
    </row>
    <row r="1581" spans="1:5" ht="15">
      <c r="A1581" s="332" t="s">
        <v>736</v>
      </c>
      <c r="B1581" s="332">
        <v>4001126</v>
      </c>
      <c r="C1581" s="332">
        <v>405</v>
      </c>
      <c r="D1581" s="332">
        <v>268</v>
      </c>
      <c r="E1581" s="143">
        <f t="shared" si="3"/>
        <v>673</v>
      </c>
    </row>
    <row r="1582" spans="1:5" ht="15">
      <c r="A1582" s="332" t="s">
        <v>736</v>
      </c>
      <c r="B1582" s="332">
        <v>3001131</v>
      </c>
      <c r="C1582" s="332">
        <v>389</v>
      </c>
      <c r="D1582" s="332">
        <v>125</v>
      </c>
      <c r="E1582" s="143">
        <f t="shared" si="3"/>
        <v>514</v>
      </c>
    </row>
    <row r="1583" spans="1:5" ht="15">
      <c r="A1583" s="332" t="s">
        <v>736</v>
      </c>
      <c r="B1583" s="332">
        <v>5001203</v>
      </c>
      <c r="C1583" s="332">
        <v>431</v>
      </c>
      <c r="D1583" s="332">
        <v>69</v>
      </c>
      <c r="E1583" s="143">
        <f t="shared" si="3"/>
        <v>500</v>
      </c>
    </row>
    <row r="1584" spans="1:5" ht="15">
      <c r="A1584" s="332" t="s">
        <v>736</v>
      </c>
      <c r="B1584" s="332">
        <v>4001137</v>
      </c>
      <c r="C1584" s="332">
        <v>824</v>
      </c>
      <c r="D1584" s="332">
        <v>137</v>
      </c>
      <c r="E1584" s="143">
        <f t="shared" si="3"/>
        <v>961</v>
      </c>
    </row>
    <row r="1585" spans="1:5" ht="15">
      <c r="A1585" s="332" t="s">
        <v>736</v>
      </c>
      <c r="B1585" s="332">
        <v>19001108</v>
      </c>
      <c r="C1585" s="332">
        <v>510</v>
      </c>
      <c r="D1585" s="332">
        <v>121</v>
      </c>
      <c r="E1585" s="143">
        <f t="shared" si="3"/>
        <v>631</v>
      </c>
    </row>
    <row r="1586" spans="1:5" ht="15">
      <c r="A1586" s="332" t="s">
        <v>736</v>
      </c>
      <c r="B1586" s="332">
        <v>2001202</v>
      </c>
      <c r="C1586" s="332">
        <v>889</v>
      </c>
      <c r="D1586" s="332">
        <v>277</v>
      </c>
      <c r="E1586" s="143">
        <f t="shared" si="3"/>
        <v>1166</v>
      </c>
    </row>
    <row r="1587" spans="1:5" ht="15">
      <c r="A1587" s="332" t="s">
        <v>736</v>
      </c>
      <c r="B1587" s="332">
        <v>19001118</v>
      </c>
      <c r="C1587" s="332">
        <v>526</v>
      </c>
      <c r="D1587" s="332">
        <v>207</v>
      </c>
      <c r="E1587" s="143">
        <f t="shared" si="3"/>
        <v>733</v>
      </c>
    </row>
    <row r="1588" spans="1:5" ht="15">
      <c r="A1588" s="332" t="s">
        <v>736</v>
      </c>
      <c r="B1588" s="332">
        <v>6001207</v>
      </c>
      <c r="C1588" s="332">
        <v>690</v>
      </c>
      <c r="D1588" s="332">
        <v>371</v>
      </c>
      <c r="E1588" s="143">
        <f t="shared" si="3"/>
        <v>1061</v>
      </c>
    </row>
    <row r="1589" spans="1:5" ht="15">
      <c r="A1589" s="332" t="s">
        <v>736</v>
      </c>
      <c r="B1589" s="332">
        <v>4001125</v>
      </c>
      <c r="C1589" s="332">
        <v>303</v>
      </c>
      <c r="D1589" s="332">
        <v>210</v>
      </c>
      <c r="E1589" s="143">
        <f t="shared" si="3"/>
        <v>513</v>
      </c>
    </row>
    <row r="1590" spans="1:5" ht="15">
      <c r="A1590" s="332" t="s">
        <v>736</v>
      </c>
      <c r="B1590" s="332">
        <v>3001138</v>
      </c>
      <c r="C1590" s="332">
        <v>388</v>
      </c>
      <c r="D1590" s="332">
        <v>162</v>
      </c>
      <c r="E1590" s="143">
        <f t="shared" si="3"/>
        <v>550</v>
      </c>
    </row>
    <row r="1591" spans="1:5" ht="15">
      <c r="A1591" s="332" t="s">
        <v>736</v>
      </c>
      <c r="B1591" s="332">
        <v>3001132</v>
      </c>
      <c r="C1591" s="332">
        <v>1040</v>
      </c>
      <c r="D1591" s="332">
        <v>425</v>
      </c>
      <c r="E1591" s="143">
        <f t="shared" si="3"/>
        <v>1465</v>
      </c>
    </row>
    <row r="1592" spans="1:5" ht="15">
      <c r="A1592" s="332" t="s">
        <v>736</v>
      </c>
      <c r="B1592" s="332">
        <v>1001137</v>
      </c>
      <c r="C1592" s="332">
        <v>882</v>
      </c>
      <c r="D1592" s="332">
        <v>164</v>
      </c>
      <c r="E1592" s="143">
        <f t="shared" si="3"/>
        <v>1046</v>
      </c>
    </row>
    <row r="1593" spans="1:5" ht="15">
      <c r="A1593" s="332" t="s">
        <v>736</v>
      </c>
      <c r="B1593" s="332">
        <v>3001118</v>
      </c>
      <c r="C1593" s="332">
        <v>544</v>
      </c>
      <c r="D1593" s="332">
        <v>514</v>
      </c>
      <c r="E1593" s="143">
        <f t="shared" si="3"/>
        <v>1058</v>
      </c>
    </row>
    <row r="1594" spans="1:5" ht="15">
      <c r="A1594" s="332" t="s">
        <v>736</v>
      </c>
      <c r="B1594" s="332">
        <v>2001216</v>
      </c>
      <c r="C1594" s="332">
        <v>109</v>
      </c>
      <c r="D1594" s="332">
        <v>93</v>
      </c>
      <c r="E1594" s="143">
        <f t="shared" si="3"/>
        <v>202</v>
      </c>
    </row>
    <row r="1595" spans="1:5" ht="15">
      <c r="A1595" s="332" t="s">
        <v>736</v>
      </c>
      <c r="B1595" s="332">
        <v>4001112</v>
      </c>
      <c r="C1595" s="332">
        <v>252</v>
      </c>
      <c r="D1595" s="332">
        <v>209</v>
      </c>
      <c r="E1595" s="143">
        <f t="shared" si="3"/>
        <v>461</v>
      </c>
    </row>
    <row r="1596" spans="1:5" ht="15">
      <c r="A1596" s="332" t="s">
        <v>736</v>
      </c>
      <c r="B1596" s="332">
        <v>19001127</v>
      </c>
      <c r="C1596" s="332">
        <v>245</v>
      </c>
      <c r="D1596" s="332">
        <v>111</v>
      </c>
      <c r="E1596" s="143">
        <f t="shared" si="3"/>
        <v>356</v>
      </c>
    </row>
    <row r="1597" spans="1:5" ht="15">
      <c r="A1597" s="332" t="s">
        <v>736</v>
      </c>
      <c r="B1597" s="332">
        <v>21001129</v>
      </c>
      <c r="C1597" s="332">
        <v>331</v>
      </c>
      <c r="D1597" s="332">
        <v>277</v>
      </c>
      <c r="E1597" s="143">
        <f t="shared" si="3"/>
        <v>608</v>
      </c>
    </row>
    <row r="1598" spans="1:5" ht="15">
      <c r="A1598" s="332" t="s">
        <v>736</v>
      </c>
      <c r="B1598" s="332">
        <v>1001107</v>
      </c>
      <c r="C1598" s="332">
        <v>488</v>
      </c>
      <c r="D1598" s="332">
        <v>185</v>
      </c>
      <c r="E1598" s="143">
        <f t="shared" si="3"/>
        <v>673</v>
      </c>
    </row>
    <row r="1599" spans="1:5" ht="15">
      <c r="A1599" s="332" t="s">
        <v>736</v>
      </c>
      <c r="B1599" s="332">
        <v>3001115</v>
      </c>
      <c r="C1599" s="332">
        <v>672</v>
      </c>
      <c r="D1599" s="332">
        <v>463</v>
      </c>
      <c r="E1599" s="143">
        <f t="shared" si="3"/>
        <v>1135</v>
      </c>
    </row>
    <row r="1600" spans="1:5" ht="15">
      <c r="A1600" s="332" t="s">
        <v>736</v>
      </c>
      <c r="B1600" s="332">
        <v>3001102</v>
      </c>
      <c r="C1600" s="332">
        <v>632</v>
      </c>
      <c r="D1600" s="332">
        <v>391</v>
      </c>
      <c r="E1600" s="143">
        <f t="shared" si="3"/>
        <v>1023</v>
      </c>
    </row>
    <row r="1601" spans="1:5" ht="15">
      <c r="A1601" s="332" t="s">
        <v>736</v>
      </c>
      <c r="B1601" s="332">
        <v>1001136</v>
      </c>
      <c r="C1601" s="332">
        <v>586</v>
      </c>
      <c r="D1601" s="332">
        <v>251</v>
      </c>
      <c r="E1601" s="143">
        <f t="shared" si="3"/>
        <v>837</v>
      </c>
    </row>
    <row r="1602" spans="1:5" ht="15">
      <c r="A1602" s="332" t="s">
        <v>736</v>
      </c>
      <c r="B1602" s="332">
        <v>3001114</v>
      </c>
      <c r="C1602" s="332">
        <v>303</v>
      </c>
      <c r="D1602" s="332">
        <v>227</v>
      </c>
      <c r="E1602" s="143">
        <f t="shared" si="3"/>
        <v>530</v>
      </c>
    </row>
    <row r="1603" spans="1:5" ht="15">
      <c r="A1603" s="332" t="s">
        <v>736</v>
      </c>
      <c r="B1603" s="332">
        <v>1001131</v>
      </c>
      <c r="C1603" s="332">
        <v>126</v>
      </c>
      <c r="D1603" s="332">
        <v>1</v>
      </c>
      <c r="E1603" s="143">
        <f t="shared" si="3"/>
        <v>127</v>
      </c>
    </row>
    <row r="1604" spans="1:5" ht="15">
      <c r="A1604" s="332" t="s">
        <v>736</v>
      </c>
      <c r="B1604" s="332">
        <v>2001204</v>
      </c>
      <c r="C1604" s="332">
        <v>326</v>
      </c>
      <c r="D1604" s="332">
        <v>3</v>
      </c>
      <c r="E1604" s="143">
        <f t="shared" ref="E1604:E1667" si="4">C1604+D1604</f>
        <v>329</v>
      </c>
    </row>
    <row r="1605" spans="1:5" ht="15">
      <c r="A1605" s="332" t="s">
        <v>736</v>
      </c>
      <c r="B1605" s="332">
        <v>2001237</v>
      </c>
      <c r="C1605" s="332">
        <v>467</v>
      </c>
      <c r="D1605" s="332">
        <v>221</v>
      </c>
      <c r="E1605" s="143">
        <f t="shared" si="4"/>
        <v>688</v>
      </c>
    </row>
    <row r="1606" spans="1:5" ht="15">
      <c r="A1606" s="332" t="s">
        <v>736</v>
      </c>
      <c r="B1606" s="332">
        <v>3001123</v>
      </c>
      <c r="C1606" s="332">
        <v>467</v>
      </c>
      <c r="D1606" s="332">
        <v>112</v>
      </c>
      <c r="E1606" s="143">
        <f t="shared" si="4"/>
        <v>579</v>
      </c>
    </row>
    <row r="1607" spans="1:5" ht="15">
      <c r="A1607" s="332" t="s">
        <v>736</v>
      </c>
      <c r="B1607" s="332">
        <v>2001233</v>
      </c>
      <c r="C1607" s="332">
        <v>899</v>
      </c>
      <c r="D1607" s="332">
        <v>730</v>
      </c>
      <c r="E1607" s="143">
        <f t="shared" si="4"/>
        <v>1629</v>
      </c>
    </row>
    <row r="1608" spans="1:5" ht="15">
      <c r="A1608" s="332" t="s">
        <v>736</v>
      </c>
      <c r="B1608" s="332">
        <v>1001102</v>
      </c>
      <c r="C1608" s="332">
        <v>373</v>
      </c>
      <c r="D1608" s="332">
        <v>229</v>
      </c>
      <c r="E1608" s="143">
        <f t="shared" si="4"/>
        <v>602</v>
      </c>
    </row>
    <row r="1609" spans="1:5" ht="15">
      <c r="A1609" s="332" t="s">
        <v>736</v>
      </c>
      <c r="B1609" s="332">
        <v>1001108</v>
      </c>
      <c r="C1609" s="332">
        <v>525</v>
      </c>
      <c r="D1609" s="332">
        <v>147</v>
      </c>
      <c r="E1609" s="143">
        <f t="shared" si="4"/>
        <v>672</v>
      </c>
    </row>
    <row r="1610" spans="1:5" ht="15">
      <c r="A1610" s="332" t="s">
        <v>736</v>
      </c>
      <c r="B1610" s="332">
        <v>1001112</v>
      </c>
      <c r="C1610" s="332">
        <v>582</v>
      </c>
      <c r="D1610" s="332">
        <v>142</v>
      </c>
      <c r="E1610" s="143">
        <f t="shared" si="4"/>
        <v>724</v>
      </c>
    </row>
    <row r="1611" spans="1:5" ht="15">
      <c r="A1611" s="332" t="s">
        <v>736</v>
      </c>
      <c r="B1611" s="332">
        <v>2001207</v>
      </c>
      <c r="C1611" s="332">
        <v>515</v>
      </c>
      <c r="D1611" s="332">
        <v>385</v>
      </c>
      <c r="E1611" s="143">
        <f t="shared" si="4"/>
        <v>900</v>
      </c>
    </row>
    <row r="1612" spans="1:5" ht="15">
      <c r="A1612" s="332" t="s">
        <v>736</v>
      </c>
      <c r="B1612" s="332">
        <v>4001123</v>
      </c>
      <c r="C1612" s="332">
        <v>467</v>
      </c>
      <c r="D1612" s="332">
        <v>127</v>
      </c>
      <c r="E1612" s="143">
        <f t="shared" si="4"/>
        <v>594</v>
      </c>
    </row>
    <row r="1613" spans="1:5" ht="15">
      <c r="A1613" s="332" t="s">
        <v>736</v>
      </c>
      <c r="B1613" s="332">
        <v>4001138</v>
      </c>
      <c r="C1613" s="332">
        <v>389</v>
      </c>
      <c r="D1613" s="332">
        <v>316</v>
      </c>
      <c r="E1613" s="143">
        <f t="shared" si="4"/>
        <v>705</v>
      </c>
    </row>
    <row r="1614" spans="1:5" ht="15">
      <c r="A1614" s="332" t="s">
        <v>736</v>
      </c>
      <c r="B1614" s="332">
        <v>3001110</v>
      </c>
      <c r="C1614" s="332">
        <v>762</v>
      </c>
      <c r="D1614" s="332">
        <v>46</v>
      </c>
      <c r="E1614" s="143">
        <f t="shared" si="4"/>
        <v>808</v>
      </c>
    </row>
    <row r="1615" spans="1:5" ht="15">
      <c r="A1615" s="332" t="s">
        <v>736</v>
      </c>
      <c r="B1615" s="332">
        <v>1001116</v>
      </c>
      <c r="C1615" s="332">
        <v>280</v>
      </c>
      <c r="D1615" s="332">
        <v>183</v>
      </c>
      <c r="E1615" s="143">
        <f t="shared" si="4"/>
        <v>463</v>
      </c>
    </row>
    <row r="1616" spans="1:5" ht="15">
      <c r="A1616" s="332" t="s">
        <v>736</v>
      </c>
      <c r="B1616" s="332">
        <v>1001114</v>
      </c>
      <c r="C1616" s="332">
        <v>363</v>
      </c>
      <c r="D1616" s="332">
        <v>231</v>
      </c>
      <c r="E1616" s="143">
        <f t="shared" si="4"/>
        <v>594</v>
      </c>
    </row>
    <row r="1617" spans="1:5" ht="15">
      <c r="A1617" s="332" t="s">
        <v>736</v>
      </c>
      <c r="B1617" s="332">
        <v>3001125</v>
      </c>
      <c r="C1617" s="332">
        <v>271</v>
      </c>
      <c r="D1617" s="332">
        <v>120</v>
      </c>
      <c r="E1617" s="143">
        <f t="shared" si="4"/>
        <v>391</v>
      </c>
    </row>
    <row r="1618" spans="1:5" ht="15">
      <c r="A1618" s="332" t="s">
        <v>736</v>
      </c>
      <c r="B1618" s="332">
        <v>2001231</v>
      </c>
      <c r="C1618" s="332">
        <v>488</v>
      </c>
      <c r="D1618" s="332">
        <v>344</v>
      </c>
      <c r="E1618" s="143">
        <f t="shared" si="4"/>
        <v>832</v>
      </c>
    </row>
    <row r="1619" spans="1:5" ht="15">
      <c r="A1619" s="332" t="s">
        <v>736</v>
      </c>
      <c r="B1619" s="332">
        <v>3001144</v>
      </c>
      <c r="C1619" s="332">
        <v>339</v>
      </c>
      <c r="D1619" s="332">
        <v>235</v>
      </c>
      <c r="E1619" s="143">
        <f t="shared" si="4"/>
        <v>574</v>
      </c>
    </row>
    <row r="1620" spans="1:5" ht="15">
      <c r="A1620" s="332" t="s">
        <v>736</v>
      </c>
      <c r="B1620" s="332">
        <v>3001139</v>
      </c>
      <c r="C1620" s="332">
        <v>680</v>
      </c>
      <c r="D1620" s="332">
        <v>182</v>
      </c>
      <c r="E1620" s="143">
        <f t="shared" si="4"/>
        <v>862</v>
      </c>
    </row>
    <row r="1621" spans="1:5" ht="15">
      <c r="A1621" s="332" t="s">
        <v>736</v>
      </c>
      <c r="B1621" s="332">
        <v>4001110</v>
      </c>
      <c r="C1621" s="332">
        <v>396</v>
      </c>
      <c r="D1621" s="332">
        <v>160</v>
      </c>
      <c r="E1621" s="143">
        <f t="shared" si="4"/>
        <v>556</v>
      </c>
    </row>
    <row r="1622" spans="1:5" ht="15">
      <c r="A1622" s="332" t="s">
        <v>736</v>
      </c>
      <c r="B1622" s="332">
        <v>3001133</v>
      </c>
      <c r="C1622" s="332">
        <v>1100</v>
      </c>
      <c r="D1622" s="332">
        <v>164</v>
      </c>
      <c r="E1622" s="143">
        <f t="shared" si="4"/>
        <v>1264</v>
      </c>
    </row>
    <row r="1623" spans="1:5" ht="15">
      <c r="A1623" s="332" t="s">
        <v>736</v>
      </c>
      <c r="B1623" s="332">
        <v>19001122</v>
      </c>
      <c r="C1623" s="332">
        <v>293</v>
      </c>
      <c r="D1623" s="332">
        <v>256</v>
      </c>
      <c r="E1623" s="143">
        <f t="shared" si="4"/>
        <v>549</v>
      </c>
    </row>
    <row r="1624" spans="1:5" ht="15">
      <c r="A1624" s="332" t="s">
        <v>736</v>
      </c>
      <c r="B1624" s="332">
        <v>2001221</v>
      </c>
      <c r="C1624" s="332">
        <v>235</v>
      </c>
      <c r="D1624" s="332">
        <v>105</v>
      </c>
      <c r="E1624" s="143">
        <f t="shared" si="4"/>
        <v>340</v>
      </c>
    </row>
    <row r="1625" spans="1:5" ht="15">
      <c r="A1625" s="332" t="s">
        <v>736</v>
      </c>
      <c r="B1625" s="332">
        <v>3001127</v>
      </c>
      <c r="C1625" s="332">
        <v>269</v>
      </c>
      <c r="D1625" s="332">
        <v>204</v>
      </c>
      <c r="E1625" s="143">
        <f t="shared" si="4"/>
        <v>473</v>
      </c>
    </row>
    <row r="1626" spans="1:5" ht="15">
      <c r="A1626" s="332" t="s">
        <v>736</v>
      </c>
      <c r="B1626" s="332">
        <v>6001203</v>
      </c>
      <c r="C1626" s="332">
        <v>828</v>
      </c>
      <c r="D1626" s="332">
        <v>458</v>
      </c>
      <c r="E1626" s="143">
        <f t="shared" si="4"/>
        <v>1286</v>
      </c>
    </row>
    <row r="1627" spans="1:5" ht="15">
      <c r="A1627" s="332" t="s">
        <v>736</v>
      </c>
      <c r="B1627" s="332">
        <v>4001109</v>
      </c>
      <c r="C1627" s="332">
        <v>297</v>
      </c>
      <c r="D1627" s="332">
        <v>97</v>
      </c>
      <c r="E1627" s="143">
        <f t="shared" si="4"/>
        <v>394</v>
      </c>
    </row>
    <row r="1628" spans="1:5" ht="15">
      <c r="A1628" s="332" t="s">
        <v>736</v>
      </c>
      <c r="B1628" s="332">
        <v>3001101</v>
      </c>
      <c r="C1628" s="332">
        <v>335</v>
      </c>
      <c r="D1628" s="332">
        <v>268</v>
      </c>
      <c r="E1628" s="143">
        <f t="shared" si="4"/>
        <v>603</v>
      </c>
    </row>
    <row r="1629" spans="1:5" ht="15">
      <c r="A1629" s="332" t="s">
        <v>736</v>
      </c>
      <c r="B1629" s="332">
        <v>4001115</v>
      </c>
      <c r="C1629" s="332">
        <v>379</v>
      </c>
      <c r="D1629" s="332">
        <v>332</v>
      </c>
      <c r="E1629" s="143">
        <f t="shared" si="4"/>
        <v>711</v>
      </c>
    </row>
    <row r="1630" spans="1:5" ht="15">
      <c r="A1630" s="332" t="s">
        <v>736</v>
      </c>
      <c r="B1630" s="332">
        <v>3001135</v>
      </c>
      <c r="C1630" s="332">
        <v>431</v>
      </c>
      <c r="D1630" s="332">
        <v>168</v>
      </c>
      <c r="E1630" s="143">
        <f t="shared" si="4"/>
        <v>599</v>
      </c>
    </row>
    <row r="1631" spans="1:5" ht="15">
      <c r="A1631" s="332" t="s">
        <v>736</v>
      </c>
      <c r="B1631" s="332">
        <v>4001140</v>
      </c>
      <c r="C1631" s="332">
        <v>415</v>
      </c>
      <c r="D1631" s="332">
        <v>127</v>
      </c>
      <c r="E1631" s="143">
        <f t="shared" si="4"/>
        <v>542</v>
      </c>
    </row>
    <row r="1632" spans="1:5" ht="15">
      <c r="A1632" s="332" t="s">
        <v>736</v>
      </c>
      <c r="B1632" s="332">
        <v>21001132</v>
      </c>
      <c r="C1632" s="332">
        <v>722</v>
      </c>
      <c r="D1632" s="332">
        <v>221</v>
      </c>
      <c r="E1632" s="143">
        <f t="shared" si="4"/>
        <v>943</v>
      </c>
    </row>
    <row r="1633" spans="1:5" ht="15">
      <c r="A1633" s="332" t="s">
        <v>736</v>
      </c>
      <c r="B1633" s="332">
        <v>2001209</v>
      </c>
      <c r="C1633" s="332">
        <v>334</v>
      </c>
      <c r="D1633" s="332">
        <v>246</v>
      </c>
      <c r="E1633" s="143">
        <f t="shared" si="4"/>
        <v>580</v>
      </c>
    </row>
    <row r="1634" spans="1:5" ht="15">
      <c r="A1634" s="332" t="s">
        <v>736</v>
      </c>
      <c r="B1634" s="332">
        <v>6001211</v>
      </c>
      <c r="C1634" s="332">
        <v>307</v>
      </c>
      <c r="D1634" s="332">
        <v>53</v>
      </c>
      <c r="E1634" s="143">
        <f t="shared" si="4"/>
        <v>360</v>
      </c>
    </row>
    <row r="1635" spans="1:5" ht="15">
      <c r="A1635" s="332" t="s">
        <v>736</v>
      </c>
      <c r="B1635" s="332">
        <v>4001107</v>
      </c>
      <c r="C1635" s="332">
        <v>519</v>
      </c>
      <c r="D1635" s="332">
        <v>130</v>
      </c>
      <c r="E1635" s="143">
        <f t="shared" si="4"/>
        <v>649</v>
      </c>
    </row>
    <row r="1636" spans="1:5" ht="15">
      <c r="A1636" s="332" t="s">
        <v>736</v>
      </c>
      <c r="B1636" s="332">
        <v>17001509</v>
      </c>
      <c r="C1636" s="332">
        <v>44</v>
      </c>
      <c r="D1636" s="332">
        <v>33</v>
      </c>
      <c r="E1636" s="143">
        <f t="shared" si="4"/>
        <v>77</v>
      </c>
    </row>
    <row r="1637" spans="1:5" ht="15">
      <c r="A1637" s="332" t="s">
        <v>736</v>
      </c>
      <c r="B1637" s="332">
        <v>19001113</v>
      </c>
      <c r="C1637" s="332">
        <v>286</v>
      </c>
      <c r="D1637" s="332">
        <v>239</v>
      </c>
      <c r="E1637" s="143">
        <f t="shared" si="4"/>
        <v>525</v>
      </c>
    </row>
    <row r="1638" spans="1:5" ht="15">
      <c r="A1638" s="332" t="s">
        <v>736</v>
      </c>
      <c r="B1638" s="332">
        <v>2001222</v>
      </c>
      <c r="C1638" s="332">
        <v>275</v>
      </c>
      <c r="D1638" s="332">
        <v>146</v>
      </c>
      <c r="E1638" s="143">
        <f t="shared" si="4"/>
        <v>421</v>
      </c>
    </row>
    <row r="1639" spans="1:5" ht="15">
      <c r="A1639" s="332" t="s">
        <v>736</v>
      </c>
      <c r="B1639" s="332">
        <v>4001116</v>
      </c>
      <c r="C1639" s="332">
        <v>330</v>
      </c>
      <c r="D1639" s="332">
        <v>281</v>
      </c>
      <c r="E1639" s="143">
        <f t="shared" si="4"/>
        <v>611</v>
      </c>
    </row>
    <row r="1640" spans="1:5" ht="15">
      <c r="A1640" s="332" t="s">
        <v>736</v>
      </c>
      <c r="B1640" s="332">
        <v>1001140</v>
      </c>
      <c r="C1640" s="332">
        <v>230</v>
      </c>
      <c r="D1640" s="332">
        <v>82</v>
      </c>
      <c r="E1640" s="143">
        <f t="shared" si="4"/>
        <v>312</v>
      </c>
    </row>
    <row r="1641" spans="1:5" ht="15">
      <c r="A1641" s="332" t="s">
        <v>736</v>
      </c>
      <c r="B1641" s="332">
        <v>2001215</v>
      </c>
      <c r="C1641" s="332">
        <v>411</v>
      </c>
      <c r="D1641" s="332">
        <v>95</v>
      </c>
      <c r="E1641" s="143">
        <f t="shared" si="4"/>
        <v>506</v>
      </c>
    </row>
    <row r="1642" spans="1:5" ht="15">
      <c r="A1642" s="332" t="s">
        <v>736</v>
      </c>
      <c r="B1642" s="332">
        <v>1001121</v>
      </c>
      <c r="C1642" s="332">
        <v>334</v>
      </c>
      <c r="D1642" s="332">
        <v>253</v>
      </c>
      <c r="E1642" s="143">
        <f t="shared" si="4"/>
        <v>587</v>
      </c>
    </row>
    <row r="1643" spans="1:5" ht="15">
      <c r="A1643" s="332" t="s">
        <v>736</v>
      </c>
      <c r="B1643" s="332">
        <v>3001129</v>
      </c>
      <c r="C1643" s="332">
        <v>370</v>
      </c>
      <c r="D1643" s="332">
        <v>283</v>
      </c>
      <c r="E1643" s="143">
        <f t="shared" si="4"/>
        <v>653</v>
      </c>
    </row>
    <row r="1644" spans="1:5" ht="15">
      <c r="A1644" s="332" t="s">
        <v>736</v>
      </c>
      <c r="B1644" s="332">
        <v>4001143</v>
      </c>
      <c r="C1644" s="332">
        <v>453</v>
      </c>
      <c r="D1644" s="332">
        <v>184</v>
      </c>
      <c r="E1644" s="143">
        <f t="shared" si="4"/>
        <v>637</v>
      </c>
    </row>
    <row r="1645" spans="1:5" ht="15">
      <c r="A1645" s="332" t="s">
        <v>736</v>
      </c>
      <c r="B1645" s="332">
        <v>2001201</v>
      </c>
      <c r="C1645" s="332">
        <v>323</v>
      </c>
      <c r="D1645" s="332">
        <v>226</v>
      </c>
      <c r="E1645" s="143">
        <f t="shared" si="4"/>
        <v>549</v>
      </c>
    </row>
    <row r="1646" spans="1:5" ht="15">
      <c r="A1646" s="332" t="s">
        <v>736</v>
      </c>
      <c r="B1646" s="332">
        <v>19001107</v>
      </c>
      <c r="C1646" s="332">
        <v>363</v>
      </c>
      <c r="D1646" s="332">
        <v>121</v>
      </c>
      <c r="E1646" s="143">
        <f t="shared" si="4"/>
        <v>484</v>
      </c>
    </row>
    <row r="1647" spans="1:5" ht="15">
      <c r="A1647" s="332" t="s">
        <v>736</v>
      </c>
      <c r="B1647" s="332">
        <v>3001128</v>
      </c>
      <c r="C1647" s="332">
        <v>347</v>
      </c>
      <c r="D1647" s="332">
        <v>221</v>
      </c>
      <c r="E1647" s="143">
        <f t="shared" si="4"/>
        <v>568</v>
      </c>
    </row>
    <row r="1648" spans="1:5" ht="15">
      <c r="A1648" s="332" t="s">
        <v>736</v>
      </c>
      <c r="B1648" s="332">
        <v>4001145</v>
      </c>
      <c r="C1648" s="332">
        <v>355</v>
      </c>
      <c r="D1648" s="332">
        <v>78</v>
      </c>
      <c r="E1648" s="143">
        <f t="shared" si="4"/>
        <v>433</v>
      </c>
    </row>
    <row r="1649" spans="1:5" ht="15">
      <c r="A1649" s="332" t="s">
        <v>736</v>
      </c>
      <c r="B1649" s="332">
        <v>5001208</v>
      </c>
      <c r="C1649" s="332">
        <v>312</v>
      </c>
      <c r="D1649" s="332">
        <v>11</v>
      </c>
      <c r="E1649" s="143">
        <f t="shared" si="4"/>
        <v>323</v>
      </c>
    </row>
    <row r="1650" spans="1:5" ht="15">
      <c r="A1650" s="332" t="s">
        <v>736</v>
      </c>
      <c r="B1650" s="332">
        <v>19001116</v>
      </c>
      <c r="C1650" s="332">
        <v>776</v>
      </c>
      <c r="D1650" s="332">
        <v>532</v>
      </c>
      <c r="E1650" s="143">
        <f t="shared" si="4"/>
        <v>1308</v>
      </c>
    </row>
    <row r="1651" spans="1:5" ht="15">
      <c r="A1651" s="332" t="s">
        <v>736</v>
      </c>
      <c r="B1651" s="332">
        <v>2001212</v>
      </c>
      <c r="C1651" s="332">
        <v>3763</v>
      </c>
      <c r="D1651" s="332">
        <v>3394</v>
      </c>
      <c r="E1651" s="143">
        <f t="shared" si="4"/>
        <v>7157</v>
      </c>
    </row>
    <row r="1652" spans="1:5" ht="15">
      <c r="A1652" s="332" t="s">
        <v>736</v>
      </c>
      <c r="B1652" s="332">
        <v>3001141</v>
      </c>
      <c r="C1652" s="332">
        <v>397</v>
      </c>
      <c r="D1652" s="332">
        <v>287</v>
      </c>
      <c r="E1652" s="143">
        <f t="shared" si="4"/>
        <v>684</v>
      </c>
    </row>
    <row r="1653" spans="1:5" ht="15">
      <c r="A1653" s="332" t="s">
        <v>736</v>
      </c>
      <c r="B1653" s="332">
        <v>3001108</v>
      </c>
      <c r="C1653" s="332">
        <v>588</v>
      </c>
      <c r="D1653" s="332">
        <v>394</v>
      </c>
      <c r="E1653" s="143">
        <f t="shared" si="4"/>
        <v>982</v>
      </c>
    </row>
    <row r="1654" spans="1:5" ht="15">
      <c r="A1654" s="332" t="s">
        <v>736</v>
      </c>
      <c r="B1654" s="332">
        <v>4001122</v>
      </c>
      <c r="C1654" s="332">
        <v>275</v>
      </c>
      <c r="D1654" s="332">
        <v>126</v>
      </c>
      <c r="E1654" s="143">
        <f t="shared" si="4"/>
        <v>401</v>
      </c>
    </row>
    <row r="1655" spans="1:5" ht="15">
      <c r="A1655" s="332" t="s">
        <v>736</v>
      </c>
      <c r="B1655" s="332">
        <v>21001122</v>
      </c>
      <c r="C1655" s="332">
        <v>322</v>
      </c>
      <c r="D1655" s="332">
        <v>237</v>
      </c>
      <c r="E1655" s="143">
        <f t="shared" si="4"/>
        <v>559</v>
      </c>
    </row>
    <row r="1656" spans="1:5" ht="15">
      <c r="A1656" s="332" t="s">
        <v>736</v>
      </c>
      <c r="B1656" s="332">
        <v>5001204</v>
      </c>
      <c r="C1656" s="332">
        <v>343</v>
      </c>
      <c r="D1656" s="332">
        <v>215</v>
      </c>
      <c r="E1656" s="143">
        <f t="shared" si="4"/>
        <v>558</v>
      </c>
    </row>
    <row r="1657" spans="1:5" ht="15">
      <c r="A1657" s="332" t="s">
        <v>736</v>
      </c>
      <c r="B1657" s="332">
        <v>19001106</v>
      </c>
      <c r="C1657" s="332">
        <v>419</v>
      </c>
      <c r="D1657" s="332">
        <v>45</v>
      </c>
      <c r="E1657" s="143">
        <f t="shared" si="4"/>
        <v>464</v>
      </c>
    </row>
    <row r="1658" spans="1:5" ht="15">
      <c r="A1658" s="332" t="s">
        <v>736</v>
      </c>
      <c r="B1658" s="332">
        <v>4001139</v>
      </c>
      <c r="C1658" s="332">
        <v>489</v>
      </c>
      <c r="D1658" s="332">
        <v>201</v>
      </c>
      <c r="E1658" s="143">
        <f t="shared" si="4"/>
        <v>690</v>
      </c>
    </row>
    <row r="1659" spans="1:5" ht="15">
      <c r="A1659" s="332" t="s">
        <v>736</v>
      </c>
      <c r="B1659" s="332">
        <v>2001219</v>
      </c>
      <c r="C1659" s="332">
        <v>174</v>
      </c>
      <c r="D1659" s="332">
        <v>94</v>
      </c>
      <c r="E1659" s="143">
        <f t="shared" si="4"/>
        <v>268</v>
      </c>
    </row>
    <row r="1660" spans="1:5" ht="15">
      <c r="A1660" s="332" t="s">
        <v>736</v>
      </c>
      <c r="B1660" s="332">
        <v>2001899</v>
      </c>
      <c r="C1660" s="332">
        <v>133</v>
      </c>
      <c r="D1660" s="332">
        <v>120</v>
      </c>
      <c r="E1660" s="143">
        <f t="shared" si="4"/>
        <v>253</v>
      </c>
    </row>
    <row r="1661" spans="1:5" ht="15">
      <c r="A1661" s="332" t="s">
        <v>736</v>
      </c>
      <c r="B1661" s="332">
        <v>2001227</v>
      </c>
      <c r="C1661" s="332">
        <v>169</v>
      </c>
      <c r="D1661" s="332">
        <v>73</v>
      </c>
      <c r="E1661" s="143">
        <f t="shared" si="4"/>
        <v>242</v>
      </c>
    </row>
    <row r="1662" spans="1:5" ht="15">
      <c r="A1662" s="332" t="s">
        <v>736</v>
      </c>
      <c r="B1662" s="332">
        <v>17001508</v>
      </c>
      <c r="C1662" s="332">
        <v>490</v>
      </c>
      <c r="D1662" s="332">
        <v>1</v>
      </c>
      <c r="E1662" s="143">
        <f t="shared" si="4"/>
        <v>491</v>
      </c>
    </row>
    <row r="1663" spans="1:5" ht="15">
      <c r="A1663" s="332" t="s">
        <v>736</v>
      </c>
      <c r="B1663" s="332">
        <v>19001125</v>
      </c>
      <c r="C1663" s="332">
        <v>304</v>
      </c>
      <c r="D1663" s="332">
        <v>158</v>
      </c>
      <c r="E1663" s="143">
        <f t="shared" si="4"/>
        <v>462</v>
      </c>
    </row>
    <row r="1664" spans="1:5" ht="15">
      <c r="A1664" s="332" t="s">
        <v>736</v>
      </c>
      <c r="B1664" s="332">
        <v>2001235</v>
      </c>
      <c r="C1664" s="332">
        <v>267</v>
      </c>
      <c r="D1664" s="332">
        <v>134</v>
      </c>
      <c r="E1664" s="143">
        <f t="shared" si="4"/>
        <v>401</v>
      </c>
    </row>
    <row r="1665" spans="1:5" ht="15">
      <c r="A1665" s="332" t="s">
        <v>736</v>
      </c>
      <c r="B1665" s="332">
        <v>4001118</v>
      </c>
      <c r="C1665" s="332">
        <v>540</v>
      </c>
      <c r="D1665" s="332">
        <v>341</v>
      </c>
      <c r="E1665" s="143">
        <f t="shared" si="4"/>
        <v>881</v>
      </c>
    </row>
    <row r="1666" spans="1:5" ht="15">
      <c r="A1666" s="332" t="s">
        <v>736</v>
      </c>
      <c r="B1666" s="332">
        <v>3001140</v>
      </c>
      <c r="C1666" s="332">
        <v>269</v>
      </c>
      <c r="D1666" s="332">
        <v>121</v>
      </c>
      <c r="E1666" s="143">
        <f t="shared" si="4"/>
        <v>390</v>
      </c>
    </row>
    <row r="1667" spans="1:5" ht="15">
      <c r="A1667" s="332" t="s">
        <v>736</v>
      </c>
      <c r="B1667" s="332">
        <v>19001114</v>
      </c>
      <c r="C1667" s="332">
        <v>482</v>
      </c>
      <c r="D1667" s="332">
        <v>198</v>
      </c>
      <c r="E1667" s="143">
        <f t="shared" si="4"/>
        <v>680</v>
      </c>
    </row>
    <row r="1668" spans="1:5" ht="15">
      <c r="A1668" s="332" t="s">
        <v>736</v>
      </c>
      <c r="B1668" s="332">
        <v>3001136</v>
      </c>
      <c r="C1668" s="332">
        <v>272</v>
      </c>
      <c r="D1668" s="332">
        <v>209</v>
      </c>
      <c r="E1668" s="143">
        <f t="shared" ref="E1668:E1731" si="5">C1668+D1668</f>
        <v>481</v>
      </c>
    </row>
    <row r="1669" spans="1:5" ht="15">
      <c r="A1669" s="332" t="s">
        <v>736</v>
      </c>
      <c r="B1669" s="332">
        <v>3001117</v>
      </c>
      <c r="C1669" s="332">
        <v>354</v>
      </c>
      <c r="D1669" s="332">
        <v>285</v>
      </c>
      <c r="E1669" s="143">
        <f t="shared" si="5"/>
        <v>639</v>
      </c>
    </row>
    <row r="1670" spans="1:5" ht="15">
      <c r="A1670" s="332" t="s">
        <v>736</v>
      </c>
      <c r="B1670" s="332">
        <v>19001126</v>
      </c>
      <c r="C1670" s="332">
        <v>252</v>
      </c>
      <c r="D1670" s="332">
        <v>106</v>
      </c>
      <c r="E1670" s="143">
        <f t="shared" si="5"/>
        <v>358</v>
      </c>
    </row>
    <row r="1671" spans="1:5" ht="15">
      <c r="A1671" s="332" t="s">
        <v>736</v>
      </c>
      <c r="B1671" s="332">
        <v>2001238</v>
      </c>
      <c r="C1671" s="332">
        <v>450</v>
      </c>
      <c r="D1671" s="332">
        <v>437</v>
      </c>
      <c r="E1671" s="143">
        <f t="shared" si="5"/>
        <v>887</v>
      </c>
    </row>
    <row r="1672" spans="1:5" ht="15">
      <c r="A1672" s="332" t="s">
        <v>736</v>
      </c>
      <c r="B1672" s="332">
        <v>19001115</v>
      </c>
      <c r="C1672" s="332">
        <v>796</v>
      </c>
      <c r="D1672" s="332">
        <v>169</v>
      </c>
      <c r="E1672" s="143">
        <f t="shared" si="5"/>
        <v>965</v>
      </c>
    </row>
    <row r="1673" spans="1:5" ht="15">
      <c r="A1673" s="332" t="s">
        <v>736</v>
      </c>
      <c r="B1673" s="332">
        <v>1001113</v>
      </c>
      <c r="C1673" s="332">
        <v>424</v>
      </c>
      <c r="D1673" s="332">
        <v>216</v>
      </c>
      <c r="E1673" s="143">
        <f t="shared" si="5"/>
        <v>640</v>
      </c>
    </row>
    <row r="1674" spans="1:5" ht="15">
      <c r="A1674" s="332" t="s">
        <v>736</v>
      </c>
      <c r="B1674" s="332">
        <v>21001107</v>
      </c>
      <c r="C1674" s="332">
        <v>697</v>
      </c>
      <c r="D1674" s="332">
        <v>428</v>
      </c>
      <c r="E1674" s="143">
        <f t="shared" si="5"/>
        <v>1125</v>
      </c>
    </row>
    <row r="1675" spans="1:5" ht="15">
      <c r="A1675" s="332" t="s">
        <v>736</v>
      </c>
      <c r="B1675" s="332">
        <v>2001220</v>
      </c>
      <c r="C1675" s="332">
        <v>315</v>
      </c>
      <c r="D1675" s="332">
        <v>57</v>
      </c>
      <c r="E1675" s="143">
        <f t="shared" si="5"/>
        <v>372</v>
      </c>
    </row>
    <row r="1676" spans="1:5" ht="15">
      <c r="A1676" s="332" t="s">
        <v>736</v>
      </c>
      <c r="B1676" s="332">
        <v>21001117</v>
      </c>
      <c r="C1676" s="332">
        <v>477</v>
      </c>
      <c r="D1676" s="332">
        <v>335</v>
      </c>
      <c r="E1676" s="143">
        <f t="shared" si="5"/>
        <v>812</v>
      </c>
    </row>
    <row r="1677" spans="1:5" ht="15">
      <c r="A1677" s="332" t="s">
        <v>736</v>
      </c>
      <c r="B1677" s="332">
        <v>1001120</v>
      </c>
      <c r="C1677" s="332">
        <v>380</v>
      </c>
      <c r="D1677" s="332">
        <v>184</v>
      </c>
      <c r="E1677" s="143">
        <f t="shared" si="5"/>
        <v>564</v>
      </c>
    </row>
    <row r="1678" spans="1:5" ht="15">
      <c r="A1678" s="332" t="s">
        <v>736</v>
      </c>
      <c r="B1678" s="332">
        <v>4001142</v>
      </c>
      <c r="C1678" s="332">
        <v>987</v>
      </c>
      <c r="D1678" s="332">
        <v>745</v>
      </c>
      <c r="E1678" s="143">
        <f t="shared" si="5"/>
        <v>1732</v>
      </c>
    </row>
    <row r="1679" spans="1:5" ht="15">
      <c r="A1679" s="332" t="s">
        <v>736</v>
      </c>
      <c r="B1679" s="332">
        <v>1001123</v>
      </c>
      <c r="C1679" s="332">
        <v>286</v>
      </c>
      <c r="D1679" s="332">
        <v>69</v>
      </c>
      <c r="E1679" s="143">
        <f t="shared" si="5"/>
        <v>355</v>
      </c>
    </row>
    <row r="1680" spans="1:5" ht="15">
      <c r="A1680" s="332" t="s">
        <v>736</v>
      </c>
      <c r="B1680" s="332">
        <v>19001123</v>
      </c>
      <c r="C1680" s="332">
        <v>181</v>
      </c>
      <c r="D1680" s="332">
        <v>75</v>
      </c>
      <c r="E1680" s="143">
        <f t="shared" si="5"/>
        <v>256</v>
      </c>
    </row>
    <row r="1681" spans="1:5" ht="15">
      <c r="A1681" s="332" t="s">
        <v>736</v>
      </c>
      <c r="B1681" s="332">
        <v>3001109</v>
      </c>
      <c r="C1681" s="332">
        <v>358</v>
      </c>
      <c r="D1681" s="332">
        <v>164</v>
      </c>
      <c r="E1681" s="143">
        <f t="shared" si="5"/>
        <v>522</v>
      </c>
    </row>
    <row r="1682" spans="1:5" ht="15">
      <c r="A1682" s="332" t="s">
        <v>736</v>
      </c>
      <c r="B1682" s="332">
        <v>10001205</v>
      </c>
      <c r="C1682" s="332">
        <v>113</v>
      </c>
      <c r="D1682" s="332">
        <v>1</v>
      </c>
      <c r="E1682" s="143">
        <f t="shared" si="5"/>
        <v>114</v>
      </c>
    </row>
    <row r="1683" spans="1:5" ht="15">
      <c r="A1683" s="332" t="s">
        <v>736</v>
      </c>
      <c r="B1683" s="332">
        <v>3001112</v>
      </c>
      <c r="C1683" s="332">
        <v>727</v>
      </c>
      <c r="D1683" s="332">
        <v>638</v>
      </c>
      <c r="E1683" s="143">
        <f t="shared" si="5"/>
        <v>1365</v>
      </c>
    </row>
    <row r="1684" spans="1:5" ht="15">
      <c r="A1684" s="332" t="s">
        <v>736</v>
      </c>
      <c r="B1684" s="332">
        <v>21001127</v>
      </c>
      <c r="C1684" s="332">
        <v>357</v>
      </c>
      <c r="D1684" s="332">
        <v>189</v>
      </c>
      <c r="E1684" s="143">
        <f t="shared" si="5"/>
        <v>546</v>
      </c>
    </row>
    <row r="1685" spans="1:5" ht="15">
      <c r="A1685" s="332" t="s">
        <v>736</v>
      </c>
      <c r="B1685" s="332">
        <v>4001127</v>
      </c>
      <c r="C1685" s="332">
        <v>287</v>
      </c>
      <c r="D1685" s="332">
        <v>228</v>
      </c>
      <c r="E1685" s="143">
        <f t="shared" si="5"/>
        <v>515</v>
      </c>
    </row>
    <row r="1686" spans="1:5" ht="15">
      <c r="A1686" s="332" t="s">
        <v>736</v>
      </c>
      <c r="B1686" s="332">
        <v>3001107</v>
      </c>
      <c r="C1686" s="332">
        <v>445</v>
      </c>
      <c r="D1686" s="332">
        <v>416</v>
      </c>
      <c r="E1686" s="143">
        <f t="shared" si="5"/>
        <v>861</v>
      </c>
    </row>
    <row r="1687" spans="1:5" ht="15">
      <c r="A1687" s="332" t="s">
        <v>736</v>
      </c>
      <c r="B1687" s="332">
        <v>15011704</v>
      </c>
      <c r="C1687" s="332">
        <v>6</v>
      </c>
      <c r="D1687" s="332">
        <v>255</v>
      </c>
      <c r="E1687" s="143">
        <f t="shared" si="5"/>
        <v>261</v>
      </c>
    </row>
    <row r="1688" spans="1:5" ht="15">
      <c r="A1688" s="332" t="s">
        <v>736</v>
      </c>
      <c r="B1688" s="332">
        <v>4001120</v>
      </c>
      <c r="C1688" s="332">
        <v>520</v>
      </c>
      <c r="D1688" s="332">
        <v>180</v>
      </c>
      <c r="E1688" s="143">
        <f t="shared" si="5"/>
        <v>700</v>
      </c>
    </row>
    <row r="1689" spans="1:5" ht="15">
      <c r="A1689" s="332" t="s">
        <v>736</v>
      </c>
      <c r="B1689" s="332">
        <v>21001125</v>
      </c>
      <c r="C1689" s="332">
        <v>282</v>
      </c>
      <c r="D1689" s="332">
        <v>190</v>
      </c>
      <c r="E1689" s="143">
        <f t="shared" si="5"/>
        <v>472</v>
      </c>
    </row>
    <row r="1690" spans="1:5" ht="15">
      <c r="A1690" s="332" t="s">
        <v>736</v>
      </c>
      <c r="B1690" s="332">
        <v>6001213</v>
      </c>
      <c r="C1690" s="332">
        <v>603</v>
      </c>
      <c r="D1690" s="332">
        <v>386</v>
      </c>
      <c r="E1690" s="143">
        <f t="shared" si="5"/>
        <v>989</v>
      </c>
    </row>
    <row r="1691" spans="1:5" ht="15">
      <c r="A1691" s="332" t="s">
        <v>736</v>
      </c>
      <c r="B1691" s="332">
        <v>21001124</v>
      </c>
      <c r="C1691" s="332">
        <v>865</v>
      </c>
      <c r="D1691" s="332">
        <v>124</v>
      </c>
      <c r="E1691" s="143">
        <f t="shared" si="5"/>
        <v>989</v>
      </c>
    </row>
    <row r="1692" spans="1:5" ht="15">
      <c r="A1692" s="332" t="s">
        <v>736</v>
      </c>
      <c r="B1692" s="332">
        <v>3001149</v>
      </c>
      <c r="C1692" s="332">
        <v>448</v>
      </c>
      <c r="D1692" s="332">
        <v>92</v>
      </c>
      <c r="E1692" s="143">
        <f t="shared" si="5"/>
        <v>540</v>
      </c>
    </row>
    <row r="1693" spans="1:5" ht="15">
      <c r="A1693" s="332" t="s">
        <v>736</v>
      </c>
      <c r="B1693" s="332">
        <v>21001116</v>
      </c>
      <c r="C1693" s="332">
        <v>656</v>
      </c>
      <c r="D1693" s="332">
        <v>560</v>
      </c>
      <c r="E1693" s="143">
        <f t="shared" si="5"/>
        <v>1216</v>
      </c>
    </row>
    <row r="1694" spans="1:5" ht="15">
      <c r="A1694" s="332" t="s">
        <v>736</v>
      </c>
      <c r="B1694" s="332">
        <v>1001124</v>
      </c>
      <c r="C1694" s="332">
        <v>327</v>
      </c>
      <c r="D1694" s="332">
        <v>1</v>
      </c>
      <c r="E1694" s="143">
        <f t="shared" si="5"/>
        <v>328</v>
      </c>
    </row>
    <row r="1695" spans="1:5" ht="15">
      <c r="A1695" s="332" t="s">
        <v>736</v>
      </c>
      <c r="B1695" s="332">
        <v>4001101</v>
      </c>
      <c r="C1695" s="332">
        <v>901</v>
      </c>
      <c r="D1695" s="332">
        <v>528</v>
      </c>
      <c r="E1695" s="143">
        <f t="shared" si="5"/>
        <v>1429</v>
      </c>
    </row>
    <row r="1696" spans="1:5" ht="15">
      <c r="A1696" s="332" t="s">
        <v>736</v>
      </c>
      <c r="B1696" s="332">
        <v>19001117</v>
      </c>
      <c r="C1696" s="332">
        <v>298</v>
      </c>
      <c r="D1696" s="332">
        <v>192</v>
      </c>
      <c r="E1696" s="143">
        <f t="shared" si="5"/>
        <v>490</v>
      </c>
    </row>
    <row r="1697" spans="1:5" ht="15">
      <c r="A1697" s="332" t="s">
        <v>736</v>
      </c>
      <c r="B1697" s="332">
        <v>4001111</v>
      </c>
      <c r="C1697" s="332">
        <v>535</v>
      </c>
      <c r="D1697" s="332">
        <v>450</v>
      </c>
      <c r="E1697" s="143">
        <f t="shared" si="5"/>
        <v>985</v>
      </c>
    </row>
    <row r="1698" spans="1:5" ht="15">
      <c r="A1698" s="332" t="s">
        <v>736</v>
      </c>
      <c r="B1698" s="332">
        <v>21001106</v>
      </c>
      <c r="C1698" s="332">
        <v>403</v>
      </c>
      <c r="D1698" s="332">
        <v>311</v>
      </c>
      <c r="E1698" s="143">
        <f t="shared" si="5"/>
        <v>714</v>
      </c>
    </row>
    <row r="1699" spans="1:5" ht="15">
      <c r="A1699" s="332" t="s">
        <v>736</v>
      </c>
      <c r="B1699" s="332">
        <v>4001106</v>
      </c>
      <c r="C1699" s="332">
        <v>538</v>
      </c>
      <c r="D1699" s="332">
        <v>128</v>
      </c>
      <c r="E1699" s="143">
        <f t="shared" si="5"/>
        <v>666</v>
      </c>
    </row>
    <row r="1700" spans="1:5" ht="15">
      <c r="A1700" s="332" t="s">
        <v>736</v>
      </c>
      <c r="B1700" s="332">
        <v>4001141</v>
      </c>
      <c r="C1700" s="332">
        <v>767</v>
      </c>
      <c r="D1700" s="332">
        <v>408</v>
      </c>
      <c r="E1700" s="143">
        <f t="shared" si="5"/>
        <v>1175</v>
      </c>
    </row>
    <row r="1701" spans="1:5" ht="15">
      <c r="A1701" s="332" t="s">
        <v>736</v>
      </c>
      <c r="B1701" s="332">
        <v>3001116</v>
      </c>
      <c r="C1701" s="332">
        <v>615</v>
      </c>
      <c r="D1701" s="332">
        <v>234</v>
      </c>
      <c r="E1701" s="143">
        <f t="shared" si="5"/>
        <v>849</v>
      </c>
    </row>
    <row r="1702" spans="1:5" ht="15">
      <c r="A1702" s="332" t="s">
        <v>736</v>
      </c>
      <c r="B1702" s="332">
        <v>19001128</v>
      </c>
      <c r="C1702" s="332">
        <v>306</v>
      </c>
      <c r="D1702" s="332">
        <v>189</v>
      </c>
      <c r="E1702" s="143">
        <f t="shared" si="5"/>
        <v>495</v>
      </c>
    </row>
    <row r="1703" spans="1:5" ht="15">
      <c r="A1703" s="332" t="s">
        <v>736</v>
      </c>
      <c r="B1703" s="332">
        <v>4001130</v>
      </c>
      <c r="C1703" s="332">
        <v>640</v>
      </c>
      <c r="D1703" s="332">
        <v>392</v>
      </c>
      <c r="E1703" s="143">
        <f t="shared" si="5"/>
        <v>1032</v>
      </c>
    </row>
    <row r="1704" spans="1:5" ht="15">
      <c r="A1704" s="332" t="s">
        <v>736</v>
      </c>
      <c r="B1704" s="332">
        <v>2001232</v>
      </c>
      <c r="C1704" s="332">
        <v>560</v>
      </c>
      <c r="D1704" s="332">
        <v>476</v>
      </c>
      <c r="E1704" s="143">
        <f t="shared" si="5"/>
        <v>1036</v>
      </c>
    </row>
    <row r="1705" spans="1:5" ht="15">
      <c r="A1705" s="332" t="s">
        <v>736</v>
      </c>
      <c r="B1705" s="332">
        <v>21001103</v>
      </c>
      <c r="C1705" s="332">
        <v>292</v>
      </c>
      <c r="D1705" s="332">
        <v>1</v>
      </c>
      <c r="E1705" s="143">
        <f t="shared" si="5"/>
        <v>293</v>
      </c>
    </row>
    <row r="1706" spans="1:5" ht="15">
      <c r="A1706" s="332" t="s">
        <v>737</v>
      </c>
      <c r="B1706" s="332">
        <v>21106123</v>
      </c>
      <c r="C1706" s="332">
        <v>264</v>
      </c>
      <c r="D1706" s="332">
        <v>122</v>
      </c>
      <c r="E1706" s="143">
        <f t="shared" si="5"/>
        <v>386</v>
      </c>
    </row>
    <row r="1707" spans="1:5" ht="15">
      <c r="A1707" s="332" t="s">
        <v>737</v>
      </c>
      <c r="B1707" s="332">
        <v>21016123</v>
      </c>
      <c r="C1707" s="332">
        <v>252</v>
      </c>
      <c r="D1707" s="332">
        <v>28</v>
      </c>
      <c r="E1707" s="143">
        <f t="shared" si="5"/>
        <v>280</v>
      </c>
    </row>
    <row r="1708" spans="1:5" ht="15">
      <c r="A1708" s="332" t="s">
        <v>737</v>
      </c>
      <c r="B1708" s="332">
        <v>21166123</v>
      </c>
      <c r="C1708" s="332">
        <v>169</v>
      </c>
      <c r="D1708" s="332">
        <v>56</v>
      </c>
      <c r="E1708" s="143">
        <f t="shared" si="5"/>
        <v>225</v>
      </c>
    </row>
    <row r="1709" spans="1:5" ht="15">
      <c r="A1709" s="332" t="s">
        <v>737</v>
      </c>
      <c r="B1709" s="332">
        <v>21126123</v>
      </c>
      <c r="C1709" s="332">
        <v>163</v>
      </c>
      <c r="D1709" s="332">
        <v>14</v>
      </c>
      <c r="E1709" s="143">
        <f t="shared" si="5"/>
        <v>177</v>
      </c>
    </row>
    <row r="1710" spans="1:5" ht="15">
      <c r="A1710" s="332" t="s">
        <v>737</v>
      </c>
      <c r="B1710" s="332">
        <v>20046123</v>
      </c>
      <c r="C1710" s="332">
        <v>207</v>
      </c>
      <c r="D1710" s="332">
        <v>37</v>
      </c>
      <c r="E1710" s="143">
        <f t="shared" si="5"/>
        <v>244</v>
      </c>
    </row>
    <row r="1711" spans="1:5" ht="15">
      <c r="A1711" s="332" t="s">
        <v>737</v>
      </c>
      <c r="B1711" s="332">
        <v>21036123</v>
      </c>
      <c r="C1711" s="332">
        <v>165</v>
      </c>
      <c r="D1711" s="332">
        <v>27</v>
      </c>
      <c r="E1711" s="143">
        <f t="shared" si="5"/>
        <v>192</v>
      </c>
    </row>
    <row r="1712" spans="1:5" ht="15">
      <c r="A1712" s="332" t="s">
        <v>737</v>
      </c>
      <c r="B1712" s="332">
        <v>20116123</v>
      </c>
      <c r="C1712" s="332">
        <v>184</v>
      </c>
      <c r="D1712" s="332">
        <v>89</v>
      </c>
      <c r="E1712" s="143">
        <f t="shared" si="5"/>
        <v>273</v>
      </c>
    </row>
    <row r="1713" spans="1:15" ht="15">
      <c r="A1713" s="332" t="s">
        <v>737</v>
      </c>
      <c r="B1713" s="332">
        <v>21056123</v>
      </c>
      <c r="C1713" s="332">
        <v>238</v>
      </c>
      <c r="D1713" s="332">
        <v>89</v>
      </c>
      <c r="E1713" s="143">
        <f t="shared" si="5"/>
        <v>327</v>
      </c>
    </row>
    <row r="1714" spans="1:15" ht="15">
      <c r="A1714" s="332" t="s">
        <v>737</v>
      </c>
      <c r="B1714" s="332">
        <v>21116123</v>
      </c>
      <c r="C1714" s="332">
        <v>181</v>
      </c>
      <c r="D1714" s="332">
        <v>29</v>
      </c>
      <c r="E1714" s="143">
        <f t="shared" si="5"/>
        <v>210</v>
      </c>
    </row>
    <row r="1715" spans="1:15" ht="15">
      <c r="A1715" s="332" t="s">
        <v>737</v>
      </c>
      <c r="B1715" s="332">
        <v>20106123</v>
      </c>
      <c r="C1715" s="332">
        <v>206</v>
      </c>
      <c r="D1715" s="332">
        <v>133</v>
      </c>
      <c r="E1715" s="143">
        <f t="shared" si="5"/>
        <v>339</v>
      </c>
    </row>
    <row r="1716" spans="1:15" ht="15">
      <c r="A1716" s="332" t="s">
        <v>737</v>
      </c>
      <c r="B1716" s="332">
        <v>21186123</v>
      </c>
      <c r="C1716" s="332">
        <v>212</v>
      </c>
      <c r="D1716" s="332">
        <v>31</v>
      </c>
      <c r="E1716" s="143">
        <f t="shared" si="5"/>
        <v>243</v>
      </c>
      <c r="I1716" s="136"/>
      <c r="J1716" s="136"/>
      <c r="K1716" s="136"/>
      <c r="L1716" s="136"/>
      <c r="M1716" s="136"/>
      <c r="N1716" s="136"/>
      <c r="O1716" s="136"/>
    </row>
    <row r="1717" spans="1:15" ht="15">
      <c r="A1717" s="332" t="s">
        <v>737</v>
      </c>
      <c r="B1717" s="332">
        <v>20096123</v>
      </c>
      <c r="C1717" s="332">
        <v>200</v>
      </c>
      <c r="D1717" s="332">
        <v>116</v>
      </c>
      <c r="E1717" s="143">
        <f t="shared" si="5"/>
        <v>316</v>
      </c>
      <c r="I1717" s="136"/>
      <c r="J1717" s="136"/>
      <c r="K1717" s="136"/>
      <c r="L1717" s="136"/>
      <c r="M1717" s="136"/>
      <c r="N1717" s="136"/>
      <c r="O1717" s="136"/>
    </row>
    <row r="1718" spans="1:15" ht="15">
      <c r="A1718" s="332" t="s">
        <v>737</v>
      </c>
      <c r="B1718" s="332">
        <v>21096123</v>
      </c>
      <c r="C1718" s="332">
        <v>341</v>
      </c>
      <c r="D1718" s="332">
        <v>99</v>
      </c>
      <c r="E1718" s="143">
        <f t="shared" si="5"/>
        <v>440</v>
      </c>
    </row>
    <row r="1719" spans="1:15" ht="15">
      <c r="A1719" s="332" t="s">
        <v>737</v>
      </c>
      <c r="B1719" s="332">
        <v>21046123</v>
      </c>
      <c r="C1719" s="332">
        <v>199</v>
      </c>
      <c r="D1719" s="332">
        <v>107</v>
      </c>
      <c r="E1719" s="143">
        <f t="shared" si="5"/>
        <v>306</v>
      </c>
    </row>
    <row r="1720" spans="1:15" ht="15">
      <c r="A1720" s="332" t="s">
        <v>737</v>
      </c>
      <c r="B1720" s="332">
        <v>21136123</v>
      </c>
      <c r="C1720" s="332">
        <v>240</v>
      </c>
      <c r="D1720" s="332">
        <v>86</v>
      </c>
      <c r="E1720" s="143">
        <f t="shared" si="5"/>
        <v>326</v>
      </c>
    </row>
    <row r="1721" spans="1:15" ht="15">
      <c r="A1721" s="332" t="s">
        <v>737</v>
      </c>
      <c r="B1721" s="332">
        <v>20146123</v>
      </c>
      <c r="C1721" s="332">
        <v>263</v>
      </c>
      <c r="D1721" s="332">
        <v>152</v>
      </c>
      <c r="E1721" s="143">
        <f t="shared" si="5"/>
        <v>415</v>
      </c>
    </row>
    <row r="1722" spans="1:15" ht="15">
      <c r="A1722" s="332" t="s">
        <v>737</v>
      </c>
      <c r="B1722" s="332">
        <v>20126123</v>
      </c>
      <c r="C1722" s="332">
        <v>163</v>
      </c>
      <c r="D1722" s="332">
        <v>24</v>
      </c>
      <c r="E1722" s="143">
        <f t="shared" si="5"/>
        <v>187</v>
      </c>
    </row>
    <row r="1723" spans="1:15" ht="15">
      <c r="A1723" s="332" t="s">
        <v>737</v>
      </c>
      <c r="B1723" s="332">
        <v>20086123</v>
      </c>
      <c r="C1723" s="332">
        <v>211</v>
      </c>
      <c r="D1723" s="332">
        <v>50</v>
      </c>
      <c r="E1723" s="143">
        <f t="shared" si="5"/>
        <v>261</v>
      </c>
    </row>
    <row r="1724" spans="1:15" ht="15">
      <c r="A1724" s="332" t="s">
        <v>737</v>
      </c>
      <c r="B1724" s="332">
        <v>21176123</v>
      </c>
      <c r="C1724" s="332">
        <v>235</v>
      </c>
      <c r="D1724" s="332">
        <v>118</v>
      </c>
      <c r="E1724" s="143">
        <f t="shared" si="5"/>
        <v>353</v>
      </c>
    </row>
    <row r="1725" spans="1:15" ht="15">
      <c r="A1725" s="332" t="s">
        <v>737</v>
      </c>
      <c r="B1725" s="332">
        <v>20136123</v>
      </c>
      <c r="C1725" s="332">
        <v>193</v>
      </c>
      <c r="D1725" s="332">
        <v>50</v>
      </c>
      <c r="E1725" s="143">
        <f t="shared" si="5"/>
        <v>243</v>
      </c>
    </row>
    <row r="1726" spans="1:15" ht="15">
      <c r="A1726" s="332" t="s">
        <v>737</v>
      </c>
      <c r="B1726" s="332">
        <v>21156123</v>
      </c>
      <c r="C1726" s="332">
        <v>209</v>
      </c>
      <c r="D1726" s="332">
        <v>42</v>
      </c>
      <c r="E1726" s="143">
        <f t="shared" si="5"/>
        <v>251</v>
      </c>
      <c r="F1726" s="137"/>
    </row>
    <row r="1727" spans="1:15" ht="15">
      <c r="A1727" s="332" t="s">
        <v>737</v>
      </c>
      <c r="B1727" s="332">
        <v>21026123</v>
      </c>
      <c r="C1727" s="332">
        <v>202</v>
      </c>
      <c r="D1727" s="332">
        <v>113</v>
      </c>
      <c r="E1727" s="143">
        <f t="shared" si="5"/>
        <v>315</v>
      </c>
    </row>
    <row r="1728" spans="1:15" ht="15">
      <c r="A1728" s="332" t="s">
        <v>737</v>
      </c>
      <c r="B1728" s="332">
        <v>20156123</v>
      </c>
      <c r="C1728" s="332">
        <v>267</v>
      </c>
      <c r="D1728" s="332">
        <v>5</v>
      </c>
      <c r="E1728" s="143">
        <f t="shared" si="5"/>
        <v>272</v>
      </c>
    </row>
    <row r="1729" spans="1:5" ht="15">
      <c r="A1729" s="332" t="s">
        <v>738</v>
      </c>
      <c r="B1729" s="332">
        <v>20008101</v>
      </c>
      <c r="C1729" s="332">
        <v>140</v>
      </c>
      <c r="D1729" s="332">
        <v>1</v>
      </c>
      <c r="E1729" s="143">
        <f t="shared" si="5"/>
        <v>141</v>
      </c>
    </row>
    <row r="1730" spans="1:5" ht="15">
      <c r="A1730" s="332" t="s">
        <v>738</v>
      </c>
      <c r="B1730" s="332">
        <v>7008215</v>
      </c>
      <c r="C1730" s="332">
        <v>230</v>
      </c>
      <c r="D1730" s="332">
        <v>1</v>
      </c>
      <c r="E1730" s="143">
        <f t="shared" si="5"/>
        <v>231</v>
      </c>
    </row>
    <row r="1731" spans="1:5" ht="15">
      <c r="A1731" s="332" t="s">
        <v>738</v>
      </c>
      <c r="B1731" s="332">
        <v>20008108</v>
      </c>
      <c r="C1731" s="332">
        <v>449</v>
      </c>
      <c r="D1731" s="332">
        <v>1</v>
      </c>
      <c r="E1731" s="143">
        <f t="shared" si="5"/>
        <v>450</v>
      </c>
    </row>
    <row r="1732" spans="1:5" ht="15">
      <c r="A1732" s="332" t="s">
        <v>738</v>
      </c>
      <c r="B1732" s="332">
        <v>7008209</v>
      </c>
      <c r="C1732" s="332">
        <v>605</v>
      </c>
      <c r="D1732" s="332">
        <v>9</v>
      </c>
      <c r="E1732" s="143">
        <f t="shared" ref="E1732" si="6">C1732+D1732</f>
        <v>614</v>
      </c>
    </row>
    <row r="1733" spans="1:5">
      <c r="A1733" s="333"/>
      <c r="B1733" s="333"/>
      <c r="C1733" s="334">
        <f>SUM(C3:C1732)</f>
        <v>772668</v>
      </c>
      <c r="D1733" s="334">
        <f t="shared" ref="D1733:E1733" si="7">SUM(D3:D1732)</f>
        <v>469328</v>
      </c>
      <c r="E1733" s="334">
        <f t="shared" si="7"/>
        <v>1241996</v>
      </c>
    </row>
    <row r="1734" spans="1:5">
      <c r="A1734" s="133"/>
      <c r="B1734" s="133"/>
      <c r="C1734" s="133"/>
      <c r="D1734" s="133"/>
    </row>
    <row r="1735" spans="1:5">
      <c r="A1735" s="133"/>
      <c r="B1735" s="133"/>
      <c r="C1735" s="133"/>
      <c r="D1735" s="133"/>
    </row>
    <row r="1736" spans="1:5">
      <c r="A1736" s="133"/>
      <c r="B1736" s="133"/>
      <c r="C1736" s="133"/>
      <c r="D1736" s="133"/>
    </row>
    <row r="1737" spans="1:5">
      <c r="A1737" s="133"/>
      <c r="B1737" s="133"/>
      <c r="C1737" s="133"/>
      <c r="D1737" s="133"/>
    </row>
    <row r="1738" spans="1:5">
      <c r="A1738" s="133"/>
      <c r="B1738" s="133"/>
      <c r="C1738" s="133"/>
      <c r="D1738" s="133"/>
    </row>
    <row r="1739" spans="1:5">
      <c r="A1739" s="133"/>
      <c r="B1739" s="133"/>
      <c r="C1739" s="133"/>
      <c r="D1739" s="133"/>
    </row>
    <row r="1740" spans="1:5">
      <c r="A1740" s="133"/>
      <c r="B1740" s="133"/>
      <c r="C1740" s="133"/>
      <c r="D1740" s="133"/>
    </row>
    <row r="1741" spans="1:5">
      <c r="A1741" s="133"/>
      <c r="B1741" s="133"/>
      <c r="C1741" s="133"/>
      <c r="D1741" s="133"/>
    </row>
    <row r="1742" spans="1:5">
      <c r="A1742" s="133"/>
      <c r="B1742" s="133"/>
      <c r="C1742" s="133"/>
      <c r="D1742" s="133"/>
    </row>
    <row r="1743" spans="1:5">
      <c r="A1743" s="133"/>
      <c r="B1743" s="133"/>
      <c r="C1743" s="133"/>
      <c r="D1743" s="133"/>
    </row>
    <row r="1744" spans="1:5">
      <c r="A1744" s="133"/>
      <c r="B1744" s="133"/>
      <c r="C1744" s="133"/>
      <c r="D1744" s="133"/>
    </row>
    <row r="1745" spans="1:4">
      <c r="A1745" s="133"/>
      <c r="B1745" s="133"/>
      <c r="C1745" s="133"/>
      <c r="D1745" s="133"/>
    </row>
    <row r="1746" spans="1:4">
      <c r="A1746" s="133"/>
      <c r="B1746" s="133"/>
      <c r="C1746" s="133"/>
      <c r="D1746" s="133"/>
    </row>
    <row r="1747" spans="1:4">
      <c r="A1747" s="133"/>
      <c r="B1747" s="133"/>
      <c r="C1747" s="133"/>
      <c r="D1747" s="133"/>
    </row>
    <row r="1748" spans="1:4">
      <c r="A1748" s="133"/>
      <c r="B1748" s="133"/>
      <c r="C1748" s="133"/>
      <c r="D1748" s="133"/>
    </row>
    <row r="1749" spans="1:4">
      <c r="A1749" s="133"/>
      <c r="B1749" s="133"/>
      <c r="C1749" s="133"/>
      <c r="D1749" s="133"/>
    </row>
    <row r="1750" spans="1:4">
      <c r="A1750" s="133"/>
      <c r="B1750" s="133"/>
      <c r="C1750" s="133"/>
      <c r="D1750" s="133"/>
    </row>
    <row r="1751" spans="1:4">
      <c r="A1751" s="133"/>
      <c r="B1751" s="133"/>
      <c r="C1751" s="133"/>
      <c r="D1751" s="133"/>
    </row>
    <row r="1752" spans="1:4">
      <c r="A1752" s="133"/>
      <c r="B1752" s="133"/>
      <c r="C1752" s="133"/>
      <c r="D1752" s="133"/>
    </row>
    <row r="1753" spans="1:4">
      <c r="A1753" s="133"/>
      <c r="B1753" s="133"/>
      <c r="C1753" s="133"/>
      <c r="D1753" s="133"/>
    </row>
    <row r="1754" spans="1:4">
      <c r="A1754" s="133"/>
      <c r="B1754" s="133"/>
      <c r="C1754" s="133"/>
      <c r="D1754" s="133"/>
    </row>
    <row r="1755" spans="1:4">
      <c r="A1755" s="133"/>
      <c r="B1755" s="133"/>
      <c r="C1755" s="133"/>
      <c r="D1755" s="133"/>
    </row>
    <row r="1756" spans="1:4">
      <c r="A1756" s="133"/>
      <c r="B1756" s="133"/>
      <c r="C1756" s="133"/>
      <c r="D1756" s="133"/>
    </row>
    <row r="1757" spans="1:4">
      <c r="A1757" s="133"/>
      <c r="B1757" s="133"/>
      <c r="C1757" s="133"/>
      <c r="D1757" s="133"/>
    </row>
    <row r="1758" spans="1:4">
      <c r="A1758" s="133"/>
      <c r="B1758" s="133"/>
      <c r="C1758" s="133"/>
      <c r="D1758" s="133"/>
    </row>
    <row r="1759" spans="1:4">
      <c r="A1759" s="133"/>
      <c r="B1759" s="133"/>
      <c r="C1759" s="133"/>
      <c r="D1759" s="133"/>
    </row>
    <row r="1760" spans="1:4">
      <c r="A1760" s="133"/>
      <c r="B1760" s="133"/>
      <c r="C1760" s="133"/>
      <c r="D1760" s="133"/>
    </row>
    <row r="1761" spans="1:4">
      <c r="A1761" s="133"/>
      <c r="B1761" s="133"/>
      <c r="C1761" s="133"/>
      <c r="D1761" s="133"/>
    </row>
    <row r="1762" spans="1:4">
      <c r="A1762" s="133"/>
      <c r="B1762" s="133"/>
      <c r="C1762" s="133"/>
      <c r="D1762" s="133"/>
    </row>
    <row r="1763" spans="1:4">
      <c r="A1763" s="133"/>
      <c r="B1763" s="133"/>
      <c r="C1763" s="133"/>
      <c r="D1763" s="133"/>
    </row>
    <row r="1764" spans="1:4">
      <c r="A1764" s="133"/>
      <c r="B1764" s="133"/>
      <c r="C1764" s="133"/>
      <c r="D1764" s="133"/>
    </row>
    <row r="1765" spans="1:4">
      <c r="A1765" s="133"/>
      <c r="B1765" s="133"/>
      <c r="C1765" s="133"/>
      <c r="D1765" s="133"/>
    </row>
    <row r="1766" spans="1:4">
      <c r="A1766" s="133"/>
      <c r="B1766" s="133"/>
      <c r="C1766" s="133"/>
      <c r="D1766" s="133"/>
    </row>
    <row r="1767" spans="1:4">
      <c r="A1767" s="133"/>
      <c r="B1767" s="133"/>
      <c r="C1767" s="133"/>
      <c r="D1767" s="133"/>
    </row>
    <row r="1768" spans="1:4">
      <c r="A1768" s="133"/>
      <c r="B1768" s="133"/>
      <c r="C1768" s="133"/>
      <c r="D1768" s="133"/>
    </row>
    <row r="1769" spans="1:4">
      <c r="A1769" s="133"/>
      <c r="B1769" s="133"/>
      <c r="C1769" s="133"/>
      <c r="D1769" s="133"/>
    </row>
    <row r="1770" spans="1:4">
      <c r="A1770" s="133"/>
      <c r="B1770" s="133"/>
      <c r="C1770" s="133"/>
      <c r="D1770" s="133"/>
    </row>
    <row r="1771" spans="1:4">
      <c r="A1771" s="133"/>
      <c r="B1771" s="133"/>
      <c r="C1771" s="133"/>
      <c r="D1771" s="133"/>
    </row>
    <row r="1772" spans="1:4">
      <c r="A1772" s="133"/>
      <c r="B1772" s="133"/>
      <c r="C1772" s="133"/>
      <c r="D1772" s="133"/>
    </row>
    <row r="1773" spans="1:4">
      <c r="A1773" s="133"/>
      <c r="B1773" s="133"/>
      <c r="C1773" s="133"/>
      <c r="D1773" s="133"/>
    </row>
    <row r="1774" spans="1:4">
      <c r="A1774" s="133"/>
      <c r="B1774" s="133"/>
      <c r="C1774" s="133"/>
      <c r="D1774" s="133"/>
    </row>
    <row r="1775" spans="1:4">
      <c r="A1775" s="133"/>
      <c r="B1775" s="133"/>
      <c r="C1775" s="133"/>
      <c r="D1775" s="133"/>
    </row>
    <row r="1776" spans="1:4">
      <c r="A1776" s="133"/>
      <c r="B1776" s="133"/>
      <c r="C1776" s="133"/>
      <c r="D1776" s="133"/>
    </row>
    <row r="1777" spans="1:4">
      <c r="A1777" s="133"/>
      <c r="B1777" s="133"/>
      <c r="C1777" s="133"/>
      <c r="D1777" s="133"/>
    </row>
    <row r="1778" spans="1:4">
      <c r="A1778" s="133"/>
      <c r="B1778" s="133"/>
      <c r="C1778" s="133"/>
      <c r="D1778" s="133"/>
    </row>
    <row r="1779" spans="1:4">
      <c r="A1779" s="133"/>
      <c r="B1779" s="133"/>
      <c r="C1779" s="133"/>
      <c r="D1779" s="133"/>
    </row>
    <row r="1780" spans="1:4">
      <c r="A1780" s="133"/>
      <c r="B1780" s="133"/>
      <c r="C1780" s="133"/>
      <c r="D1780" s="133"/>
    </row>
    <row r="1781" spans="1:4">
      <c r="A1781" s="133"/>
      <c r="B1781" s="133"/>
      <c r="C1781" s="133"/>
      <c r="D1781" s="133"/>
    </row>
    <row r="1782" spans="1:4">
      <c r="A1782" s="133"/>
      <c r="B1782" s="133"/>
      <c r="C1782" s="133"/>
      <c r="D1782" s="133"/>
    </row>
    <row r="1783" spans="1:4">
      <c r="A1783" s="133"/>
      <c r="B1783" s="133"/>
      <c r="C1783" s="133"/>
      <c r="D1783" s="133"/>
    </row>
    <row r="1784" spans="1:4">
      <c r="A1784" s="133"/>
      <c r="B1784" s="133"/>
      <c r="C1784" s="133"/>
      <c r="D1784" s="133"/>
    </row>
    <row r="1785" spans="1:4">
      <c r="A1785" s="133"/>
      <c r="B1785" s="133"/>
      <c r="C1785" s="133"/>
      <c r="D1785" s="133"/>
    </row>
    <row r="1786" spans="1:4">
      <c r="A1786" s="133"/>
      <c r="B1786" s="133"/>
      <c r="C1786" s="133"/>
      <c r="D1786" s="133"/>
    </row>
    <row r="1787" spans="1:4">
      <c r="A1787" s="133"/>
      <c r="B1787" s="133"/>
      <c r="C1787" s="133"/>
      <c r="D1787" s="133"/>
    </row>
    <row r="1788" spans="1:4">
      <c r="A1788" s="133"/>
      <c r="B1788" s="133"/>
      <c r="C1788" s="133"/>
      <c r="D1788" s="133"/>
    </row>
    <row r="1789" spans="1:4">
      <c r="A1789" s="133"/>
      <c r="B1789" s="133"/>
      <c r="C1789" s="133"/>
      <c r="D1789" s="133"/>
    </row>
    <row r="1790" spans="1:4">
      <c r="A1790" s="133"/>
      <c r="B1790" s="133"/>
      <c r="C1790" s="133"/>
      <c r="D1790" s="133"/>
    </row>
    <row r="1791" spans="1:4">
      <c r="A1791" s="133"/>
      <c r="B1791" s="133"/>
      <c r="C1791" s="133"/>
      <c r="D1791" s="133"/>
    </row>
    <row r="1792" spans="1:4">
      <c r="A1792" s="133"/>
      <c r="B1792" s="133"/>
      <c r="C1792" s="133"/>
      <c r="D1792" s="133"/>
    </row>
    <row r="1793" spans="1:4">
      <c r="A1793" s="133"/>
      <c r="B1793" s="133"/>
      <c r="C1793" s="133"/>
      <c r="D1793" s="133"/>
    </row>
    <row r="1794" spans="1:4">
      <c r="A1794" s="133"/>
      <c r="B1794" s="133"/>
      <c r="C1794" s="133"/>
      <c r="D1794" s="133"/>
    </row>
    <row r="1795" spans="1:4">
      <c r="A1795" s="133"/>
      <c r="B1795" s="133"/>
      <c r="C1795" s="133"/>
      <c r="D1795" s="133"/>
    </row>
    <row r="1796" spans="1:4">
      <c r="A1796" s="133"/>
      <c r="B1796" s="133"/>
      <c r="C1796" s="133"/>
      <c r="D1796" s="133"/>
    </row>
    <row r="1797" spans="1:4">
      <c r="A1797" s="133"/>
      <c r="B1797" s="133"/>
      <c r="C1797" s="133"/>
      <c r="D1797" s="133"/>
    </row>
    <row r="1798" spans="1:4">
      <c r="A1798" s="133"/>
      <c r="B1798" s="133"/>
      <c r="C1798" s="133"/>
      <c r="D1798" s="133"/>
    </row>
    <row r="1799" spans="1:4">
      <c r="A1799" s="133"/>
      <c r="B1799" s="133"/>
      <c r="C1799" s="133"/>
      <c r="D1799" s="133"/>
    </row>
    <row r="1800" spans="1:4">
      <c r="A1800" s="133"/>
      <c r="B1800" s="133"/>
      <c r="C1800" s="133"/>
      <c r="D1800" s="133"/>
    </row>
    <row r="1801" spans="1:4">
      <c r="A1801" s="133"/>
      <c r="B1801" s="133"/>
      <c r="C1801" s="133"/>
      <c r="D1801" s="133"/>
    </row>
    <row r="1802" spans="1:4">
      <c r="A1802" s="133"/>
      <c r="B1802" s="133"/>
      <c r="C1802" s="133"/>
      <c r="D1802" s="133"/>
    </row>
    <row r="1803" spans="1:4">
      <c r="A1803" s="133"/>
      <c r="B1803" s="133"/>
      <c r="C1803" s="133"/>
      <c r="D1803" s="133"/>
    </row>
    <row r="1804" spans="1:4">
      <c r="A1804" s="133"/>
      <c r="B1804" s="133"/>
      <c r="C1804" s="133"/>
      <c r="D1804" s="133"/>
    </row>
    <row r="1805" spans="1:4">
      <c r="A1805" s="133"/>
      <c r="B1805" s="133"/>
      <c r="C1805" s="133"/>
      <c r="D1805" s="133"/>
    </row>
    <row r="1806" spans="1:4">
      <c r="A1806" s="133"/>
      <c r="B1806" s="133"/>
      <c r="C1806" s="133"/>
      <c r="D1806" s="133"/>
    </row>
    <row r="1807" spans="1:4">
      <c r="A1807" s="133"/>
      <c r="B1807" s="133"/>
      <c r="C1807" s="133"/>
      <c r="D1807" s="133"/>
    </row>
    <row r="1808" spans="1:4">
      <c r="A1808" s="133"/>
      <c r="B1808" s="133"/>
      <c r="C1808" s="133"/>
      <c r="D1808" s="133"/>
    </row>
    <row r="1809" spans="1:4">
      <c r="A1809" s="133"/>
      <c r="B1809" s="133"/>
      <c r="C1809" s="133"/>
      <c r="D1809" s="133"/>
    </row>
    <row r="1810" spans="1:4">
      <c r="A1810" s="133"/>
      <c r="B1810" s="133"/>
      <c r="C1810" s="133"/>
      <c r="D1810" s="133"/>
    </row>
    <row r="1811" spans="1:4">
      <c r="A1811" s="133"/>
      <c r="B1811" s="133"/>
      <c r="C1811" s="133"/>
      <c r="D1811" s="133"/>
    </row>
    <row r="1812" spans="1:4">
      <c r="A1812" s="133"/>
      <c r="B1812" s="133"/>
      <c r="C1812" s="133"/>
      <c r="D1812" s="133"/>
    </row>
    <row r="1813" spans="1:4">
      <c r="A1813" s="133"/>
      <c r="B1813" s="133"/>
      <c r="C1813" s="133"/>
      <c r="D1813" s="133"/>
    </row>
    <row r="1814" spans="1:4">
      <c r="A1814" s="133"/>
      <c r="B1814" s="133"/>
      <c r="C1814" s="133"/>
      <c r="D1814" s="133"/>
    </row>
    <row r="1815" spans="1:4">
      <c r="A1815" s="133"/>
      <c r="B1815" s="133"/>
      <c r="C1815" s="133"/>
      <c r="D1815" s="133"/>
    </row>
    <row r="1816" spans="1:4">
      <c r="A1816" s="133"/>
      <c r="B1816" s="133"/>
      <c r="C1816" s="133"/>
      <c r="D1816" s="133"/>
    </row>
    <row r="1817" spans="1:4">
      <c r="A1817" s="133"/>
      <c r="B1817" s="133"/>
      <c r="C1817" s="133"/>
      <c r="D1817" s="133"/>
    </row>
    <row r="1818" spans="1:4">
      <c r="A1818" s="133"/>
      <c r="B1818" s="133"/>
      <c r="C1818" s="133"/>
      <c r="D1818" s="133"/>
    </row>
    <row r="1819" spans="1:4">
      <c r="A1819" s="133"/>
      <c r="B1819" s="133"/>
      <c r="C1819" s="133"/>
      <c r="D1819" s="133"/>
    </row>
    <row r="1820" spans="1:4">
      <c r="A1820" s="133"/>
      <c r="B1820" s="133"/>
      <c r="C1820" s="133"/>
      <c r="D1820" s="133"/>
    </row>
    <row r="1821" spans="1:4">
      <c r="A1821" s="133"/>
      <c r="B1821" s="133"/>
      <c r="C1821" s="133"/>
      <c r="D1821" s="133"/>
    </row>
    <row r="1822" spans="1:4">
      <c r="A1822" s="133"/>
      <c r="B1822" s="133"/>
      <c r="C1822" s="133"/>
      <c r="D1822" s="133"/>
    </row>
    <row r="1823" spans="1:4">
      <c r="A1823" s="133"/>
      <c r="B1823" s="133"/>
      <c r="C1823" s="133"/>
      <c r="D1823" s="133"/>
    </row>
    <row r="1824" spans="1:4">
      <c r="A1824" s="133"/>
      <c r="B1824" s="133"/>
      <c r="C1824" s="133"/>
      <c r="D1824" s="133"/>
    </row>
    <row r="1825" spans="1:4">
      <c r="A1825" s="133"/>
      <c r="B1825" s="133"/>
      <c r="C1825" s="133"/>
      <c r="D1825" s="133"/>
    </row>
    <row r="1826" spans="1:4">
      <c r="A1826" s="133"/>
      <c r="B1826" s="133"/>
      <c r="C1826" s="133"/>
      <c r="D1826" s="133"/>
    </row>
    <row r="1827" spans="1:4">
      <c r="A1827" s="133"/>
      <c r="B1827" s="133"/>
      <c r="C1827" s="133"/>
      <c r="D1827" s="133"/>
    </row>
    <row r="1828" spans="1:4">
      <c r="A1828" s="133"/>
      <c r="B1828" s="133"/>
      <c r="C1828" s="133"/>
      <c r="D1828" s="133"/>
    </row>
    <row r="1829" spans="1:4">
      <c r="A1829" s="133"/>
      <c r="B1829" s="133"/>
      <c r="C1829" s="133"/>
      <c r="D1829" s="133"/>
    </row>
    <row r="1830" spans="1:4">
      <c r="A1830" s="133"/>
      <c r="B1830" s="133"/>
      <c r="C1830" s="133"/>
      <c r="D1830" s="133"/>
    </row>
    <row r="1831" spans="1:4">
      <c r="A1831" s="133"/>
      <c r="B1831" s="133"/>
      <c r="C1831" s="133"/>
      <c r="D1831" s="133"/>
    </row>
    <row r="1832" spans="1:4">
      <c r="A1832" s="133"/>
      <c r="B1832" s="133"/>
      <c r="C1832" s="133"/>
      <c r="D1832" s="133"/>
    </row>
    <row r="1833" spans="1:4">
      <c r="A1833" s="133"/>
      <c r="B1833" s="133"/>
      <c r="C1833" s="133"/>
      <c r="D1833" s="133"/>
    </row>
    <row r="1834" spans="1:4">
      <c r="A1834" s="133"/>
      <c r="B1834" s="133"/>
      <c r="C1834" s="133"/>
      <c r="D1834" s="133"/>
    </row>
    <row r="1835" spans="1:4">
      <c r="A1835" s="133"/>
      <c r="B1835" s="133"/>
      <c r="C1835" s="133"/>
      <c r="D1835" s="133"/>
    </row>
    <row r="1836" spans="1:4">
      <c r="A1836" s="133"/>
      <c r="B1836" s="133"/>
      <c r="C1836" s="133"/>
      <c r="D1836" s="133"/>
    </row>
    <row r="1837" spans="1:4">
      <c r="A1837" s="133"/>
      <c r="B1837" s="133"/>
      <c r="C1837" s="133"/>
      <c r="D1837" s="133"/>
    </row>
    <row r="1838" spans="1:4">
      <c r="A1838" s="133"/>
      <c r="B1838" s="133"/>
      <c r="C1838" s="133"/>
      <c r="D1838" s="133"/>
    </row>
    <row r="1839" spans="1:4">
      <c r="A1839" s="133"/>
      <c r="B1839" s="133"/>
      <c r="C1839" s="133"/>
      <c r="D1839" s="133"/>
    </row>
    <row r="1840" spans="1:4">
      <c r="A1840" s="133"/>
      <c r="B1840" s="133"/>
      <c r="C1840" s="133"/>
      <c r="D1840" s="133"/>
    </row>
    <row r="1841" spans="1:4">
      <c r="A1841" s="133"/>
      <c r="B1841" s="133"/>
      <c r="C1841" s="133"/>
      <c r="D1841" s="133"/>
    </row>
    <row r="1842" spans="1:4">
      <c r="A1842" s="133"/>
      <c r="B1842" s="133"/>
      <c r="C1842" s="133"/>
      <c r="D1842" s="133"/>
    </row>
    <row r="1843" spans="1:4">
      <c r="A1843" s="133"/>
      <c r="B1843" s="133"/>
      <c r="C1843" s="133"/>
      <c r="D1843" s="133"/>
    </row>
    <row r="1844" spans="1:4">
      <c r="A1844" s="133"/>
      <c r="B1844" s="133"/>
      <c r="C1844" s="133"/>
      <c r="D1844" s="133"/>
    </row>
    <row r="1845" spans="1:4">
      <c r="A1845" s="133"/>
      <c r="B1845" s="133"/>
      <c r="C1845" s="133"/>
      <c r="D1845" s="133"/>
    </row>
    <row r="1846" spans="1:4">
      <c r="A1846" s="133"/>
      <c r="B1846" s="133"/>
      <c r="C1846" s="133"/>
      <c r="D1846" s="133"/>
    </row>
    <row r="1847" spans="1:4">
      <c r="A1847" s="133"/>
      <c r="B1847" s="133"/>
      <c r="C1847" s="133"/>
      <c r="D1847" s="133"/>
    </row>
    <row r="1848" spans="1:4">
      <c r="A1848" s="133"/>
      <c r="B1848" s="133"/>
      <c r="C1848" s="133"/>
      <c r="D1848" s="133"/>
    </row>
    <row r="1849" spans="1:4">
      <c r="A1849" s="133"/>
      <c r="B1849" s="133"/>
      <c r="C1849" s="133"/>
      <c r="D1849" s="133"/>
    </row>
    <row r="1850" spans="1:4">
      <c r="A1850" s="133"/>
      <c r="B1850" s="133"/>
      <c r="C1850" s="133"/>
      <c r="D1850" s="133"/>
    </row>
    <row r="1851" spans="1:4">
      <c r="A1851" s="133"/>
      <c r="B1851" s="133"/>
      <c r="C1851" s="133"/>
      <c r="D1851" s="133"/>
    </row>
    <row r="1852" spans="1:4">
      <c r="A1852" s="133"/>
      <c r="B1852" s="133"/>
      <c r="C1852" s="133"/>
      <c r="D1852" s="133"/>
    </row>
    <row r="1853" spans="1:4">
      <c r="A1853" s="133"/>
      <c r="B1853" s="133"/>
      <c r="C1853" s="133"/>
      <c r="D1853" s="133"/>
    </row>
    <row r="1854" spans="1:4">
      <c r="A1854" s="133"/>
      <c r="B1854" s="133"/>
      <c r="C1854" s="133"/>
      <c r="D1854" s="133"/>
    </row>
    <row r="1855" spans="1:4">
      <c r="A1855" s="133"/>
      <c r="B1855" s="133"/>
      <c r="C1855" s="133"/>
      <c r="D1855" s="133"/>
    </row>
    <row r="1856" spans="1:4">
      <c r="A1856" s="133"/>
      <c r="B1856" s="133"/>
      <c r="C1856" s="133"/>
      <c r="D1856" s="133"/>
    </row>
    <row r="1857" spans="1:4">
      <c r="A1857" s="133"/>
      <c r="B1857" s="133"/>
      <c r="C1857" s="133"/>
      <c r="D1857" s="133"/>
    </row>
    <row r="1858" spans="1:4">
      <c r="A1858" s="133"/>
      <c r="B1858" s="133"/>
      <c r="C1858" s="133"/>
      <c r="D1858" s="133"/>
    </row>
    <row r="1859" spans="1:4">
      <c r="A1859" s="133"/>
      <c r="B1859" s="133"/>
      <c r="C1859" s="133"/>
      <c r="D1859" s="133"/>
    </row>
    <row r="1860" spans="1:4">
      <c r="A1860" s="133"/>
      <c r="B1860" s="133"/>
      <c r="C1860" s="133"/>
      <c r="D1860" s="133"/>
    </row>
    <row r="1861" spans="1:4">
      <c r="A1861" s="133"/>
      <c r="B1861" s="133"/>
      <c r="C1861" s="133"/>
      <c r="D1861" s="133"/>
    </row>
    <row r="1862" spans="1:4">
      <c r="A1862" s="133"/>
      <c r="B1862" s="133"/>
      <c r="C1862" s="133"/>
      <c r="D1862" s="133"/>
    </row>
    <row r="1863" spans="1:4">
      <c r="A1863" s="133"/>
      <c r="B1863" s="133"/>
      <c r="C1863" s="133"/>
      <c r="D1863" s="133"/>
    </row>
    <row r="1864" spans="1:4">
      <c r="A1864" s="133"/>
      <c r="B1864" s="133"/>
      <c r="C1864" s="133"/>
      <c r="D1864" s="133"/>
    </row>
    <row r="1865" spans="1:4">
      <c r="A1865" s="133"/>
      <c r="B1865" s="133"/>
      <c r="C1865" s="133"/>
      <c r="D1865" s="133"/>
    </row>
    <row r="1866" spans="1:4">
      <c r="A1866" s="133"/>
      <c r="B1866" s="133"/>
      <c r="C1866" s="133"/>
      <c r="D1866" s="133"/>
    </row>
    <row r="1867" spans="1:4">
      <c r="A1867" s="133"/>
      <c r="B1867" s="133"/>
      <c r="C1867" s="133"/>
      <c r="D1867" s="133"/>
    </row>
    <row r="1868" spans="1:4">
      <c r="A1868" s="133"/>
      <c r="B1868" s="133"/>
      <c r="C1868" s="133"/>
      <c r="D1868" s="133"/>
    </row>
    <row r="1869" spans="1:4">
      <c r="A1869" s="133"/>
      <c r="B1869" s="133"/>
      <c r="C1869" s="133"/>
      <c r="D1869" s="133"/>
    </row>
    <row r="1870" spans="1:4">
      <c r="A1870" s="133"/>
      <c r="B1870" s="133"/>
      <c r="C1870" s="133"/>
      <c r="D1870" s="133"/>
    </row>
    <row r="1871" spans="1:4">
      <c r="A1871" s="133"/>
      <c r="B1871" s="133"/>
      <c r="C1871" s="133"/>
      <c r="D1871" s="133"/>
    </row>
    <row r="1872" spans="1:4">
      <c r="A1872" s="133"/>
      <c r="B1872" s="133"/>
      <c r="C1872" s="133"/>
      <c r="D1872" s="133"/>
    </row>
    <row r="1873" spans="1:4">
      <c r="A1873" s="133"/>
      <c r="B1873" s="133"/>
      <c r="C1873" s="133"/>
      <c r="D1873" s="133"/>
    </row>
    <row r="1874" spans="1:4">
      <c r="A1874" s="133"/>
      <c r="B1874" s="133"/>
      <c r="C1874" s="133"/>
      <c r="D1874" s="133"/>
    </row>
    <row r="1875" spans="1:4">
      <c r="A1875" s="133"/>
      <c r="B1875" s="133"/>
      <c r="C1875" s="133"/>
      <c r="D1875" s="133"/>
    </row>
    <row r="1876" spans="1:4">
      <c r="A1876" s="133"/>
      <c r="B1876" s="133"/>
      <c r="C1876" s="133"/>
      <c r="D1876" s="133"/>
    </row>
    <row r="1877" spans="1:4">
      <c r="A1877" s="133"/>
      <c r="B1877" s="133"/>
      <c r="C1877" s="133"/>
      <c r="D1877" s="133"/>
    </row>
    <row r="1878" spans="1:4">
      <c r="A1878" s="133"/>
      <c r="B1878" s="133"/>
      <c r="C1878" s="133"/>
      <c r="D1878" s="133"/>
    </row>
    <row r="1879" spans="1:4">
      <c r="A1879" s="133"/>
      <c r="B1879" s="133"/>
      <c r="C1879" s="133"/>
      <c r="D1879" s="133"/>
    </row>
    <row r="1880" spans="1:4">
      <c r="A1880" s="133"/>
      <c r="B1880" s="133"/>
      <c r="C1880" s="133"/>
      <c r="D1880" s="133"/>
    </row>
    <row r="1881" spans="1:4">
      <c r="A1881" s="133"/>
      <c r="B1881" s="133"/>
      <c r="C1881" s="133"/>
      <c r="D1881" s="133"/>
    </row>
    <row r="1882" spans="1:4">
      <c r="A1882" s="133"/>
      <c r="B1882" s="133"/>
      <c r="C1882" s="133"/>
      <c r="D1882" s="133"/>
    </row>
    <row r="1883" spans="1:4">
      <c r="A1883" s="133"/>
      <c r="B1883" s="133"/>
      <c r="C1883" s="133"/>
      <c r="D1883" s="133"/>
    </row>
    <row r="1884" spans="1:4">
      <c r="A1884" s="133"/>
      <c r="B1884" s="133"/>
      <c r="C1884" s="133"/>
      <c r="D1884" s="133"/>
    </row>
    <row r="1885" spans="1:4">
      <c r="A1885" s="133"/>
      <c r="B1885" s="133"/>
      <c r="C1885" s="133"/>
      <c r="D1885" s="133"/>
    </row>
    <row r="1886" spans="1:4">
      <c r="A1886" s="133"/>
      <c r="B1886" s="133"/>
      <c r="C1886" s="133"/>
      <c r="D1886" s="133"/>
    </row>
    <row r="1887" spans="1:4">
      <c r="A1887" s="133"/>
      <c r="B1887" s="133"/>
      <c r="C1887" s="133"/>
      <c r="D1887" s="133"/>
    </row>
    <row r="1888" spans="1:4">
      <c r="A1888" s="133"/>
      <c r="B1888" s="133"/>
      <c r="C1888" s="133"/>
      <c r="D1888" s="133"/>
    </row>
    <row r="1889" spans="1:4">
      <c r="A1889" s="133"/>
      <c r="B1889" s="133"/>
      <c r="C1889" s="133"/>
      <c r="D1889" s="133"/>
    </row>
    <row r="1890" spans="1:4">
      <c r="A1890" s="133"/>
      <c r="B1890" s="133"/>
      <c r="C1890" s="133"/>
      <c r="D1890" s="133"/>
    </row>
    <row r="1891" spans="1:4">
      <c r="A1891" s="133"/>
      <c r="B1891" s="133"/>
      <c r="C1891" s="133"/>
      <c r="D1891" s="133"/>
    </row>
    <row r="1892" spans="1:4">
      <c r="A1892" s="133"/>
      <c r="B1892" s="133"/>
      <c r="C1892" s="133"/>
      <c r="D1892" s="133"/>
    </row>
    <row r="1893" spans="1:4">
      <c r="A1893" s="133"/>
      <c r="B1893" s="133"/>
      <c r="C1893" s="133"/>
      <c r="D1893" s="133"/>
    </row>
    <row r="1894" spans="1:4">
      <c r="A1894" s="133"/>
      <c r="B1894" s="133"/>
      <c r="C1894" s="133"/>
      <c r="D1894" s="133"/>
    </row>
    <row r="1895" spans="1:4">
      <c r="A1895" s="133"/>
      <c r="B1895" s="133"/>
      <c r="C1895" s="133"/>
      <c r="D1895" s="133"/>
    </row>
    <row r="1896" spans="1:4">
      <c r="A1896" s="133"/>
      <c r="B1896" s="133"/>
      <c r="C1896" s="133"/>
      <c r="D1896" s="133"/>
    </row>
    <row r="1897" spans="1:4">
      <c r="A1897" s="133"/>
      <c r="B1897" s="133"/>
      <c r="C1897" s="133"/>
      <c r="D1897" s="133"/>
    </row>
    <row r="1898" spans="1:4">
      <c r="A1898" s="133"/>
      <c r="B1898" s="133"/>
      <c r="C1898" s="133"/>
      <c r="D1898" s="133"/>
    </row>
    <row r="1899" spans="1:4">
      <c r="A1899" s="133"/>
      <c r="B1899" s="133"/>
      <c r="C1899" s="133"/>
      <c r="D1899" s="133"/>
    </row>
    <row r="1900" spans="1:4">
      <c r="A1900" s="133"/>
      <c r="B1900" s="133"/>
      <c r="C1900" s="133"/>
      <c r="D1900" s="133"/>
    </row>
    <row r="1901" spans="1:4">
      <c r="A1901" s="133"/>
      <c r="B1901" s="133"/>
      <c r="C1901" s="133"/>
      <c r="D1901" s="133"/>
    </row>
    <row r="1902" spans="1:4">
      <c r="A1902" s="133"/>
      <c r="B1902" s="133"/>
      <c r="C1902" s="133"/>
      <c r="D1902" s="133"/>
    </row>
    <row r="1903" spans="1:4">
      <c r="A1903" s="133"/>
      <c r="B1903" s="133"/>
      <c r="C1903" s="133"/>
      <c r="D1903" s="133"/>
    </row>
    <row r="1904" spans="1:4">
      <c r="A1904" s="133"/>
      <c r="B1904" s="133"/>
      <c r="C1904" s="133"/>
      <c r="D1904" s="133"/>
    </row>
    <row r="1905" spans="1:4">
      <c r="A1905" s="133"/>
      <c r="B1905" s="133"/>
      <c r="C1905" s="133"/>
      <c r="D1905" s="133"/>
    </row>
    <row r="1906" spans="1:4">
      <c r="A1906" s="133"/>
      <c r="B1906" s="133"/>
      <c r="C1906" s="133"/>
      <c r="D1906" s="133"/>
    </row>
    <row r="1907" spans="1:4">
      <c r="A1907" s="133"/>
      <c r="B1907" s="133"/>
      <c r="C1907" s="133"/>
      <c r="D1907" s="133"/>
    </row>
    <row r="1908" spans="1:4">
      <c r="A1908" s="133"/>
      <c r="B1908" s="133"/>
      <c r="C1908" s="133"/>
      <c r="D1908" s="133"/>
    </row>
    <row r="1909" spans="1:4">
      <c r="A1909" s="133"/>
      <c r="B1909" s="133"/>
      <c r="C1909" s="133"/>
      <c r="D1909" s="133"/>
    </row>
    <row r="1910" spans="1:4">
      <c r="A1910" s="133"/>
      <c r="B1910" s="133"/>
      <c r="C1910" s="133"/>
      <c r="D1910" s="133"/>
    </row>
    <row r="1911" spans="1:4">
      <c r="A1911" s="133"/>
      <c r="B1911" s="133"/>
      <c r="C1911" s="133"/>
      <c r="D1911" s="133"/>
    </row>
    <row r="1912" spans="1:4">
      <c r="A1912" s="133"/>
      <c r="B1912" s="133"/>
      <c r="C1912" s="133"/>
      <c r="D1912" s="133"/>
    </row>
    <row r="1913" spans="1:4">
      <c r="A1913" s="133"/>
      <c r="B1913" s="133"/>
      <c r="C1913" s="133"/>
      <c r="D1913" s="133"/>
    </row>
    <row r="1914" spans="1:4">
      <c r="A1914" s="133"/>
      <c r="B1914" s="133"/>
      <c r="C1914" s="133"/>
      <c r="D1914" s="133"/>
    </row>
    <row r="1915" spans="1:4">
      <c r="A1915" s="133"/>
      <c r="B1915" s="133"/>
      <c r="C1915" s="133"/>
      <c r="D1915" s="133"/>
    </row>
    <row r="1916" spans="1:4">
      <c r="A1916" s="133"/>
      <c r="B1916" s="133"/>
      <c r="C1916" s="133"/>
      <c r="D1916" s="133"/>
    </row>
    <row r="1917" spans="1:4">
      <c r="A1917" s="133"/>
      <c r="B1917" s="133"/>
      <c r="C1917" s="133"/>
      <c r="D1917" s="133"/>
    </row>
    <row r="1918" spans="1:4">
      <c r="A1918" s="133"/>
      <c r="B1918" s="133"/>
      <c r="C1918" s="133"/>
      <c r="D1918" s="133"/>
    </row>
    <row r="1919" spans="1:4">
      <c r="A1919" s="133"/>
      <c r="B1919" s="133"/>
      <c r="C1919" s="133"/>
      <c r="D1919" s="133"/>
    </row>
    <row r="1920" spans="1:4">
      <c r="A1920" s="133"/>
      <c r="B1920" s="133"/>
      <c r="C1920" s="133"/>
      <c r="D1920" s="133"/>
    </row>
    <row r="1921" spans="1:4">
      <c r="A1921" s="133"/>
      <c r="B1921" s="133"/>
      <c r="C1921" s="133"/>
      <c r="D1921" s="133"/>
    </row>
    <row r="1922" spans="1:4">
      <c r="A1922" s="133"/>
      <c r="B1922" s="133"/>
      <c r="C1922" s="133"/>
      <c r="D1922" s="133"/>
    </row>
    <row r="1923" spans="1:4">
      <c r="A1923" s="133"/>
      <c r="B1923" s="133"/>
      <c r="C1923" s="133"/>
      <c r="D1923" s="133"/>
    </row>
    <row r="1924" spans="1:4">
      <c r="A1924" s="133"/>
      <c r="B1924" s="133"/>
      <c r="C1924" s="133"/>
      <c r="D1924" s="133"/>
    </row>
    <row r="1925" spans="1:4">
      <c r="A1925" s="133"/>
      <c r="B1925" s="133"/>
      <c r="C1925" s="133"/>
      <c r="D1925" s="133"/>
    </row>
    <row r="1926" spans="1:4">
      <c r="A1926" s="133"/>
      <c r="B1926" s="133"/>
      <c r="C1926" s="133"/>
      <c r="D1926" s="133"/>
    </row>
    <row r="1927" spans="1:4">
      <c r="A1927" s="133"/>
      <c r="B1927" s="133"/>
      <c r="C1927" s="133"/>
      <c r="D1927" s="133"/>
    </row>
    <row r="1928" spans="1:4">
      <c r="A1928" s="133"/>
      <c r="B1928" s="133"/>
      <c r="C1928" s="133"/>
      <c r="D1928" s="133"/>
    </row>
    <row r="1929" spans="1:4">
      <c r="A1929" s="133"/>
      <c r="B1929" s="133"/>
      <c r="C1929" s="133"/>
      <c r="D1929" s="133"/>
    </row>
    <row r="1930" spans="1:4">
      <c r="A1930" s="133"/>
      <c r="B1930" s="133"/>
      <c r="C1930" s="133"/>
      <c r="D1930" s="133"/>
    </row>
    <row r="1931" spans="1:4">
      <c r="A1931" s="133"/>
      <c r="B1931" s="133"/>
      <c r="C1931" s="133"/>
      <c r="D1931" s="133"/>
    </row>
    <row r="1932" spans="1:4">
      <c r="A1932" s="133"/>
      <c r="B1932" s="133"/>
      <c r="C1932" s="133"/>
      <c r="D1932" s="133"/>
    </row>
    <row r="1933" spans="1:4">
      <c r="A1933" s="133"/>
      <c r="B1933" s="133"/>
      <c r="C1933" s="133"/>
      <c r="D1933" s="133"/>
    </row>
    <row r="1934" spans="1:4">
      <c r="A1934" s="133"/>
      <c r="B1934" s="133"/>
      <c r="C1934" s="133"/>
      <c r="D1934" s="133"/>
    </row>
    <row r="1935" spans="1:4">
      <c r="A1935" s="133"/>
      <c r="B1935" s="133"/>
      <c r="C1935" s="133"/>
      <c r="D1935" s="133"/>
    </row>
    <row r="1936" spans="1:4">
      <c r="A1936" s="133"/>
      <c r="B1936" s="133"/>
      <c r="C1936" s="133"/>
      <c r="D1936" s="133"/>
    </row>
    <row r="1937" spans="1:4">
      <c r="A1937" s="133"/>
      <c r="B1937" s="133"/>
      <c r="C1937" s="133"/>
      <c r="D1937" s="133"/>
    </row>
    <row r="1938" spans="1:4">
      <c r="A1938" s="133"/>
      <c r="B1938" s="133"/>
      <c r="C1938" s="133"/>
      <c r="D1938" s="133"/>
    </row>
    <row r="1939" spans="1:4">
      <c r="A1939" s="133"/>
      <c r="B1939" s="133"/>
      <c r="C1939" s="133"/>
      <c r="D1939" s="133"/>
    </row>
    <row r="1940" spans="1:4">
      <c r="A1940" s="133"/>
      <c r="B1940" s="133"/>
      <c r="C1940" s="133"/>
      <c r="D1940" s="133"/>
    </row>
    <row r="1941" spans="1:4">
      <c r="A1941" s="133"/>
      <c r="B1941" s="133"/>
      <c r="C1941" s="133"/>
      <c r="D1941" s="133"/>
    </row>
    <row r="1942" spans="1:4">
      <c r="A1942" s="133"/>
      <c r="B1942" s="133"/>
      <c r="C1942" s="133"/>
      <c r="D1942" s="133"/>
    </row>
    <row r="1943" spans="1:4">
      <c r="A1943" s="133"/>
      <c r="B1943" s="133"/>
      <c r="C1943" s="133"/>
      <c r="D1943" s="133"/>
    </row>
    <row r="1944" spans="1:4">
      <c r="A1944" s="133"/>
      <c r="B1944" s="133"/>
      <c r="C1944" s="133"/>
      <c r="D1944" s="133"/>
    </row>
    <row r="1945" spans="1:4">
      <c r="A1945" s="133"/>
      <c r="B1945" s="133"/>
      <c r="C1945" s="133"/>
      <c r="D1945" s="133"/>
    </row>
    <row r="1946" spans="1:4">
      <c r="A1946" s="133"/>
      <c r="B1946" s="133"/>
      <c r="C1946" s="133"/>
      <c r="D1946" s="133"/>
    </row>
    <row r="1947" spans="1:4">
      <c r="A1947" s="133"/>
      <c r="B1947" s="133"/>
      <c r="C1947" s="133"/>
      <c r="D1947" s="133"/>
    </row>
    <row r="1948" spans="1:4">
      <c r="A1948" s="133"/>
      <c r="B1948" s="133"/>
      <c r="C1948" s="133"/>
      <c r="D1948" s="133"/>
    </row>
    <row r="1949" spans="1:4">
      <c r="A1949" s="133"/>
      <c r="B1949" s="133"/>
      <c r="C1949" s="133"/>
      <c r="D1949" s="133"/>
    </row>
    <row r="1950" spans="1:4">
      <c r="A1950" s="133"/>
      <c r="B1950" s="133"/>
      <c r="C1950" s="133"/>
      <c r="D1950" s="133"/>
    </row>
    <row r="1951" spans="1:4">
      <c r="A1951" s="133"/>
      <c r="B1951" s="133"/>
      <c r="C1951" s="133"/>
      <c r="D1951" s="133"/>
    </row>
    <row r="1952" spans="1:4">
      <c r="A1952" s="133"/>
      <c r="B1952" s="133"/>
      <c r="C1952" s="133"/>
      <c r="D1952" s="133"/>
    </row>
    <row r="1953" spans="1:4">
      <c r="A1953" s="133"/>
      <c r="B1953" s="133"/>
      <c r="C1953" s="133"/>
      <c r="D1953" s="133"/>
    </row>
    <row r="1954" spans="1:4">
      <c r="A1954" s="133"/>
      <c r="B1954" s="133"/>
      <c r="C1954" s="133"/>
      <c r="D1954" s="133"/>
    </row>
    <row r="1955" spans="1:4">
      <c r="A1955" s="133"/>
      <c r="B1955" s="133"/>
      <c r="C1955" s="133"/>
      <c r="D1955" s="133"/>
    </row>
    <row r="1956" spans="1:4">
      <c r="A1956" s="133"/>
      <c r="B1956" s="133"/>
      <c r="C1956" s="133"/>
      <c r="D1956" s="133"/>
    </row>
    <row r="1957" spans="1:4">
      <c r="A1957" s="133"/>
      <c r="B1957" s="133"/>
      <c r="C1957" s="133"/>
      <c r="D1957" s="133"/>
    </row>
    <row r="1958" spans="1:4">
      <c r="A1958" s="133"/>
      <c r="B1958" s="133"/>
      <c r="C1958" s="133"/>
      <c r="D1958" s="133"/>
    </row>
    <row r="1959" spans="1:4">
      <c r="A1959" s="133"/>
      <c r="B1959" s="133"/>
      <c r="C1959" s="133"/>
      <c r="D1959" s="133"/>
    </row>
    <row r="1960" spans="1:4">
      <c r="A1960" s="133"/>
      <c r="B1960" s="133"/>
      <c r="C1960" s="133"/>
      <c r="D1960" s="133"/>
    </row>
    <row r="1961" spans="1:4">
      <c r="A1961" s="133"/>
      <c r="B1961" s="133"/>
      <c r="C1961" s="133"/>
      <c r="D1961" s="133"/>
    </row>
    <row r="1962" spans="1:4">
      <c r="A1962" s="133"/>
      <c r="B1962" s="133"/>
      <c r="C1962" s="133"/>
      <c r="D1962" s="133"/>
    </row>
    <row r="1963" spans="1:4">
      <c r="A1963" s="133"/>
      <c r="B1963" s="133"/>
      <c r="C1963" s="133"/>
      <c r="D1963" s="133"/>
    </row>
    <row r="1964" spans="1:4">
      <c r="A1964" s="133"/>
      <c r="B1964" s="133"/>
      <c r="C1964" s="133"/>
      <c r="D1964" s="133"/>
    </row>
    <row r="1965" spans="1:4">
      <c r="A1965" s="133"/>
      <c r="B1965" s="133"/>
      <c r="C1965" s="133"/>
      <c r="D1965" s="133"/>
    </row>
    <row r="1966" spans="1:4">
      <c r="A1966" s="133"/>
      <c r="B1966" s="133"/>
      <c r="C1966" s="133"/>
      <c r="D1966" s="133"/>
    </row>
    <row r="1967" spans="1:4">
      <c r="A1967" s="133"/>
      <c r="B1967" s="133"/>
      <c r="C1967" s="133"/>
      <c r="D1967" s="133"/>
    </row>
    <row r="1968" spans="1:4">
      <c r="A1968" s="133"/>
      <c r="B1968" s="133"/>
      <c r="C1968" s="133"/>
      <c r="D1968" s="133"/>
    </row>
    <row r="1969" spans="1:4">
      <c r="A1969" s="133"/>
      <c r="B1969" s="133"/>
      <c r="C1969" s="133"/>
      <c r="D1969" s="133"/>
    </row>
    <row r="1970" spans="1:4">
      <c r="A1970" s="133"/>
      <c r="B1970" s="133"/>
      <c r="C1970" s="133"/>
      <c r="D1970" s="133"/>
    </row>
    <row r="1971" spans="1:4">
      <c r="A1971" s="133"/>
      <c r="B1971" s="133"/>
      <c r="C1971" s="133"/>
      <c r="D1971" s="133"/>
    </row>
    <row r="1972" spans="1:4">
      <c r="A1972" s="133"/>
      <c r="B1972" s="133"/>
      <c r="C1972" s="133"/>
      <c r="D1972" s="133"/>
    </row>
    <row r="1973" spans="1:4">
      <c r="A1973" s="133"/>
      <c r="B1973" s="133"/>
      <c r="C1973" s="133"/>
      <c r="D1973" s="133"/>
    </row>
    <row r="1974" spans="1:4">
      <c r="A1974" s="133"/>
      <c r="B1974" s="133"/>
      <c r="C1974" s="133"/>
      <c r="D1974" s="133"/>
    </row>
    <row r="1975" spans="1:4">
      <c r="A1975" s="133"/>
      <c r="B1975" s="133"/>
      <c r="C1975" s="133"/>
      <c r="D1975" s="133"/>
    </row>
    <row r="1976" spans="1:4">
      <c r="A1976" s="133"/>
      <c r="B1976" s="133"/>
      <c r="C1976" s="133"/>
      <c r="D1976" s="133"/>
    </row>
    <row r="1977" spans="1:4">
      <c r="A1977" s="133"/>
      <c r="B1977" s="133"/>
      <c r="C1977" s="133"/>
      <c r="D1977" s="133"/>
    </row>
    <row r="1978" spans="1:4">
      <c r="A1978" s="133"/>
      <c r="B1978" s="133"/>
      <c r="C1978" s="133"/>
      <c r="D1978" s="133"/>
    </row>
    <row r="1979" spans="1:4">
      <c r="A1979" s="133"/>
      <c r="B1979" s="133"/>
      <c r="C1979" s="133"/>
      <c r="D1979" s="133"/>
    </row>
    <row r="1980" spans="1:4">
      <c r="A1980" s="133"/>
      <c r="B1980" s="133"/>
      <c r="C1980" s="133"/>
      <c r="D1980" s="133"/>
    </row>
    <row r="1981" spans="1:4">
      <c r="A1981" s="133"/>
      <c r="B1981" s="133"/>
      <c r="C1981" s="133"/>
      <c r="D1981" s="133"/>
    </row>
    <row r="1982" spans="1:4">
      <c r="A1982" s="133"/>
      <c r="B1982" s="133"/>
      <c r="C1982" s="133"/>
      <c r="D1982" s="133"/>
    </row>
    <row r="1983" spans="1:4">
      <c r="A1983" s="133"/>
      <c r="B1983" s="133"/>
      <c r="C1983" s="133"/>
      <c r="D1983" s="133"/>
    </row>
    <row r="1984" spans="1:4">
      <c r="A1984" s="133"/>
      <c r="B1984" s="133"/>
      <c r="C1984" s="133"/>
      <c r="D1984" s="133"/>
    </row>
    <row r="1985" spans="1:4">
      <c r="A1985" s="133"/>
      <c r="B1985" s="133"/>
      <c r="C1985" s="133"/>
      <c r="D1985" s="133"/>
    </row>
    <row r="1986" spans="1:4">
      <c r="A1986" s="133"/>
      <c r="B1986" s="133"/>
      <c r="C1986" s="133"/>
      <c r="D1986" s="133"/>
    </row>
    <row r="1987" spans="1:4">
      <c r="A1987" s="133"/>
      <c r="B1987" s="133"/>
      <c r="C1987" s="133"/>
      <c r="D1987" s="133"/>
    </row>
    <row r="1988" spans="1:4">
      <c r="A1988" s="133"/>
      <c r="B1988" s="133"/>
      <c r="C1988" s="133"/>
      <c r="D1988" s="133"/>
    </row>
    <row r="1989" spans="1:4">
      <c r="A1989" s="133"/>
      <c r="B1989" s="133"/>
      <c r="C1989" s="133"/>
      <c r="D1989" s="133"/>
    </row>
    <row r="1990" spans="1:4">
      <c r="A1990" s="133"/>
      <c r="B1990" s="133"/>
      <c r="C1990" s="133"/>
      <c r="D1990" s="133"/>
    </row>
    <row r="1991" spans="1:4">
      <c r="A1991" s="133"/>
      <c r="B1991" s="133"/>
      <c r="C1991" s="133"/>
      <c r="D1991" s="133"/>
    </row>
    <row r="1992" spans="1:4">
      <c r="A1992" s="133"/>
      <c r="B1992" s="133"/>
      <c r="C1992" s="133"/>
      <c r="D1992" s="133"/>
    </row>
    <row r="1993" spans="1:4">
      <c r="A1993" s="133"/>
      <c r="B1993" s="133"/>
      <c r="C1993" s="133"/>
      <c r="D1993" s="133"/>
    </row>
    <row r="1994" spans="1:4">
      <c r="A1994" s="133"/>
      <c r="B1994" s="133"/>
      <c r="C1994" s="133"/>
      <c r="D1994" s="133"/>
    </row>
    <row r="1995" spans="1:4">
      <c r="A1995" s="133"/>
      <c r="B1995" s="133"/>
      <c r="C1995" s="133"/>
      <c r="D1995" s="133"/>
    </row>
    <row r="1996" spans="1:4">
      <c r="A1996" s="133"/>
      <c r="B1996" s="133"/>
      <c r="C1996" s="133"/>
      <c r="D1996" s="133"/>
    </row>
    <row r="1997" spans="1:4">
      <c r="A1997" s="133"/>
      <c r="B1997" s="133"/>
      <c r="C1997" s="133"/>
      <c r="D1997" s="133"/>
    </row>
    <row r="1998" spans="1:4">
      <c r="A1998" s="133"/>
      <c r="B1998" s="133"/>
      <c r="C1998" s="133"/>
      <c r="D1998" s="133"/>
    </row>
    <row r="1999" spans="1:4">
      <c r="A1999" s="133"/>
      <c r="B1999" s="133"/>
      <c r="C1999" s="133"/>
      <c r="D1999" s="133"/>
    </row>
    <row r="2000" spans="1:4">
      <c r="A2000" s="133"/>
      <c r="B2000" s="133"/>
      <c r="C2000" s="133"/>
      <c r="D2000" s="133"/>
    </row>
    <row r="2001" spans="1:4">
      <c r="A2001" s="133"/>
      <c r="B2001" s="133"/>
      <c r="C2001" s="133"/>
      <c r="D2001" s="133"/>
    </row>
    <row r="2002" spans="1:4">
      <c r="A2002" s="133"/>
      <c r="B2002" s="133"/>
      <c r="C2002" s="133"/>
      <c r="D2002" s="133"/>
    </row>
    <row r="2003" spans="1:4">
      <c r="A2003" s="133"/>
      <c r="B2003" s="133"/>
      <c r="C2003" s="133"/>
      <c r="D2003" s="133"/>
    </row>
    <row r="2004" spans="1:4">
      <c r="A2004" s="133"/>
      <c r="B2004" s="133"/>
      <c r="C2004" s="133"/>
      <c r="D2004" s="133"/>
    </row>
    <row r="2005" spans="1:4">
      <c r="A2005" s="133"/>
      <c r="B2005" s="133"/>
      <c r="C2005" s="133"/>
      <c r="D2005" s="133"/>
    </row>
    <row r="2006" spans="1:4">
      <c r="A2006" s="133"/>
      <c r="B2006" s="133"/>
      <c r="C2006" s="133"/>
      <c r="D2006" s="133"/>
    </row>
    <row r="2007" spans="1:4">
      <c r="A2007" s="133"/>
      <c r="B2007" s="133"/>
      <c r="C2007" s="133"/>
      <c r="D2007" s="133"/>
    </row>
    <row r="2008" spans="1:4">
      <c r="A2008" s="133"/>
      <c r="B2008" s="133"/>
      <c r="C2008" s="133"/>
      <c r="D2008" s="133"/>
    </row>
    <row r="2009" spans="1:4">
      <c r="A2009" s="133"/>
      <c r="B2009" s="133"/>
      <c r="C2009" s="133"/>
      <c r="D2009" s="133"/>
    </row>
    <row r="2010" spans="1:4">
      <c r="A2010" s="133"/>
      <c r="B2010" s="133"/>
      <c r="C2010" s="133"/>
      <c r="D2010" s="133"/>
    </row>
    <row r="2011" spans="1:4">
      <c r="A2011" s="133"/>
      <c r="B2011" s="133"/>
      <c r="C2011" s="133"/>
      <c r="D2011" s="133"/>
    </row>
    <row r="2012" spans="1:4">
      <c r="A2012" s="133"/>
      <c r="B2012" s="133"/>
      <c r="C2012" s="133"/>
      <c r="D2012" s="133"/>
    </row>
    <row r="2013" spans="1:4">
      <c r="A2013" s="133"/>
      <c r="B2013" s="133"/>
      <c r="C2013" s="133"/>
      <c r="D2013" s="133"/>
    </row>
    <row r="2014" spans="1:4">
      <c r="A2014" s="133"/>
      <c r="B2014" s="133"/>
      <c r="C2014" s="133"/>
      <c r="D2014" s="133"/>
    </row>
    <row r="2015" spans="1:4">
      <c r="A2015" s="133"/>
      <c r="B2015" s="133"/>
      <c r="C2015" s="133"/>
      <c r="D2015" s="133"/>
    </row>
    <row r="2016" spans="1:4">
      <c r="A2016" s="133"/>
      <c r="B2016" s="133"/>
      <c r="C2016" s="133"/>
      <c r="D2016" s="133"/>
    </row>
    <row r="2017" spans="1:4">
      <c r="A2017" s="133"/>
      <c r="B2017" s="133"/>
      <c r="C2017" s="133"/>
      <c r="D2017" s="133"/>
    </row>
    <row r="2018" spans="1:4">
      <c r="A2018" s="133"/>
      <c r="B2018" s="133"/>
      <c r="C2018" s="133"/>
      <c r="D2018" s="133"/>
    </row>
    <row r="2019" spans="1:4">
      <c r="A2019" s="133"/>
      <c r="B2019" s="133"/>
      <c r="C2019" s="133"/>
      <c r="D2019" s="133"/>
    </row>
    <row r="2020" spans="1:4">
      <c r="A2020" s="133"/>
      <c r="B2020" s="133"/>
      <c r="C2020" s="133"/>
      <c r="D2020" s="133"/>
    </row>
    <row r="2021" spans="1:4">
      <c r="A2021" s="133"/>
      <c r="B2021" s="133"/>
      <c r="C2021" s="133"/>
      <c r="D2021" s="133"/>
    </row>
    <row r="2022" spans="1:4">
      <c r="A2022" s="133"/>
      <c r="B2022" s="133"/>
      <c r="C2022" s="133"/>
      <c r="D2022" s="133"/>
    </row>
    <row r="2023" spans="1:4">
      <c r="A2023" s="133"/>
      <c r="B2023" s="133"/>
      <c r="C2023" s="133"/>
      <c r="D2023" s="133"/>
    </row>
    <row r="2024" spans="1:4">
      <c r="A2024" s="133"/>
      <c r="B2024" s="133"/>
      <c r="C2024" s="133"/>
      <c r="D2024" s="133"/>
    </row>
    <row r="2025" spans="1:4">
      <c r="A2025" s="133"/>
      <c r="B2025" s="133"/>
      <c r="C2025" s="133"/>
      <c r="D2025" s="133"/>
    </row>
    <row r="2026" spans="1:4">
      <c r="A2026" s="133"/>
      <c r="B2026" s="133"/>
      <c r="C2026" s="133"/>
      <c r="D2026" s="133"/>
    </row>
    <row r="2027" spans="1:4">
      <c r="A2027" s="133"/>
      <c r="B2027" s="133"/>
      <c r="C2027" s="133"/>
      <c r="D2027" s="133"/>
    </row>
    <row r="2028" spans="1:4">
      <c r="A2028" s="133"/>
      <c r="B2028" s="133"/>
      <c r="C2028" s="133"/>
      <c r="D2028" s="133"/>
    </row>
    <row r="2029" spans="1:4">
      <c r="A2029" s="133"/>
      <c r="B2029" s="133"/>
      <c r="C2029" s="133"/>
      <c r="D2029" s="133"/>
    </row>
    <row r="2030" spans="1:4">
      <c r="A2030" s="133"/>
      <c r="B2030" s="133"/>
      <c r="C2030" s="133"/>
      <c r="D2030" s="133"/>
    </row>
    <row r="2031" spans="1:4">
      <c r="A2031" s="133"/>
      <c r="B2031" s="133"/>
      <c r="C2031" s="133"/>
      <c r="D2031" s="133"/>
    </row>
    <row r="2032" spans="1:4">
      <c r="A2032" s="133"/>
      <c r="B2032" s="133"/>
      <c r="C2032" s="133"/>
      <c r="D2032" s="133"/>
    </row>
    <row r="2033" spans="1:4">
      <c r="A2033" s="133"/>
      <c r="B2033" s="133"/>
      <c r="C2033" s="133"/>
      <c r="D2033" s="133"/>
    </row>
    <row r="2034" spans="1:4">
      <c r="A2034" s="133"/>
      <c r="B2034" s="133"/>
      <c r="C2034" s="133"/>
      <c r="D2034" s="133"/>
    </row>
    <row r="2035" spans="1:4">
      <c r="A2035" s="133"/>
      <c r="B2035" s="133"/>
      <c r="C2035" s="133"/>
      <c r="D2035" s="133"/>
    </row>
    <row r="2036" spans="1:4">
      <c r="A2036" s="133"/>
      <c r="B2036" s="133"/>
      <c r="C2036" s="133"/>
      <c r="D2036" s="133"/>
    </row>
    <row r="2037" spans="1:4">
      <c r="A2037" s="133"/>
      <c r="B2037" s="133"/>
      <c r="C2037" s="133"/>
      <c r="D2037" s="133"/>
    </row>
    <row r="2038" spans="1:4">
      <c r="A2038" s="133"/>
      <c r="B2038" s="133"/>
      <c r="C2038" s="133"/>
      <c r="D2038" s="133"/>
    </row>
    <row r="2039" spans="1:4">
      <c r="A2039" s="133"/>
      <c r="B2039" s="133"/>
      <c r="C2039" s="133"/>
      <c r="D2039" s="133"/>
    </row>
    <row r="2040" spans="1:4">
      <c r="A2040" s="133"/>
      <c r="B2040" s="133"/>
      <c r="C2040" s="133"/>
      <c r="D2040" s="133"/>
    </row>
    <row r="2041" spans="1:4">
      <c r="A2041" s="133"/>
      <c r="B2041" s="133"/>
      <c r="C2041" s="133"/>
      <c r="D2041" s="133"/>
    </row>
    <row r="2042" spans="1:4">
      <c r="A2042" s="133"/>
      <c r="B2042" s="133"/>
      <c r="C2042" s="133"/>
      <c r="D2042" s="133"/>
    </row>
    <row r="2043" spans="1:4">
      <c r="A2043" s="133"/>
      <c r="B2043" s="133"/>
      <c r="C2043" s="133"/>
      <c r="D2043" s="133"/>
    </row>
    <row r="2044" spans="1:4">
      <c r="A2044" s="133"/>
      <c r="B2044" s="133"/>
      <c r="C2044" s="133"/>
      <c r="D2044" s="133"/>
    </row>
    <row r="2045" spans="1:4">
      <c r="A2045" s="133"/>
      <c r="B2045" s="133"/>
      <c r="C2045" s="133"/>
      <c r="D2045" s="133"/>
    </row>
    <row r="2046" spans="1:4">
      <c r="A2046" s="133"/>
      <c r="B2046" s="133"/>
      <c r="C2046" s="133"/>
      <c r="D2046" s="133"/>
    </row>
    <row r="2047" spans="1:4">
      <c r="A2047" s="133"/>
      <c r="B2047" s="133"/>
      <c r="C2047" s="133"/>
      <c r="D2047" s="133"/>
    </row>
    <row r="2048" spans="1:4">
      <c r="A2048" s="133"/>
      <c r="B2048" s="133"/>
      <c r="C2048" s="133"/>
      <c r="D2048" s="133"/>
    </row>
    <row r="2049" spans="1:4">
      <c r="A2049" s="133"/>
      <c r="B2049" s="133"/>
      <c r="C2049" s="133"/>
      <c r="D2049" s="133"/>
    </row>
    <row r="2050" spans="1:4">
      <c r="A2050" s="133"/>
      <c r="B2050" s="133"/>
      <c r="C2050" s="133"/>
      <c r="D2050" s="133"/>
    </row>
    <row r="2051" spans="1:4">
      <c r="A2051" s="133"/>
      <c r="B2051" s="133"/>
      <c r="C2051" s="133"/>
      <c r="D2051" s="133"/>
    </row>
    <row r="2052" spans="1:4">
      <c r="A2052" s="133"/>
      <c r="B2052" s="133"/>
      <c r="C2052" s="133"/>
      <c r="D2052" s="133"/>
    </row>
    <row r="2053" spans="1:4">
      <c r="A2053" s="133"/>
      <c r="B2053" s="133"/>
      <c r="C2053" s="133"/>
      <c r="D2053" s="133"/>
    </row>
    <row r="2054" spans="1:4">
      <c r="A2054" s="133"/>
      <c r="B2054" s="133"/>
      <c r="C2054" s="133"/>
      <c r="D2054" s="133"/>
    </row>
    <row r="2055" spans="1:4">
      <c r="A2055" s="133"/>
      <c r="B2055" s="133"/>
      <c r="C2055" s="133"/>
      <c r="D2055" s="133"/>
    </row>
    <row r="2056" spans="1:4">
      <c r="A2056" s="133"/>
      <c r="B2056" s="133"/>
      <c r="C2056" s="133"/>
      <c r="D2056" s="133"/>
    </row>
    <row r="2057" spans="1:4">
      <c r="A2057" s="133"/>
      <c r="B2057" s="133"/>
      <c r="C2057" s="133"/>
      <c r="D2057" s="133"/>
    </row>
    <row r="2058" spans="1:4">
      <c r="A2058" s="133"/>
      <c r="B2058" s="133"/>
      <c r="C2058" s="133"/>
      <c r="D2058" s="133"/>
    </row>
    <row r="2059" spans="1:4">
      <c r="A2059" s="133"/>
      <c r="B2059" s="133"/>
      <c r="C2059" s="133"/>
      <c r="D2059" s="133"/>
    </row>
    <row r="2060" spans="1:4">
      <c r="A2060" s="133"/>
      <c r="B2060" s="133"/>
      <c r="C2060" s="133"/>
      <c r="D2060" s="133"/>
    </row>
    <row r="2061" spans="1:4">
      <c r="A2061" s="133"/>
      <c r="B2061" s="133"/>
      <c r="C2061" s="133"/>
      <c r="D2061" s="133"/>
    </row>
    <row r="2062" spans="1:4">
      <c r="A2062" s="133"/>
      <c r="B2062" s="133"/>
      <c r="C2062" s="133"/>
      <c r="D2062" s="133"/>
    </row>
    <row r="2063" spans="1:4">
      <c r="A2063" s="133"/>
      <c r="B2063" s="133"/>
      <c r="C2063" s="133"/>
      <c r="D2063" s="133"/>
    </row>
    <row r="2064" spans="1:4">
      <c r="A2064" s="133"/>
      <c r="B2064" s="133"/>
      <c r="C2064" s="133"/>
      <c r="D2064" s="133"/>
    </row>
    <row r="2065" spans="1:4">
      <c r="A2065" s="133"/>
      <c r="B2065" s="133"/>
      <c r="C2065" s="133"/>
      <c r="D2065" s="133"/>
    </row>
    <row r="2066" spans="1:4">
      <c r="A2066" s="133"/>
      <c r="B2066" s="133"/>
      <c r="C2066" s="133"/>
      <c r="D2066" s="133"/>
    </row>
    <row r="2067" spans="1:4">
      <c r="A2067" s="133"/>
      <c r="B2067" s="133"/>
      <c r="C2067" s="133"/>
      <c r="D2067" s="133"/>
    </row>
    <row r="2068" spans="1:4">
      <c r="A2068" s="133"/>
      <c r="B2068" s="133"/>
      <c r="C2068" s="133"/>
      <c r="D2068" s="133"/>
    </row>
    <row r="2069" spans="1:4">
      <c r="A2069" s="133"/>
      <c r="B2069" s="133"/>
      <c r="C2069" s="133"/>
      <c r="D2069" s="133"/>
    </row>
    <row r="2070" spans="1:4">
      <c r="A2070" s="133"/>
      <c r="B2070" s="133"/>
      <c r="C2070" s="133"/>
      <c r="D2070" s="133"/>
    </row>
    <row r="2071" spans="1:4">
      <c r="A2071" s="133"/>
      <c r="B2071" s="133"/>
      <c r="C2071" s="133"/>
      <c r="D2071" s="133"/>
    </row>
    <row r="2072" spans="1:4">
      <c r="A2072" s="133"/>
      <c r="B2072" s="133"/>
      <c r="C2072" s="133"/>
      <c r="D2072" s="133"/>
    </row>
    <row r="2073" spans="1:4">
      <c r="A2073" s="133"/>
      <c r="B2073" s="133"/>
      <c r="C2073" s="133"/>
      <c r="D2073" s="133"/>
    </row>
    <row r="2074" spans="1:4">
      <c r="A2074" s="133"/>
      <c r="B2074" s="133"/>
      <c r="C2074" s="133"/>
      <c r="D2074" s="133"/>
    </row>
    <row r="2075" spans="1:4">
      <c r="A2075" s="133"/>
      <c r="B2075" s="133"/>
      <c r="C2075" s="133"/>
      <c r="D2075" s="133"/>
    </row>
    <row r="2076" spans="1:4">
      <c r="A2076" s="133"/>
      <c r="B2076" s="133"/>
      <c r="C2076" s="133"/>
      <c r="D2076" s="133"/>
    </row>
    <row r="2077" spans="1:4">
      <c r="A2077" s="133"/>
      <c r="B2077" s="133"/>
      <c r="C2077" s="133"/>
      <c r="D2077" s="133"/>
    </row>
    <row r="2078" spans="1:4">
      <c r="A2078" s="133"/>
      <c r="B2078" s="133"/>
      <c r="C2078" s="133"/>
      <c r="D2078" s="133"/>
    </row>
    <row r="2079" spans="1:4">
      <c r="A2079" s="133"/>
      <c r="B2079" s="133"/>
      <c r="C2079" s="133"/>
      <c r="D2079" s="133"/>
    </row>
    <row r="2080" spans="1:4">
      <c r="A2080" s="133"/>
      <c r="B2080" s="133"/>
      <c r="C2080" s="133"/>
      <c r="D2080" s="133"/>
    </row>
    <row r="2081" spans="1:4">
      <c r="A2081" s="133"/>
      <c r="B2081" s="133"/>
      <c r="C2081" s="133"/>
      <c r="D2081" s="133"/>
    </row>
    <row r="2082" spans="1:4">
      <c r="A2082" s="133"/>
      <c r="B2082" s="133"/>
      <c r="C2082" s="133"/>
      <c r="D2082" s="133"/>
    </row>
    <row r="2083" spans="1:4">
      <c r="A2083" s="133"/>
      <c r="B2083" s="133"/>
      <c r="C2083" s="133"/>
      <c r="D2083" s="133"/>
    </row>
    <row r="2084" spans="1:4">
      <c r="A2084" s="133"/>
      <c r="B2084" s="133"/>
      <c r="C2084" s="133"/>
      <c r="D2084" s="133"/>
    </row>
    <row r="2085" spans="1:4">
      <c r="A2085" s="133"/>
      <c r="B2085" s="133"/>
      <c r="C2085" s="133"/>
      <c r="D2085" s="133"/>
    </row>
    <row r="2086" spans="1:4">
      <c r="A2086" s="133"/>
      <c r="B2086" s="133"/>
      <c r="C2086" s="133"/>
      <c r="D2086" s="133"/>
    </row>
    <row r="2087" spans="1:4">
      <c r="A2087" s="133"/>
      <c r="B2087" s="133"/>
      <c r="C2087" s="133"/>
      <c r="D2087" s="133"/>
    </row>
    <row r="2088" spans="1:4">
      <c r="A2088" s="133"/>
      <c r="B2088" s="133"/>
      <c r="C2088" s="133"/>
      <c r="D2088" s="133"/>
    </row>
    <row r="2089" spans="1:4">
      <c r="A2089" s="133"/>
      <c r="B2089" s="133"/>
      <c r="C2089" s="133"/>
      <c r="D2089" s="133"/>
    </row>
    <row r="2090" spans="1:4">
      <c r="A2090" s="133"/>
      <c r="B2090" s="133"/>
      <c r="C2090" s="133"/>
      <c r="D2090" s="133"/>
    </row>
    <row r="2091" spans="1:4">
      <c r="A2091" s="133"/>
      <c r="B2091" s="133"/>
      <c r="C2091" s="133"/>
      <c r="D2091" s="133"/>
    </row>
    <row r="2092" spans="1:4">
      <c r="A2092" s="133"/>
      <c r="B2092" s="133"/>
      <c r="C2092" s="133"/>
      <c r="D2092" s="133"/>
    </row>
    <row r="2093" spans="1:4">
      <c r="A2093" s="133"/>
      <c r="B2093" s="133"/>
      <c r="C2093" s="133"/>
      <c r="D2093" s="133"/>
    </row>
    <row r="2094" spans="1:4">
      <c r="A2094" s="133"/>
      <c r="B2094" s="133"/>
      <c r="C2094" s="133"/>
      <c r="D2094" s="133"/>
    </row>
    <row r="2095" spans="1:4">
      <c r="A2095" s="133"/>
      <c r="B2095" s="133"/>
      <c r="C2095" s="133"/>
      <c r="D2095" s="133"/>
    </row>
    <row r="2096" spans="1:4">
      <c r="A2096" s="133"/>
      <c r="B2096" s="133"/>
      <c r="C2096" s="133"/>
      <c r="D2096" s="133"/>
    </row>
    <row r="2097" spans="1:4">
      <c r="A2097" s="133"/>
      <c r="B2097" s="133"/>
      <c r="C2097" s="133"/>
      <c r="D2097" s="133"/>
    </row>
    <row r="2098" spans="1:4">
      <c r="A2098" s="133"/>
      <c r="B2098" s="133"/>
      <c r="C2098" s="133"/>
      <c r="D2098" s="133"/>
    </row>
    <row r="2099" spans="1:4">
      <c r="A2099" s="133"/>
      <c r="B2099" s="133"/>
      <c r="C2099" s="133"/>
      <c r="D2099" s="133"/>
    </row>
    <row r="2100" spans="1:4">
      <c r="A2100" s="133"/>
      <c r="B2100" s="133"/>
      <c r="C2100" s="133"/>
      <c r="D2100" s="133"/>
    </row>
    <row r="2101" spans="1:4">
      <c r="A2101" s="133"/>
      <c r="B2101" s="133"/>
      <c r="C2101" s="133"/>
      <c r="D2101" s="133"/>
    </row>
    <row r="2102" spans="1:4">
      <c r="A2102" s="133"/>
      <c r="B2102" s="133"/>
      <c r="C2102" s="133"/>
      <c r="D2102" s="133"/>
    </row>
    <row r="2103" spans="1:4">
      <c r="A2103" s="133"/>
      <c r="B2103" s="133"/>
      <c r="C2103" s="133"/>
      <c r="D2103" s="133"/>
    </row>
    <row r="2104" spans="1:4">
      <c r="A2104" s="133"/>
      <c r="B2104" s="133"/>
      <c r="C2104" s="133"/>
      <c r="D2104" s="133"/>
    </row>
    <row r="2105" spans="1:4">
      <c r="A2105" s="133"/>
      <c r="B2105" s="133"/>
      <c r="C2105" s="133"/>
      <c r="D2105" s="133"/>
    </row>
    <row r="2106" spans="1:4">
      <c r="A2106" s="133"/>
      <c r="B2106" s="133"/>
      <c r="C2106" s="133"/>
      <c r="D2106" s="133"/>
    </row>
    <row r="2107" spans="1:4">
      <c r="A2107" s="133"/>
      <c r="B2107" s="133"/>
      <c r="C2107" s="133"/>
      <c r="D2107" s="133"/>
    </row>
    <row r="2108" spans="1:4">
      <c r="A2108" s="133"/>
      <c r="B2108" s="133"/>
      <c r="C2108" s="133"/>
      <c r="D2108" s="133"/>
    </row>
    <row r="2109" spans="1:4">
      <c r="A2109" s="133"/>
      <c r="B2109" s="133"/>
      <c r="C2109" s="133"/>
      <c r="D2109" s="133"/>
    </row>
    <row r="2110" spans="1:4">
      <c r="A2110" s="133"/>
      <c r="B2110" s="133"/>
      <c r="C2110" s="133"/>
      <c r="D2110" s="133"/>
    </row>
    <row r="2111" spans="1:4">
      <c r="A2111" s="133"/>
      <c r="B2111" s="133"/>
      <c r="C2111" s="133"/>
      <c r="D2111" s="133"/>
    </row>
    <row r="2112" spans="1:4">
      <c r="A2112" s="133"/>
      <c r="B2112" s="133"/>
      <c r="C2112" s="133"/>
      <c r="D2112" s="133"/>
    </row>
    <row r="2113" spans="1:4">
      <c r="A2113" s="133"/>
      <c r="B2113" s="133"/>
      <c r="C2113" s="133"/>
      <c r="D2113" s="133"/>
    </row>
    <row r="2114" spans="1:4">
      <c r="A2114" s="133"/>
      <c r="B2114" s="133"/>
      <c r="C2114" s="133"/>
      <c r="D2114" s="133"/>
    </row>
    <row r="2115" spans="1:4">
      <c r="A2115" s="133"/>
      <c r="B2115" s="133"/>
      <c r="C2115" s="133"/>
      <c r="D2115" s="133"/>
    </row>
    <row r="2116" spans="1:4">
      <c r="A2116" s="133"/>
      <c r="B2116" s="133"/>
      <c r="C2116" s="133"/>
      <c r="D2116" s="133"/>
    </row>
    <row r="2117" spans="1:4">
      <c r="A2117" s="133"/>
      <c r="B2117" s="133"/>
      <c r="C2117" s="133"/>
      <c r="D2117" s="133"/>
    </row>
    <row r="2118" spans="1:4">
      <c r="A2118" s="133"/>
      <c r="B2118" s="133"/>
      <c r="C2118" s="133"/>
      <c r="D2118" s="133"/>
    </row>
    <row r="2119" spans="1:4">
      <c r="A2119" s="133"/>
      <c r="B2119" s="133"/>
      <c r="C2119" s="133"/>
      <c r="D2119" s="133"/>
    </row>
    <row r="2120" spans="1:4">
      <c r="A2120" s="133"/>
      <c r="B2120" s="133"/>
      <c r="C2120" s="133"/>
      <c r="D2120" s="133"/>
    </row>
    <row r="2121" spans="1:4">
      <c r="A2121" s="133"/>
      <c r="B2121" s="133"/>
      <c r="C2121" s="133"/>
      <c r="D2121" s="133"/>
    </row>
    <row r="2122" spans="1:4">
      <c r="A2122" s="133"/>
      <c r="B2122" s="133"/>
      <c r="C2122" s="133"/>
      <c r="D2122" s="133"/>
    </row>
    <row r="2123" spans="1:4">
      <c r="A2123" s="133"/>
      <c r="B2123" s="133"/>
      <c r="C2123" s="133"/>
      <c r="D2123" s="133"/>
    </row>
    <row r="2124" spans="1:4">
      <c r="A2124" s="133"/>
      <c r="B2124" s="133"/>
      <c r="C2124" s="133"/>
      <c r="D2124" s="133"/>
    </row>
    <row r="2125" spans="1:4">
      <c r="A2125" s="133"/>
      <c r="B2125" s="133"/>
      <c r="C2125" s="133"/>
      <c r="D2125" s="133"/>
    </row>
    <row r="2126" spans="1:4">
      <c r="A2126" s="133"/>
      <c r="B2126" s="133"/>
      <c r="C2126" s="133"/>
      <c r="D2126" s="133"/>
    </row>
    <row r="2127" spans="1:4">
      <c r="A2127" s="133"/>
      <c r="B2127" s="133"/>
      <c r="C2127" s="133"/>
      <c r="D2127" s="133"/>
    </row>
    <row r="2128" spans="1:4">
      <c r="A2128" s="133"/>
      <c r="B2128" s="133"/>
      <c r="C2128" s="133"/>
      <c r="D2128" s="133"/>
    </row>
    <row r="2129" spans="1:4">
      <c r="A2129" s="133"/>
      <c r="B2129" s="133"/>
      <c r="C2129" s="133"/>
      <c r="D2129" s="133"/>
    </row>
    <row r="2130" spans="1:4">
      <c r="A2130" s="133"/>
      <c r="B2130" s="133"/>
      <c r="C2130" s="133"/>
      <c r="D2130" s="133"/>
    </row>
    <row r="2131" spans="1:4">
      <c r="A2131" s="133"/>
      <c r="B2131" s="133"/>
      <c r="C2131" s="133"/>
      <c r="D2131" s="133"/>
    </row>
    <row r="2132" spans="1:4">
      <c r="A2132" s="133"/>
      <c r="B2132" s="133"/>
      <c r="C2132" s="133"/>
      <c r="D2132" s="133"/>
    </row>
    <row r="2133" spans="1:4">
      <c r="A2133" s="133"/>
      <c r="B2133" s="133"/>
      <c r="C2133" s="133"/>
      <c r="D2133" s="133"/>
    </row>
    <row r="2134" spans="1:4">
      <c r="A2134" s="133"/>
      <c r="B2134" s="133"/>
      <c r="C2134" s="133"/>
      <c r="D2134" s="133"/>
    </row>
    <row r="2135" spans="1:4">
      <c r="A2135" s="133"/>
      <c r="B2135" s="133"/>
      <c r="C2135" s="133"/>
      <c r="D2135" s="133"/>
    </row>
    <row r="2136" spans="1:4">
      <c r="A2136" s="133"/>
      <c r="B2136" s="133"/>
      <c r="C2136" s="133"/>
      <c r="D2136" s="133"/>
    </row>
    <row r="2137" spans="1:4">
      <c r="A2137" s="133"/>
      <c r="B2137" s="133"/>
      <c r="C2137" s="133"/>
      <c r="D2137" s="133"/>
    </row>
    <row r="2138" spans="1:4">
      <c r="A2138" s="133"/>
      <c r="B2138" s="133"/>
      <c r="C2138" s="133"/>
      <c r="D2138" s="133"/>
    </row>
    <row r="2139" spans="1:4">
      <c r="A2139" s="133"/>
      <c r="B2139" s="133"/>
      <c r="C2139" s="133"/>
      <c r="D2139" s="133"/>
    </row>
    <row r="2140" spans="1:4">
      <c r="A2140" s="133"/>
      <c r="B2140" s="133"/>
      <c r="C2140" s="133"/>
      <c r="D2140" s="133"/>
    </row>
    <row r="2141" spans="1:4">
      <c r="A2141" s="133"/>
      <c r="B2141" s="133"/>
      <c r="C2141" s="133"/>
      <c r="D2141" s="133"/>
    </row>
    <row r="2142" spans="1:4">
      <c r="A2142" s="133"/>
      <c r="B2142" s="133"/>
      <c r="C2142" s="133"/>
      <c r="D2142" s="133"/>
    </row>
    <row r="2143" spans="1:4">
      <c r="A2143" s="133"/>
      <c r="B2143" s="133"/>
      <c r="C2143" s="133"/>
      <c r="D2143" s="133"/>
    </row>
    <row r="2144" spans="1:4">
      <c r="A2144" s="133"/>
      <c r="B2144" s="133"/>
      <c r="C2144" s="133"/>
      <c r="D2144" s="133"/>
    </row>
    <row r="2145" spans="1:4">
      <c r="A2145" s="133"/>
      <c r="B2145" s="133"/>
      <c r="C2145" s="133"/>
      <c r="D2145" s="133"/>
    </row>
    <row r="2146" spans="1:4">
      <c r="A2146" s="133"/>
      <c r="B2146" s="133"/>
      <c r="C2146" s="133"/>
      <c r="D2146" s="133"/>
    </row>
    <row r="2147" spans="1:4">
      <c r="A2147" s="133"/>
      <c r="B2147" s="133"/>
      <c r="C2147" s="133"/>
      <c r="D2147" s="133"/>
    </row>
    <row r="2148" spans="1:4">
      <c r="A2148" s="133"/>
      <c r="B2148" s="133"/>
      <c r="C2148" s="133"/>
      <c r="D2148" s="133"/>
    </row>
    <row r="2149" spans="1:4">
      <c r="A2149" s="133"/>
      <c r="B2149" s="133"/>
      <c r="C2149" s="133"/>
      <c r="D2149" s="133"/>
    </row>
    <row r="2150" spans="1:4">
      <c r="A2150" s="133"/>
      <c r="B2150" s="133"/>
      <c r="C2150" s="133"/>
      <c r="D2150" s="133"/>
    </row>
    <row r="2151" spans="1:4">
      <c r="A2151" s="133"/>
      <c r="B2151" s="133"/>
      <c r="C2151" s="133"/>
      <c r="D2151" s="133"/>
    </row>
    <row r="2152" spans="1:4">
      <c r="A2152" s="133"/>
      <c r="B2152" s="133"/>
      <c r="C2152" s="133"/>
      <c r="D2152" s="133"/>
    </row>
    <row r="2153" spans="1:4">
      <c r="A2153" s="133"/>
      <c r="B2153" s="133"/>
      <c r="C2153" s="133"/>
      <c r="D2153" s="133"/>
    </row>
    <row r="2154" spans="1:4">
      <c r="A2154" s="133"/>
      <c r="B2154" s="133"/>
      <c r="C2154" s="133"/>
      <c r="D2154" s="133"/>
    </row>
    <row r="2155" spans="1:4">
      <c r="A2155" s="133"/>
      <c r="B2155" s="133"/>
      <c r="C2155" s="133"/>
      <c r="D2155" s="133"/>
    </row>
    <row r="2156" spans="1:4">
      <c r="A2156" s="133"/>
      <c r="B2156" s="133"/>
      <c r="C2156" s="133"/>
      <c r="D2156" s="133"/>
    </row>
    <row r="2157" spans="1:4">
      <c r="A2157" s="133"/>
      <c r="B2157" s="133"/>
      <c r="C2157" s="133"/>
      <c r="D2157" s="133"/>
    </row>
    <row r="2158" spans="1:4">
      <c r="A2158" s="133"/>
      <c r="B2158" s="133"/>
      <c r="C2158" s="133"/>
      <c r="D2158" s="133"/>
    </row>
    <row r="2159" spans="1:4">
      <c r="A2159" s="133"/>
      <c r="B2159" s="133"/>
      <c r="C2159" s="133"/>
      <c r="D2159" s="133"/>
    </row>
    <row r="2160" spans="1:4">
      <c r="A2160" s="133"/>
      <c r="B2160" s="133"/>
      <c r="C2160" s="133"/>
      <c r="D2160" s="133"/>
    </row>
    <row r="2161" spans="1:4">
      <c r="A2161" s="133"/>
      <c r="B2161" s="133"/>
      <c r="C2161" s="133"/>
      <c r="D2161" s="133"/>
    </row>
    <row r="2162" spans="1:4">
      <c r="A2162" s="133"/>
      <c r="B2162" s="133"/>
      <c r="C2162" s="133"/>
      <c r="D2162" s="133"/>
    </row>
    <row r="2163" spans="1:4">
      <c r="A2163" s="133"/>
      <c r="B2163" s="133"/>
      <c r="C2163" s="133"/>
      <c r="D2163" s="133"/>
    </row>
    <row r="2164" spans="1:4">
      <c r="A2164" s="133"/>
      <c r="B2164" s="133"/>
      <c r="C2164" s="133"/>
      <c r="D2164" s="133"/>
    </row>
    <row r="2165" spans="1:4">
      <c r="A2165" s="133"/>
      <c r="B2165" s="133"/>
      <c r="C2165" s="133"/>
      <c r="D2165" s="133"/>
    </row>
    <row r="2166" spans="1:4">
      <c r="A2166" s="133"/>
      <c r="B2166" s="133"/>
      <c r="C2166" s="133"/>
      <c r="D2166" s="133"/>
    </row>
    <row r="2167" spans="1:4">
      <c r="A2167" s="133"/>
      <c r="B2167" s="133"/>
      <c r="C2167" s="133"/>
      <c r="D2167" s="133"/>
    </row>
    <row r="2168" spans="1:4">
      <c r="A2168" s="133"/>
      <c r="B2168" s="133"/>
      <c r="C2168" s="133"/>
      <c r="D2168" s="133"/>
    </row>
    <row r="2169" spans="1:4">
      <c r="A2169" s="133"/>
      <c r="B2169" s="133"/>
      <c r="C2169" s="133"/>
      <c r="D2169" s="133"/>
    </row>
    <row r="2170" spans="1:4">
      <c r="A2170" s="133"/>
      <c r="B2170" s="133"/>
      <c r="C2170" s="133"/>
      <c r="D2170" s="133"/>
    </row>
    <row r="2171" spans="1:4">
      <c r="A2171" s="133"/>
      <c r="B2171" s="133"/>
      <c r="C2171" s="133"/>
      <c r="D2171" s="133"/>
    </row>
    <row r="2172" spans="1:4">
      <c r="A2172" s="133"/>
      <c r="B2172" s="133"/>
      <c r="C2172" s="133"/>
      <c r="D2172" s="133"/>
    </row>
    <row r="2173" spans="1:4">
      <c r="A2173" s="133"/>
      <c r="B2173" s="133"/>
      <c r="C2173" s="133"/>
      <c r="D2173" s="133"/>
    </row>
    <row r="2174" spans="1:4">
      <c r="A2174" s="133"/>
      <c r="B2174" s="133"/>
      <c r="C2174" s="133"/>
      <c r="D2174" s="133"/>
    </row>
    <row r="2175" spans="1:4">
      <c r="A2175" s="133"/>
      <c r="B2175" s="133"/>
      <c r="C2175" s="133"/>
      <c r="D2175" s="133"/>
    </row>
    <row r="2176" spans="1:4">
      <c r="A2176" s="133"/>
      <c r="B2176" s="133"/>
      <c r="C2176" s="133"/>
      <c r="D2176" s="133"/>
    </row>
    <row r="2177" spans="1:4">
      <c r="A2177" s="133"/>
      <c r="B2177" s="133"/>
      <c r="C2177" s="133"/>
      <c r="D2177" s="133"/>
    </row>
    <row r="2178" spans="1:4">
      <c r="A2178" s="133"/>
      <c r="B2178" s="133"/>
      <c r="C2178" s="133"/>
      <c r="D2178" s="133"/>
    </row>
    <row r="2179" spans="1:4">
      <c r="A2179" s="133"/>
      <c r="B2179" s="133"/>
      <c r="C2179" s="133"/>
      <c r="D2179" s="133"/>
    </row>
    <row r="2180" spans="1:4">
      <c r="A2180" s="133"/>
      <c r="B2180" s="133"/>
      <c r="C2180" s="133"/>
      <c r="D2180" s="133"/>
    </row>
    <row r="2181" spans="1:4">
      <c r="A2181" s="133"/>
      <c r="B2181" s="133"/>
      <c r="C2181" s="133"/>
      <c r="D2181" s="133"/>
    </row>
    <row r="2182" spans="1:4">
      <c r="A2182" s="133"/>
      <c r="B2182" s="133"/>
      <c r="C2182" s="133"/>
      <c r="D2182" s="133"/>
    </row>
    <row r="2183" spans="1:4">
      <c r="A2183" s="133"/>
      <c r="B2183" s="133"/>
      <c r="C2183" s="133"/>
      <c r="D2183" s="133"/>
    </row>
    <row r="2184" spans="1:4">
      <c r="A2184" s="133"/>
      <c r="B2184" s="133"/>
      <c r="C2184" s="133"/>
      <c r="D2184" s="133"/>
    </row>
    <row r="2185" spans="1:4">
      <c r="A2185" s="133"/>
      <c r="B2185" s="133"/>
      <c r="C2185" s="133"/>
      <c r="D2185" s="133"/>
    </row>
    <row r="2186" spans="1:4">
      <c r="A2186" s="133"/>
      <c r="B2186" s="133"/>
      <c r="C2186" s="133"/>
      <c r="D2186" s="133"/>
    </row>
    <row r="2187" spans="1:4">
      <c r="A2187" s="133"/>
      <c r="B2187" s="133"/>
      <c r="C2187" s="133"/>
      <c r="D2187" s="133"/>
    </row>
    <row r="2188" spans="1:4">
      <c r="A2188" s="133"/>
      <c r="B2188" s="133"/>
      <c r="C2188" s="133"/>
      <c r="D2188" s="133"/>
    </row>
    <row r="2189" spans="1:4">
      <c r="A2189" s="133"/>
      <c r="B2189" s="133"/>
      <c r="C2189" s="133"/>
      <c r="D2189" s="133"/>
    </row>
    <row r="2190" spans="1:4">
      <c r="A2190" s="133"/>
      <c r="B2190" s="133"/>
      <c r="C2190" s="133"/>
      <c r="D2190" s="133"/>
    </row>
    <row r="2191" spans="1:4">
      <c r="A2191" s="133"/>
      <c r="B2191" s="133"/>
      <c r="C2191" s="133"/>
      <c r="D2191" s="133"/>
    </row>
    <row r="2192" spans="1:4">
      <c r="A2192" s="133"/>
      <c r="B2192" s="133"/>
      <c r="C2192" s="133"/>
      <c r="D2192" s="133"/>
    </row>
    <row r="2193" spans="1:4">
      <c r="A2193" s="133"/>
      <c r="B2193" s="133"/>
      <c r="C2193" s="133"/>
      <c r="D2193" s="133"/>
    </row>
    <row r="2194" spans="1:4">
      <c r="A2194" s="133"/>
      <c r="B2194" s="133"/>
      <c r="C2194" s="133"/>
      <c r="D2194" s="133"/>
    </row>
    <row r="2195" spans="1:4">
      <c r="A2195" s="133"/>
      <c r="B2195" s="133"/>
      <c r="C2195" s="133"/>
      <c r="D2195" s="133"/>
    </row>
    <row r="2196" spans="1:4">
      <c r="A2196" s="133"/>
      <c r="B2196" s="133"/>
      <c r="C2196" s="133"/>
      <c r="D2196" s="133"/>
    </row>
    <row r="2197" spans="1:4">
      <c r="A2197" s="133"/>
      <c r="B2197" s="133"/>
      <c r="C2197" s="133"/>
      <c r="D2197" s="133"/>
    </row>
    <row r="2198" spans="1:4">
      <c r="A2198" s="133"/>
      <c r="B2198" s="133"/>
      <c r="C2198" s="133"/>
      <c r="D2198" s="133"/>
    </row>
    <row r="2199" spans="1:4">
      <c r="A2199" s="133"/>
      <c r="B2199" s="133"/>
      <c r="C2199" s="133"/>
      <c r="D2199" s="133"/>
    </row>
    <row r="2200" spans="1:4">
      <c r="A2200" s="133"/>
      <c r="B2200" s="133"/>
      <c r="C2200" s="133"/>
      <c r="D2200" s="133"/>
    </row>
    <row r="2201" spans="1:4">
      <c r="A2201" s="133"/>
      <c r="B2201" s="133"/>
      <c r="C2201" s="133"/>
      <c r="D2201" s="133"/>
    </row>
    <row r="2202" spans="1:4">
      <c r="A2202" s="133"/>
      <c r="B2202" s="133"/>
      <c r="C2202" s="133"/>
      <c r="D2202" s="133"/>
    </row>
    <row r="2203" spans="1:4">
      <c r="A2203" s="133"/>
      <c r="B2203" s="133"/>
      <c r="C2203" s="133"/>
      <c r="D2203" s="133"/>
    </row>
    <row r="2204" spans="1:4">
      <c r="A2204" s="133"/>
      <c r="B2204" s="133"/>
      <c r="C2204" s="133"/>
      <c r="D2204" s="133"/>
    </row>
    <row r="2205" spans="1:4">
      <c r="A2205" s="133"/>
      <c r="B2205" s="133"/>
      <c r="C2205" s="133"/>
      <c r="D2205" s="133"/>
    </row>
    <row r="2206" spans="1:4">
      <c r="A2206" s="133"/>
      <c r="B2206" s="133"/>
      <c r="C2206" s="133"/>
      <c r="D2206" s="133"/>
    </row>
    <row r="2207" spans="1:4">
      <c r="A2207" s="133"/>
      <c r="B2207" s="133"/>
      <c r="C2207" s="133"/>
      <c r="D2207" s="133"/>
    </row>
    <row r="2208" spans="1:4">
      <c r="A2208" s="133"/>
      <c r="B2208" s="133"/>
      <c r="C2208" s="133"/>
      <c r="D2208" s="133"/>
    </row>
    <row r="2209" spans="1:4">
      <c r="A2209" s="133"/>
      <c r="B2209" s="133"/>
      <c r="C2209" s="133"/>
      <c r="D2209" s="133"/>
    </row>
    <row r="2210" spans="1:4">
      <c r="A2210" s="133"/>
      <c r="B2210" s="133"/>
      <c r="C2210" s="133"/>
      <c r="D2210" s="133"/>
    </row>
    <row r="2211" spans="1:4">
      <c r="A2211" s="133"/>
      <c r="B2211" s="133"/>
      <c r="C2211" s="133"/>
      <c r="D2211" s="133"/>
    </row>
    <row r="2212" spans="1:4">
      <c r="A2212" s="133"/>
      <c r="B2212" s="133"/>
      <c r="C2212" s="133"/>
      <c r="D2212" s="133"/>
    </row>
    <row r="2213" spans="1:4">
      <c r="A2213" s="133"/>
      <c r="B2213" s="133"/>
      <c r="C2213" s="133"/>
      <c r="D2213" s="133"/>
    </row>
    <row r="2214" spans="1:4">
      <c r="A2214" s="133"/>
      <c r="B2214" s="133"/>
      <c r="C2214" s="133"/>
      <c r="D2214" s="133"/>
    </row>
    <row r="2215" spans="1:4">
      <c r="A2215" s="133"/>
      <c r="B2215" s="133"/>
      <c r="C2215" s="133"/>
      <c r="D2215" s="133"/>
    </row>
    <row r="2216" spans="1:4">
      <c r="A2216" s="133"/>
      <c r="B2216" s="133"/>
      <c r="C2216" s="133"/>
      <c r="D2216" s="133"/>
    </row>
    <row r="2217" spans="1:4">
      <c r="A2217" s="133"/>
      <c r="B2217" s="133"/>
      <c r="C2217" s="133"/>
      <c r="D2217" s="133"/>
    </row>
    <row r="2218" spans="1:4">
      <c r="A2218" s="133"/>
      <c r="B2218" s="133"/>
      <c r="C2218" s="133"/>
      <c r="D2218" s="133"/>
    </row>
    <row r="2219" spans="1:4">
      <c r="A2219" s="133"/>
      <c r="B2219" s="133"/>
      <c r="C2219" s="133"/>
      <c r="D2219" s="133"/>
    </row>
    <row r="2220" spans="1:4">
      <c r="A2220" s="133"/>
      <c r="B2220" s="133"/>
      <c r="C2220" s="133"/>
      <c r="D2220" s="133"/>
    </row>
    <row r="2221" spans="1:4">
      <c r="A2221" s="133"/>
      <c r="B2221" s="133"/>
      <c r="C2221" s="133"/>
      <c r="D2221" s="133"/>
    </row>
    <row r="2222" spans="1:4">
      <c r="A2222" s="133"/>
      <c r="B2222" s="133"/>
      <c r="C2222" s="133"/>
      <c r="D2222" s="133"/>
    </row>
    <row r="2223" spans="1:4">
      <c r="A2223" s="133"/>
      <c r="B2223" s="133"/>
      <c r="C2223" s="133"/>
      <c r="D2223" s="133"/>
    </row>
    <row r="2224" spans="1:4">
      <c r="A2224" s="133"/>
      <c r="B2224" s="133"/>
      <c r="C2224" s="133"/>
      <c r="D2224" s="133"/>
    </row>
    <row r="2225" spans="1:4">
      <c r="A2225" s="133"/>
      <c r="B2225" s="133"/>
      <c r="C2225" s="133"/>
      <c r="D2225" s="133"/>
    </row>
    <row r="2226" spans="1:4">
      <c r="A2226" s="133"/>
      <c r="B2226" s="133"/>
      <c r="C2226" s="133"/>
      <c r="D2226" s="133"/>
    </row>
    <row r="2227" spans="1:4">
      <c r="A2227" s="133"/>
      <c r="B2227" s="133"/>
      <c r="C2227" s="133"/>
      <c r="D2227" s="133"/>
    </row>
    <row r="2228" spans="1:4">
      <c r="A2228" s="133"/>
      <c r="B2228" s="133"/>
      <c r="C2228" s="133"/>
      <c r="D2228" s="133"/>
    </row>
    <row r="2229" spans="1:4">
      <c r="A2229" s="133"/>
      <c r="B2229" s="133"/>
      <c r="C2229" s="133"/>
      <c r="D2229" s="133"/>
    </row>
    <row r="2230" spans="1:4">
      <c r="A2230" s="133"/>
      <c r="B2230" s="133"/>
      <c r="C2230" s="133"/>
      <c r="D2230" s="133"/>
    </row>
    <row r="2231" spans="1:4">
      <c r="A2231" s="133"/>
      <c r="B2231" s="133"/>
      <c r="C2231" s="133"/>
      <c r="D2231" s="133"/>
    </row>
    <row r="2232" spans="1:4">
      <c r="A2232" s="133"/>
      <c r="B2232" s="133"/>
      <c r="C2232" s="133"/>
      <c r="D2232" s="133"/>
    </row>
    <row r="2233" spans="1:4">
      <c r="A2233" s="133"/>
      <c r="B2233" s="133"/>
      <c r="C2233" s="133"/>
      <c r="D2233" s="133"/>
    </row>
    <row r="2234" spans="1:4">
      <c r="A2234" s="133"/>
      <c r="B2234" s="133"/>
      <c r="C2234" s="133"/>
      <c r="D2234" s="133"/>
    </row>
    <row r="2235" spans="1:4">
      <c r="A2235" s="133"/>
      <c r="B2235" s="133"/>
      <c r="C2235" s="133"/>
      <c r="D2235" s="133"/>
    </row>
    <row r="2236" spans="1:4">
      <c r="A2236" s="133"/>
      <c r="B2236" s="133"/>
      <c r="C2236" s="133"/>
      <c r="D2236" s="133"/>
    </row>
    <row r="2237" spans="1:4">
      <c r="A2237" s="133"/>
      <c r="B2237" s="133"/>
      <c r="C2237" s="133"/>
      <c r="D2237" s="133"/>
    </row>
    <row r="2238" spans="1:4">
      <c r="A2238" s="133"/>
      <c r="B2238" s="133"/>
      <c r="C2238" s="133"/>
      <c r="D2238" s="133"/>
    </row>
    <row r="2239" spans="1:4">
      <c r="A2239" s="133"/>
      <c r="B2239" s="133"/>
      <c r="C2239" s="133"/>
      <c r="D2239" s="133"/>
    </row>
    <row r="2240" spans="1:4">
      <c r="A2240" s="133"/>
      <c r="B2240" s="133"/>
      <c r="C2240" s="133"/>
      <c r="D2240" s="133"/>
    </row>
    <row r="2241" spans="1:4">
      <c r="A2241" s="133"/>
      <c r="B2241" s="133"/>
      <c r="C2241" s="133"/>
      <c r="D2241" s="133"/>
    </row>
    <row r="2242" spans="1:4">
      <c r="A2242" s="133"/>
      <c r="B2242" s="133"/>
      <c r="C2242" s="133"/>
      <c r="D2242" s="133"/>
    </row>
    <row r="2243" spans="1:4">
      <c r="A2243" s="133"/>
      <c r="B2243" s="133"/>
      <c r="C2243" s="133"/>
      <c r="D2243" s="133"/>
    </row>
    <row r="2244" spans="1:4">
      <c r="A2244" s="133"/>
      <c r="B2244" s="133"/>
      <c r="C2244" s="133"/>
      <c r="D2244" s="133"/>
    </row>
    <row r="2245" spans="1:4">
      <c r="A2245" s="133"/>
      <c r="B2245" s="133"/>
      <c r="C2245" s="133"/>
      <c r="D2245" s="133"/>
    </row>
    <row r="2246" spans="1:4">
      <c r="A2246" s="133"/>
      <c r="B2246" s="133"/>
      <c r="C2246" s="133"/>
      <c r="D2246" s="133"/>
    </row>
    <row r="2247" spans="1:4">
      <c r="A2247" s="133"/>
      <c r="B2247" s="133"/>
      <c r="C2247" s="133"/>
      <c r="D2247" s="133"/>
    </row>
    <row r="2248" spans="1:4">
      <c r="A2248" s="133"/>
      <c r="B2248" s="133"/>
      <c r="C2248" s="133"/>
      <c r="D2248" s="133"/>
    </row>
    <row r="2249" spans="1:4">
      <c r="A2249" s="133"/>
      <c r="B2249" s="133"/>
      <c r="C2249" s="133"/>
      <c r="D2249" s="133"/>
    </row>
    <row r="2250" spans="1:4">
      <c r="A2250" s="133"/>
      <c r="B2250" s="133"/>
      <c r="C2250" s="133"/>
      <c r="D2250" s="133"/>
    </row>
    <row r="2251" spans="1:4">
      <c r="A2251" s="133"/>
      <c r="B2251" s="133"/>
      <c r="C2251" s="133"/>
      <c r="D2251" s="133"/>
    </row>
    <row r="2252" spans="1:4">
      <c r="A2252" s="133"/>
      <c r="B2252" s="133"/>
      <c r="C2252" s="133"/>
      <c r="D2252" s="133"/>
    </row>
    <row r="2253" spans="1:4">
      <c r="A2253" s="133"/>
      <c r="B2253" s="133"/>
      <c r="C2253" s="133"/>
      <c r="D2253" s="133"/>
    </row>
    <row r="2254" spans="1:4">
      <c r="A2254" s="133"/>
      <c r="B2254" s="133"/>
      <c r="C2254" s="133"/>
      <c r="D2254" s="133"/>
    </row>
    <row r="2255" spans="1:4">
      <c r="A2255" s="133"/>
      <c r="B2255" s="133"/>
      <c r="C2255" s="133"/>
      <c r="D2255" s="133"/>
    </row>
    <row r="2256" spans="1:4">
      <c r="A2256" s="133"/>
      <c r="B2256" s="133"/>
      <c r="C2256" s="133"/>
      <c r="D2256" s="133"/>
    </row>
    <row r="2257" spans="1:4">
      <c r="A2257" s="133"/>
      <c r="B2257" s="133"/>
      <c r="C2257" s="133"/>
      <c r="D2257" s="133"/>
    </row>
    <row r="2258" spans="1:4">
      <c r="A2258" s="133"/>
      <c r="B2258" s="133"/>
      <c r="C2258" s="133"/>
      <c r="D2258" s="133"/>
    </row>
    <row r="2259" spans="1:4">
      <c r="A2259" s="133"/>
      <c r="B2259" s="133"/>
      <c r="C2259" s="133"/>
      <c r="D2259" s="133"/>
    </row>
    <row r="2260" spans="1:4">
      <c r="A2260" s="133"/>
      <c r="B2260" s="133"/>
      <c r="C2260" s="133"/>
      <c r="D2260" s="133"/>
    </row>
    <row r="2261" spans="1:4">
      <c r="A2261" s="133"/>
      <c r="B2261" s="133"/>
      <c r="C2261" s="133"/>
      <c r="D2261" s="133"/>
    </row>
    <row r="2262" spans="1:4">
      <c r="A2262" s="133"/>
      <c r="B2262" s="133"/>
      <c r="C2262" s="133"/>
      <c r="D2262" s="133"/>
    </row>
    <row r="2263" spans="1:4">
      <c r="A2263" s="133"/>
      <c r="B2263" s="133"/>
      <c r="C2263" s="133"/>
      <c r="D2263" s="133"/>
    </row>
    <row r="2264" spans="1:4">
      <c r="A2264" s="133"/>
      <c r="B2264" s="133"/>
      <c r="C2264" s="133"/>
      <c r="D2264" s="133"/>
    </row>
    <row r="2265" spans="1:4">
      <c r="A2265" s="133"/>
      <c r="B2265" s="133"/>
      <c r="C2265" s="133"/>
      <c r="D2265" s="133"/>
    </row>
    <row r="2266" spans="1:4">
      <c r="A2266" s="133"/>
      <c r="B2266" s="133"/>
      <c r="C2266" s="133"/>
      <c r="D2266" s="133"/>
    </row>
    <row r="2267" spans="1:4">
      <c r="A2267" s="133"/>
      <c r="B2267" s="133"/>
      <c r="C2267" s="133"/>
      <c r="D2267" s="133"/>
    </row>
    <row r="2268" spans="1:4">
      <c r="A2268" s="133"/>
      <c r="B2268" s="133"/>
      <c r="C2268" s="133"/>
      <c r="D2268" s="133"/>
    </row>
    <row r="2269" spans="1:4">
      <c r="A2269" s="133"/>
      <c r="B2269" s="133"/>
      <c r="C2269" s="133"/>
      <c r="D2269" s="133"/>
    </row>
    <row r="2270" spans="1:4">
      <c r="A2270" s="133"/>
      <c r="B2270" s="133"/>
      <c r="C2270" s="133"/>
      <c r="D2270" s="133"/>
    </row>
    <row r="2271" spans="1:4">
      <c r="A2271" s="133"/>
      <c r="B2271" s="133"/>
      <c r="C2271" s="133"/>
      <c r="D2271" s="133"/>
    </row>
    <row r="2272" spans="1:4">
      <c r="A2272" s="133"/>
      <c r="B2272" s="133"/>
      <c r="C2272" s="133"/>
      <c r="D2272" s="133"/>
    </row>
    <row r="2273" spans="1:4">
      <c r="A2273" s="133"/>
      <c r="B2273" s="133"/>
      <c r="C2273" s="133"/>
      <c r="D2273" s="133"/>
    </row>
    <row r="2274" spans="1:4">
      <c r="A2274" s="133"/>
      <c r="B2274" s="133"/>
      <c r="C2274" s="133"/>
      <c r="D2274" s="133"/>
    </row>
    <row r="2275" spans="1:4">
      <c r="A2275" s="133"/>
      <c r="B2275" s="133"/>
      <c r="C2275" s="133"/>
      <c r="D2275" s="133"/>
    </row>
    <row r="2276" spans="1:4">
      <c r="A2276" s="133"/>
      <c r="B2276" s="133"/>
      <c r="C2276" s="133"/>
      <c r="D2276" s="133"/>
    </row>
    <row r="2277" spans="1:4">
      <c r="A2277" s="133"/>
      <c r="B2277" s="133"/>
      <c r="C2277" s="133"/>
      <c r="D2277" s="133"/>
    </row>
    <row r="2278" spans="1:4">
      <c r="A2278" s="133"/>
      <c r="B2278" s="133"/>
      <c r="C2278" s="133"/>
      <c r="D2278" s="133"/>
    </row>
    <row r="2279" spans="1:4">
      <c r="A2279" s="133"/>
      <c r="B2279" s="133"/>
      <c r="C2279" s="133"/>
      <c r="D2279" s="133"/>
    </row>
    <row r="2280" spans="1:4">
      <c r="A2280" s="133"/>
      <c r="B2280" s="133"/>
      <c r="C2280" s="133"/>
      <c r="D2280" s="133"/>
    </row>
    <row r="2281" spans="1:4">
      <c r="A2281" s="133"/>
      <c r="B2281" s="133"/>
      <c r="C2281" s="133"/>
      <c r="D2281" s="133"/>
    </row>
    <row r="2282" spans="1:4">
      <c r="A2282" s="133"/>
      <c r="B2282" s="133"/>
      <c r="C2282" s="133"/>
      <c r="D2282" s="133"/>
    </row>
    <row r="2283" spans="1:4">
      <c r="A2283" s="133"/>
      <c r="B2283" s="133"/>
      <c r="C2283" s="133"/>
      <c r="D2283" s="133"/>
    </row>
    <row r="2284" spans="1:4">
      <c r="A2284" s="133"/>
      <c r="B2284" s="133"/>
      <c r="C2284" s="133"/>
      <c r="D2284" s="133"/>
    </row>
    <row r="2285" spans="1:4">
      <c r="A2285" s="133"/>
      <c r="B2285" s="133"/>
      <c r="C2285" s="133"/>
      <c r="D2285" s="133"/>
    </row>
    <row r="2286" spans="1:4">
      <c r="A2286" s="133"/>
      <c r="B2286" s="133"/>
      <c r="C2286" s="133"/>
      <c r="D2286" s="133"/>
    </row>
    <row r="2287" spans="1:4">
      <c r="A2287" s="133"/>
      <c r="B2287" s="133"/>
      <c r="C2287" s="133"/>
      <c r="D2287" s="133"/>
    </row>
    <row r="2288" spans="1:4">
      <c r="A2288" s="133"/>
      <c r="B2288" s="133"/>
      <c r="C2288" s="133"/>
      <c r="D2288" s="133"/>
    </row>
    <row r="2289" spans="1:4">
      <c r="A2289" s="133"/>
      <c r="B2289" s="133"/>
      <c r="C2289" s="133"/>
      <c r="D2289" s="133"/>
    </row>
    <row r="2290" spans="1:4">
      <c r="A2290" s="133"/>
      <c r="B2290" s="133"/>
      <c r="C2290" s="133"/>
      <c r="D2290" s="133"/>
    </row>
    <row r="2291" spans="1:4">
      <c r="A2291" s="133"/>
      <c r="B2291" s="133"/>
      <c r="C2291" s="133"/>
      <c r="D2291" s="133"/>
    </row>
    <row r="2292" spans="1:4">
      <c r="A2292" s="133"/>
      <c r="B2292" s="133"/>
      <c r="C2292" s="133"/>
      <c r="D2292" s="133"/>
    </row>
    <row r="2293" spans="1:4">
      <c r="A2293" s="133"/>
      <c r="B2293" s="133"/>
      <c r="C2293" s="133"/>
      <c r="D2293" s="133"/>
    </row>
    <row r="2294" spans="1:4">
      <c r="A2294" s="133"/>
      <c r="B2294" s="133"/>
      <c r="C2294" s="133"/>
      <c r="D2294" s="133"/>
    </row>
    <row r="2295" spans="1:4">
      <c r="A2295" s="133"/>
      <c r="B2295" s="133"/>
      <c r="C2295" s="133"/>
      <c r="D2295" s="133"/>
    </row>
    <row r="2296" spans="1:4">
      <c r="A2296" s="133"/>
      <c r="B2296" s="133"/>
      <c r="C2296" s="133"/>
      <c r="D2296" s="133"/>
    </row>
    <row r="2297" spans="1:4">
      <c r="A2297" s="133"/>
      <c r="B2297" s="133"/>
      <c r="C2297" s="133"/>
      <c r="D2297" s="133"/>
    </row>
    <row r="2298" spans="1:4">
      <c r="A2298" s="133"/>
      <c r="B2298" s="133"/>
      <c r="C2298" s="133"/>
      <c r="D2298" s="133"/>
    </row>
    <row r="2299" spans="1:4">
      <c r="A2299" s="133"/>
      <c r="B2299" s="133"/>
      <c r="C2299" s="133"/>
      <c r="D2299" s="133"/>
    </row>
    <row r="2300" spans="1:4">
      <c r="A2300" s="133"/>
      <c r="B2300" s="133"/>
      <c r="C2300" s="133"/>
      <c r="D2300" s="133"/>
    </row>
    <row r="2301" spans="1:4">
      <c r="A2301" s="133"/>
      <c r="B2301" s="133"/>
      <c r="C2301" s="133"/>
      <c r="D2301" s="133"/>
    </row>
    <row r="2302" spans="1:4">
      <c r="A2302" s="133"/>
      <c r="B2302" s="133"/>
      <c r="C2302" s="133"/>
      <c r="D2302" s="133"/>
    </row>
    <row r="2303" spans="1:4">
      <c r="A2303" s="133"/>
      <c r="B2303" s="133"/>
      <c r="C2303" s="133"/>
      <c r="D2303" s="133"/>
    </row>
    <row r="2304" spans="1:4">
      <c r="A2304" s="133"/>
      <c r="B2304" s="133"/>
      <c r="C2304" s="133"/>
      <c r="D2304" s="133"/>
    </row>
    <row r="2305" spans="1:4">
      <c r="A2305" s="133"/>
      <c r="B2305" s="133"/>
      <c r="C2305" s="133"/>
      <c r="D2305" s="133"/>
    </row>
    <row r="2306" spans="1:4">
      <c r="A2306" s="133"/>
      <c r="B2306" s="133"/>
      <c r="C2306" s="133"/>
      <c r="D2306" s="133"/>
    </row>
    <row r="2307" spans="1:4">
      <c r="A2307" s="133"/>
      <c r="B2307" s="133"/>
      <c r="C2307" s="133"/>
      <c r="D2307" s="133"/>
    </row>
    <row r="2308" spans="1:4">
      <c r="A2308" s="133"/>
      <c r="B2308" s="133"/>
      <c r="C2308" s="133"/>
      <c r="D2308" s="133"/>
    </row>
    <row r="2309" spans="1:4">
      <c r="A2309" s="133"/>
      <c r="B2309" s="133"/>
      <c r="C2309" s="133"/>
      <c r="D2309" s="133"/>
    </row>
    <row r="2310" spans="1:4">
      <c r="A2310" s="133"/>
      <c r="B2310" s="133"/>
      <c r="C2310" s="133"/>
      <c r="D2310" s="133"/>
    </row>
    <row r="2311" spans="1:4">
      <c r="A2311" s="133"/>
      <c r="B2311" s="133"/>
      <c r="C2311" s="133"/>
      <c r="D2311" s="133"/>
    </row>
    <row r="2312" spans="1:4">
      <c r="A2312" s="133"/>
      <c r="B2312" s="133"/>
      <c r="C2312" s="133"/>
      <c r="D2312" s="133"/>
    </row>
    <row r="2313" spans="1:4">
      <c r="A2313" s="133"/>
      <c r="B2313" s="133"/>
      <c r="C2313" s="133"/>
      <c r="D2313" s="133"/>
    </row>
    <row r="2314" spans="1:4">
      <c r="A2314" s="133"/>
      <c r="B2314" s="133"/>
      <c r="C2314" s="133"/>
      <c r="D2314" s="133"/>
    </row>
    <row r="2315" spans="1:4">
      <c r="A2315" s="133"/>
      <c r="B2315" s="133"/>
      <c r="C2315" s="133"/>
      <c r="D2315" s="133"/>
    </row>
    <row r="2316" spans="1:4">
      <c r="A2316" s="133"/>
      <c r="B2316" s="133"/>
      <c r="C2316" s="133"/>
      <c r="D2316" s="133"/>
    </row>
    <row r="2317" spans="1:4">
      <c r="A2317" s="133"/>
      <c r="B2317" s="133"/>
      <c r="C2317" s="133"/>
      <c r="D2317" s="133"/>
    </row>
    <row r="2318" spans="1:4">
      <c r="A2318" s="133"/>
      <c r="B2318" s="133"/>
      <c r="C2318" s="133"/>
      <c r="D2318" s="133"/>
    </row>
    <row r="2319" spans="1:4">
      <c r="A2319" s="133"/>
      <c r="B2319" s="133"/>
      <c r="C2319" s="133"/>
      <c r="D2319" s="133"/>
    </row>
    <row r="2320" spans="1:4">
      <c r="A2320" s="133"/>
      <c r="B2320" s="133"/>
      <c r="C2320" s="133"/>
      <c r="D2320" s="133"/>
    </row>
    <row r="2321" spans="1:4">
      <c r="A2321" s="133"/>
      <c r="B2321" s="133"/>
      <c r="C2321" s="133"/>
      <c r="D2321" s="133"/>
    </row>
    <row r="2322" spans="1:4">
      <c r="A2322" s="133"/>
      <c r="B2322" s="133"/>
      <c r="C2322" s="133"/>
      <c r="D2322" s="133"/>
    </row>
    <row r="2323" spans="1:4">
      <c r="A2323" s="133"/>
      <c r="B2323" s="133"/>
      <c r="C2323" s="133"/>
      <c r="D2323" s="133"/>
    </row>
    <row r="2324" spans="1:4">
      <c r="A2324" s="133"/>
      <c r="B2324" s="133"/>
      <c r="C2324" s="133"/>
      <c r="D2324" s="133"/>
    </row>
    <row r="2325" spans="1:4">
      <c r="A2325" s="133"/>
      <c r="B2325" s="133"/>
      <c r="C2325" s="133"/>
      <c r="D2325" s="133"/>
    </row>
    <row r="2326" spans="1:4">
      <c r="A2326" s="133"/>
      <c r="B2326" s="133"/>
      <c r="C2326" s="133"/>
      <c r="D2326" s="133"/>
    </row>
    <row r="2327" spans="1:4">
      <c r="A2327" s="133"/>
      <c r="B2327" s="133"/>
      <c r="C2327" s="133"/>
      <c r="D2327" s="133"/>
    </row>
    <row r="2328" spans="1:4">
      <c r="A2328" s="133"/>
      <c r="B2328" s="133"/>
      <c r="C2328" s="133"/>
      <c r="D2328" s="133"/>
    </row>
    <row r="2329" spans="1:4">
      <c r="A2329" s="133"/>
      <c r="B2329" s="133"/>
      <c r="C2329" s="133"/>
      <c r="D2329" s="133"/>
    </row>
    <row r="2330" spans="1:4">
      <c r="A2330" s="133"/>
      <c r="B2330" s="133"/>
      <c r="C2330" s="133"/>
      <c r="D2330" s="133"/>
    </row>
    <row r="2331" spans="1:4">
      <c r="A2331" s="133"/>
      <c r="B2331" s="133"/>
      <c r="C2331" s="133"/>
      <c r="D2331" s="133"/>
    </row>
    <row r="2332" spans="1:4">
      <c r="A2332" s="133"/>
      <c r="B2332" s="133"/>
      <c r="C2332" s="133"/>
      <c r="D2332" s="133"/>
    </row>
    <row r="2333" spans="1:4">
      <c r="A2333" s="133"/>
      <c r="B2333" s="133"/>
      <c r="C2333" s="133"/>
      <c r="D2333" s="133"/>
    </row>
    <row r="2334" spans="1:4">
      <c r="A2334" s="133"/>
      <c r="B2334" s="133"/>
      <c r="C2334" s="133"/>
      <c r="D2334" s="133"/>
    </row>
    <row r="2335" spans="1:4">
      <c r="A2335" s="133"/>
      <c r="B2335" s="133"/>
      <c r="C2335" s="133"/>
      <c r="D2335" s="133"/>
    </row>
    <row r="2336" spans="1:4">
      <c r="A2336" s="133"/>
      <c r="B2336" s="133"/>
      <c r="C2336" s="133"/>
      <c r="D2336" s="133"/>
    </row>
    <row r="2337" spans="1:4">
      <c r="A2337" s="133"/>
      <c r="B2337" s="133"/>
      <c r="C2337" s="133"/>
      <c r="D2337" s="133"/>
    </row>
    <row r="2338" spans="1:4">
      <c r="A2338" s="133"/>
      <c r="B2338" s="133"/>
      <c r="C2338" s="133"/>
      <c r="D2338" s="133"/>
    </row>
    <row r="2339" spans="1:4">
      <c r="A2339" s="133"/>
      <c r="B2339" s="133"/>
      <c r="C2339" s="133"/>
      <c r="D2339" s="133"/>
    </row>
    <row r="2340" spans="1:4">
      <c r="A2340" s="133"/>
      <c r="B2340" s="133"/>
      <c r="C2340" s="133"/>
      <c r="D2340" s="133"/>
    </row>
    <row r="2341" spans="1:4">
      <c r="A2341" s="133"/>
      <c r="B2341" s="133"/>
      <c r="C2341" s="133"/>
      <c r="D2341" s="133"/>
    </row>
    <row r="2342" spans="1:4">
      <c r="A2342" s="133"/>
      <c r="B2342" s="133"/>
      <c r="C2342" s="133"/>
      <c r="D2342" s="133"/>
    </row>
    <row r="2343" spans="1:4">
      <c r="A2343" s="133"/>
      <c r="B2343" s="133"/>
      <c r="C2343" s="133"/>
      <c r="D2343" s="133"/>
    </row>
    <row r="2344" spans="1:4">
      <c r="A2344" s="133"/>
      <c r="B2344" s="133"/>
      <c r="C2344" s="133"/>
      <c r="D2344" s="133"/>
    </row>
    <row r="2345" spans="1:4">
      <c r="A2345" s="133"/>
      <c r="B2345" s="133"/>
      <c r="C2345" s="133"/>
      <c r="D2345" s="133"/>
    </row>
    <row r="2346" spans="1:4">
      <c r="A2346" s="133"/>
      <c r="B2346" s="133"/>
      <c r="C2346" s="133"/>
      <c r="D2346" s="133"/>
    </row>
    <row r="2347" spans="1:4">
      <c r="A2347" s="133"/>
      <c r="B2347" s="133"/>
      <c r="C2347" s="133"/>
      <c r="D2347" s="133"/>
    </row>
    <row r="2348" spans="1:4">
      <c r="A2348" s="133"/>
      <c r="B2348" s="133"/>
      <c r="C2348" s="133"/>
      <c r="D2348" s="133"/>
    </row>
    <row r="2349" spans="1:4">
      <c r="A2349" s="133"/>
      <c r="B2349" s="133"/>
      <c r="C2349" s="133"/>
      <c r="D2349" s="133"/>
    </row>
    <row r="2350" spans="1:4">
      <c r="A2350" s="133"/>
      <c r="B2350" s="133"/>
      <c r="C2350" s="133"/>
      <c r="D2350" s="133"/>
    </row>
    <row r="2351" spans="1:4">
      <c r="A2351" s="133"/>
      <c r="B2351" s="133"/>
      <c r="C2351" s="133"/>
      <c r="D2351" s="133"/>
    </row>
    <row r="2352" spans="1:4">
      <c r="A2352" s="133"/>
      <c r="B2352" s="133"/>
      <c r="C2352" s="133"/>
      <c r="D2352" s="133"/>
    </row>
    <row r="2353" spans="1:4">
      <c r="A2353" s="133"/>
      <c r="B2353" s="133"/>
      <c r="C2353" s="133"/>
      <c r="D2353" s="133"/>
    </row>
    <row r="2354" spans="1:4">
      <c r="A2354" s="133"/>
      <c r="B2354" s="133"/>
      <c r="C2354" s="133"/>
      <c r="D2354" s="133"/>
    </row>
    <row r="2355" spans="1:4">
      <c r="A2355" s="133"/>
      <c r="B2355" s="133"/>
      <c r="C2355" s="133"/>
      <c r="D2355" s="133"/>
    </row>
    <row r="2356" spans="1:4">
      <c r="A2356" s="133"/>
      <c r="B2356" s="133"/>
      <c r="C2356" s="133"/>
      <c r="D2356" s="133"/>
    </row>
    <row r="2357" spans="1:4">
      <c r="A2357" s="133"/>
      <c r="B2357" s="133"/>
      <c r="C2357" s="133"/>
      <c r="D2357" s="133"/>
    </row>
    <row r="2358" spans="1:4">
      <c r="A2358" s="133"/>
      <c r="B2358" s="133"/>
      <c r="C2358" s="133"/>
      <c r="D2358" s="133"/>
    </row>
    <row r="2359" spans="1:4">
      <c r="A2359" s="133"/>
      <c r="B2359" s="133"/>
      <c r="C2359" s="133"/>
      <c r="D2359" s="133"/>
    </row>
    <row r="2360" spans="1:4">
      <c r="A2360" s="133"/>
      <c r="B2360" s="133"/>
      <c r="C2360" s="133"/>
      <c r="D2360" s="133"/>
    </row>
    <row r="2361" spans="1:4">
      <c r="A2361" s="133"/>
      <c r="B2361" s="133"/>
      <c r="C2361" s="133"/>
      <c r="D2361" s="133"/>
    </row>
    <row r="2362" spans="1:4">
      <c r="A2362" s="133"/>
      <c r="B2362" s="133"/>
      <c r="C2362" s="133"/>
      <c r="D2362" s="133"/>
    </row>
    <row r="2363" spans="1:4">
      <c r="A2363" s="133"/>
      <c r="B2363" s="133"/>
      <c r="C2363" s="133"/>
      <c r="D2363" s="133"/>
    </row>
    <row r="2364" spans="1:4">
      <c r="A2364" s="133"/>
      <c r="B2364" s="133"/>
      <c r="C2364" s="133"/>
      <c r="D2364" s="133"/>
    </row>
    <row r="2365" spans="1:4">
      <c r="A2365" s="133"/>
      <c r="B2365" s="133"/>
      <c r="C2365" s="133"/>
      <c r="D2365" s="133"/>
    </row>
    <row r="2366" spans="1:4">
      <c r="A2366" s="133"/>
      <c r="B2366" s="133"/>
      <c r="C2366" s="133"/>
      <c r="D2366" s="133"/>
    </row>
    <row r="2367" spans="1:4">
      <c r="A2367" s="133"/>
      <c r="B2367" s="133"/>
      <c r="C2367" s="133"/>
      <c r="D2367" s="133"/>
    </row>
    <row r="2368" spans="1:4">
      <c r="A2368" s="133"/>
      <c r="B2368" s="133"/>
      <c r="C2368" s="133"/>
      <c r="D2368" s="133"/>
    </row>
    <row r="2369" spans="1:4">
      <c r="A2369" s="133"/>
      <c r="B2369" s="133"/>
      <c r="C2369" s="133"/>
      <c r="D2369" s="133"/>
    </row>
    <row r="2370" spans="1:4">
      <c r="A2370" s="133"/>
      <c r="B2370" s="133"/>
      <c r="C2370" s="133"/>
      <c r="D2370" s="133"/>
    </row>
    <row r="2371" spans="1:4">
      <c r="A2371" s="133"/>
      <c r="B2371" s="133"/>
      <c r="C2371" s="133"/>
      <c r="D2371" s="133"/>
    </row>
    <row r="2372" spans="1:4">
      <c r="A2372" s="133"/>
      <c r="B2372" s="133"/>
      <c r="C2372" s="133"/>
      <c r="D2372" s="133"/>
    </row>
    <row r="2373" spans="1:4">
      <c r="A2373" s="133"/>
      <c r="B2373" s="133"/>
      <c r="C2373" s="133"/>
      <c r="D2373" s="133"/>
    </row>
    <row r="2374" spans="1:4">
      <c r="A2374" s="133"/>
      <c r="B2374" s="133"/>
      <c r="C2374" s="133"/>
      <c r="D2374" s="133"/>
    </row>
    <row r="2375" spans="1:4">
      <c r="A2375" s="133"/>
      <c r="B2375" s="133"/>
      <c r="C2375" s="133"/>
      <c r="D2375" s="133"/>
    </row>
    <row r="2376" spans="1:4">
      <c r="A2376" s="133"/>
      <c r="B2376" s="133"/>
      <c r="C2376" s="133"/>
      <c r="D2376" s="133"/>
    </row>
    <row r="2377" spans="1:4">
      <c r="A2377" s="133"/>
      <c r="B2377" s="133"/>
      <c r="C2377" s="133"/>
      <c r="D2377" s="133"/>
    </row>
    <row r="2378" spans="1:4">
      <c r="A2378" s="133"/>
      <c r="B2378" s="133"/>
      <c r="C2378" s="133"/>
      <c r="D2378" s="133"/>
    </row>
    <row r="2379" spans="1:4">
      <c r="A2379" s="133"/>
      <c r="B2379" s="133"/>
      <c r="C2379" s="133"/>
      <c r="D2379" s="133"/>
    </row>
    <row r="2380" spans="1:4">
      <c r="A2380" s="133"/>
      <c r="B2380" s="133"/>
      <c r="C2380" s="133"/>
      <c r="D2380" s="133"/>
    </row>
    <row r="2381" spans="1:4">
      <c r="A2381" s="133"/>
      <c r="B2381" s="133"/>
      <c r="C2381" s="133"/>
      <c r="D2381" s="133"/>
    </row>
    <row r="2382" spans="1:4">
      <c r="A2382" s="133"/>
      <c r="B2382" s="133"/>
      <c r="C2382" s="133"/>
      <c r="D2382" s="133"/>
    </row>
    <row r="2383" spans="1:4">
      <c r="A2383" s="133"/>
      <c r="B2383" s="133"/>
      <c r="C2383" s="133"/>
      <c r="D2383" s="133"/>
    </row>
    <row r="2384" spans="1:4">
      <c r="A2384" s="133"/>
      <c r="B2384" s="133"/>
      <c r="C2384" s="133"/>
      <c r="D2384" s="133"/>
    </row>
    <row r="2385" spans="1:4">
      <c r="A2385" s="133"/>
      <c r="B2385" s="133"/>
      <c r="C2385" s="133"/>
      <c r="D2385" s="133"/>
    </row>
    <row r="2386" spans="1:4">
      <c r="A2386" s="133"/>
      <c r="B2386" s="133"/>
      <c r="C2386" s="133"/>
      <c r="D2386" s="133"/>
    </row>
    <row r="2387" spans="1:4">
      <c r="A2387" s="133"/>
      <c r="B2387" s="133"/>
      <c r="C2387" s="133"/>
      <c r="D2387" s="133"/>
    </row>
    <row r="2388" spans="1:4">
      <c r="A2388" s="133"/>
      <c r="B2388" s="133"/>
      <c r="C2388" s="133"/>
      <c r="D2388" s="133"/>
    </row>
    <row r="2389" spans="1:4">
      <c r="A2389" s="133"/>
      <c r="B2389" s="133"/>
      <c r="C2389" s="133"/>
      <c r="D2389" s="133"/>
    </row>
    <row r="2390" spans="1:4">
      <c r="A2390" s="133"/>
      <c r="B2390" s="133"/>
      <c r="C2390" s="133"/>
      <c r="D2390" s="133"/>
    </row>
    <row r="2391" spans="1:4">
      <c r="A2391" s="133"/>
      <c r="B2391" s="133"/>
      <c r="C2391" s="133"/>
      <c r="D2391" s="133"/>
    </row>
    <row r="2392" spans="1:4">
      <c r="A2392" s="133"/>
      <c r="B2392" s="133"/>
      <c r="C2392" s="133"/>
      <c r="D2392" s="133"/>
    </row>
    <row r="2393" spans="1:4">
      <c r="A2393" s="133"/>
      <c r="B2393" s="133"/>
      <c r="C2393" s="133"/>
      <c r="D2393" s="133"/>
    </row>
    <row r="2394" spans="1:4">
      <c r="A2394" s="133"/>
      <c r="B2394" s="133"/>
      <c r="C2394" s="133"/>
      <c r="D2394" s="133"/>
    </row>
    <row r="2395" spans="1:4">
      <c r="A2395" s="133"/>
      <c r="B2395" s="133"/>
      <c r="C2395" s="133"/>
      <c r="D2395" s="133"/>
    </row>
    <row r="2396" spans="1:4">
      <c r="A2396" s="133"/>
      <c r="B2396" s="133"/>
      <c r="C2396" s="133"/>
      <c r="D2396" s="133"/>
    </row>
    <row r="2397" spans="1:4">
      <c r="A2397" s="133"/>
      <c r="B2397" s="133"/>
      <c r="C2397" s="133"/>
      <c r="D2397" s="133"/>
    </row>
    <row r="2398" spans="1:4">
      <c r="A2398" s="133"/>
      <c r="B2398" s="133"/>
      <c r="C2398" s="133"/>
      <c r="D2398" s="133"/>
    </row>
    <row r="2399" spans="1:4">
      <c r="A2399" s="133"/>
      <c r="B2399" s="133"/>
      <c r="C2399" s="133"/>
      <c r="D2399" s="133"/>
    </row>
    <row r="2400" spans="1:4">
      <c r="A2400" s="133"/>
      <c r="B2400" s="133"/>
      <c r="C2400" s="133"/>
      <c r="D2400" s="133"/>
    </row>
    <row r="2401" spans="1:4">
      <c r="A2401" s="133"/>
      <c r="B2401" s="133"/>
      <c r="C2401" s="133"/>
      <c r="D2401" s="133"/>
    </row>
    <row r="2402" spans="1:4">
      <c r="A2402" s="133"/>
      <c r="B2402" s="133"/>
      <c r="C2402" s="133"/>
      <c r="D2402" s="133"/>
    </row>
    <row r="2403" spans="1:4">
      <c r="A2403" s="133"/>
      <c r="B2403" s="133"/>
      <c r="C2403" s="133"/>
      <c r="D2403" s="133"/>
    </row>
    <row r="2404" spans="1:4">
      <c r="A2404" s="133"/>
      <c r="B2404" s="133"/>
      <c r="C2404" s="133"/>
      <c r="D2404" s="133"/>
    </row>
    <row r="2405" spans="1:4">
      <c r="A2405" s="133"/>
      <c r="B2405" s="133"/>
      <c r="C2405" s="133"/>
      <c r="D2405" s="133"/>
    </row>
    <row r="2406" spans="1:4">
      <c r="A2406" s="133"/>
      <c r="B2406" s="133"/>
      <c r="C2406" s="133"/>
      <c r="D2406" s="133"/>
    </row>
    <row r="2407" spans="1:4">
      <c r="A2407" s="133"/>
      <c r="B2407" s="133"/>
      <c r="C2407" s="133"/>
      <c r="D2407" s="133"/>
    </row>
    <row r="2408" spans="1:4">
      <c r="A2408" s="133"/>
      <c r="B2408" s="133"/>
      <c r="C2408" s="133"/>
      <c r="D2408" s="133"/>
    </row>
    <row r="2409" spans="1:4">
      <c r="A2409" s="133"/>
      <c r="B2409" s="133"/>
      <c r="C2409" s="133"/>
      <c r="D2409" s="133"/>
    </row>
    <row r="2410" spans="1:4">
      <c r="A2410" s="133"/>
      <c r="B2410" s="133"/>
      <c r="C2410" s="133"/>
      <c r="D2410" s="133"/>
    </row>
    <row r="2411" spans="1:4">
      <c r="A2411" s="133"/>
      <c r="B2411" s="133"/>
      <c r="C2411" s="133"/>
      <c r="D2411" s="133"/>
    </row>
    <row r="2412" spans="1:4">
      <c r="A2412" s="133"/>
      <c r="B2412" s="133"/>
      <c r="C2412" s="133"/>
      <c r="D2412" s="133"/>
    </row>
    <row r="2413" spans="1:4">
      <c r="A2413" s="133"/>
      <c r="B2413" s="133"/>
      <c r="C2413" s="133"/>
      <c r="D2413" s="133"/>
    </row>
    <row r="2414" spans="1:4">
      <c r="A2414" s="133"/>
      <c r="B2414" s="133"/>
      <c r="C2414" s="133"/>
      <c r="D2414" s="133"/>
    </row>
    <row r="2415" spans="1:4">
      <c r="A2415" s="133"/>
      <c r="B2415" s="133"/>
      <c r="C2415" s="133"/>
      <c r="D2415" s="133"/>
    </row>
    <row r="2416" spans="1:4">
      <c r="A2416" s="133"/>
      <c r="B2416" s="133"/>
      <c r="C2416" s="133"/>
      <c r="D2416" s="133"/>
    </row>
    <row r="2417" spans="1:4">
      <c r="A2417" s="133"/>
      <c r="B2417" s="133"/>
      <c r="C2417" s="133"/>
      <c r="D2417" s="133"/>
    </row>
    <row r="2418" spans="1:4">
      <c r="A2418" s="133"/>
      <c r="B2418" s="133"/>
      <c r="C2418" s="133"/>
      <c r="D2418" s="133"/>
    </row>
    <row r="2419" spans="1:4">
      <c r="A2419" s="133"/>
      <c r="B2419" s="133"/>
      <c r="C2419" s="133"/>
      <c r="D2419" s="133"/>
    </row>
    <row r="2420" spans="1:4">
      <c r="A2420" s="133"/>
      <c r="B2420" s="133"/>
      <c r="C2420" s="133"/>
      <c r="D2420" s="133"/>
    </row>
    <row r="2421" spans="1:4">
      <c r="A2421" s="133"/>
      <c r="B2421" s="133"/>
      <c r="C2421" s="133"/>
      <c r="D2421" s="133"/>
    </row>
    <row r="2422" spans="1:4">
      <c r="A2422" s="133"/>
      <c r="B2422" s="133"/>
      <c r="C2422" s="133"/>
      <c r="D2422" s="133"/>
    </row>
    <row r="2423" spans="1:4">
      <c r="A2423" s="133"/>
      <c r="B2423" s="133"/>
      <c r="C2423" s="133"/>
      <c r="D2423" s="133"/>
    </row>
    <row r="2424" spans="1:4">
      <c r="A2424" s="133"/>
      <c r="B2424" s="133"/>
      <c r="C2424" s="133"/>
      <c r="D2424" s="133"/>
    </row>
    <row r="2425" spans="1:4">
      <c r="A2425" s="133"/>
      <c r="B2425" s="133"/>
      <c r="C2425" s="133"/>
      <c r="D2425" s="133"/>
    </row>
    <row r="2426" spans="1:4">
      <c r="A2426" s="133"/>
      <c r="B2426" s="133"/>
      <c r="C2426" s="133"/>
      <c r="D2426" s="133"/>
    </row>
    <row r="2427" spans="1:4">
      <c r="A2427" s="133"/>
      <c r="B2427" s="133"/>
      <c r="C2427" s="133"/>
      <c r="D2427" s="133"/>
    </row>
    <row r="2428" spans="1:4">
      <c r="A2428" s="133"/>
      <c r="B2428" s="133"/>
      <c r="C2428" s="133"/>
      <c r="D2428" s="133"/>
    </row>
    <row r="2429" spans="1:4">
      <c r="A2429" s="133"/>
      <c r="B2429" s="133"/>
      <c r="C2429" s="133"/>
      <c r="D2429" s="133"/>
    </row>
    <row r="2430" spans="1:4">
      <c r="A2430" s="133"/>
      <c r="B2430" s="133"/>
      <c r="C2430" s="133"/>
      <c r="D2430" s="133"/>
    </row>
    <row r="2431" spans="1:4">
      <c r="A2431" s="133"/>
      <c r="B2431" s="133"/>
      <c r="C2431" s="133"/>
      <c r="D2431" s="133"/>
    </row>
    <row r="2432" spans="1:4">
      <c r="A2432" s="133"/>
      <c r="B2432" s="133"/>
      <c r="C2432" s="133"/>
      <c r="D2432" s="133"/>
    </row>
    <row r="2433" spans="1:4">
      <c r="A2433" s="133"/>
      <c r="B2433" s="133"/>
      <c r="C2433" s="133"/>
      <c r="D2433" s="133"/>
    </row>
    <row r="2434" spans="1:4">
      <c r="A2434" s="133"/>
      <c r="B2434" s="133"/>
      <c r="C2434" s="133"/>
      <c r="D2434" s="133"/>
    </row>
    <row r="2435" spans="1:4">
      <c r="A2435" s="133"/>
      <c r="B2435" s="133"/>
      <c r="C2435" s="133"/>
      <c r="D2435" s="133"/>
    </row>
    <row r="2436" spans="1:4">
      <c r="A2436" s="133"/>
      <c r="B2436" s="133"/>
      <c r="C2436" s="133"/>
      <c r="D2436" s="133"/>
    </row>
    <row r="2437" spans="1:4">
      <c r="A2437" s="133"/>
      <c r="B2437" s="133"/>
      <c r="C2437" s="133"/>
      <c r="D2437" s="133"/>
    </row>
    <row r="2438" spans="1:4">
      <c r="A2438" s="133"/>
      <c r="B2438" s="133"/>
      <c r="C2438" s="133"/>
      <c r="D2438" s="133"/>
    </row>
    <row r="2439" spans="1:4">
      <c r="A2439" s="133"/>
      <c r="B2439" s="133"/>
      <c r="C2439" s="133"/>
      <c r="D2439" s="133"/>
    </row>
    <row r="2440" spans="1:4">
      <c r="A2440" s="133"/>
      <c r="B2440" s="133"/>
      <c r="C2440" s="133"/>
      <c r="D2440" s="133"/>
    </row>
    <row r="2441" spans="1:4">
      <c r="A2441" s="133"/>
      <c r="B2441" s="133"/>
      <c r="C2441" s="133"/>
      <c r="D2441" s="133"/>
    </row>
    <row r="2442" spans="1:4">
      <c r="A2442" s="133"/>
      <c r="B2442" s="133"/>
      <c r="C2442" s="133"/>
      <c r="D2442" s="133"/>
    </row>
    <row r="2443" spans="1:4">
      <c r="A2443" s="133"/>
      <c r="B2443" s="133"/>
      <c r="C2443" s="133"/>
      <c r="D2443" s="133"/>
    </row>
    <row r="2444" spans="1:4">
      <c r="A2444" s="133"/>
      <c r="B2444" s="133"/>
      <c r="C2444" s="133"/>
      <c r="D2444" s="133"/>
    </row>
    <row r="2445" spans="1:4">
      <c r="A2445" s="133"/>
      <c r="B2445" s="133"/>
      <c r="C2445" s="133"/>
      <c r="D2445" s="133"/>
    </row>
    <row r="2446" spans="1:4">
      <c r="A2446" s="133"/>
      <c r="B2446" s="133"/>
      <c r="C2446" s="133"/>
      <c r="D2446" s="133"/>
    </row>
    <row r="2447" spans="1:4">
      <c r="A2447" s="133"/>
      <c r="B2447" s="133"/>
      <c r="C2447" s="133"/>
      <c r="D2447" s="133"/>
    </row>
    <row r="2448" spans="1:4">
      <c r="A2448" s="133"/>
      <c r="B2448" s="133"/>
      <c r="C2448" s="133"/>
      <c r="D2448" s="133"/>
    </row>
    <row r="2449" spans="1:4">
      <c r="A2449" s="133"/>
      <c r="B2449" s="133"/>
      <c r="C2449" s="133"/>
      <c r="D2449" s="133"/>
    </row>
    <row r="2450" spans="1:4">
      <c r="A2450" s="133"/>
      <c r="B2450" s="133"/>
      <c r="C2450" s="133"/>
      <c r="D2450" s="133"/>
    </row>
    <row r="2451" spans="1:4">
      <c r="A2451" s="133"/>
      <c r="B2451" s="133"/>
      <c r="C2451" s="133"/>
      <c r="D2451" s="133"/>
    </row>
    <row r="2452" spans="1:4">
      <c r="A2452" s="133"/>
      <c r="B2452" s="133"/>
      <c r="C2452" s="133"/>
      <c r="D2452" s="133"/>
    </row>
    <row r="2453" spans="1:4">
      <c r="A2453" s="133"/>
      <c r="B2453" s="133"/>
      <c r="C2453" s="133"/>
      <c r="D2453" s="133"/>
    </row>
    <row r="2454" spans="1:4">
      <c r="A2454" s="133"/>
      <c r="B2454" s="133"/>
      <c r="C2454" s="133"/>
      <c r="D2454" s="133"/>
    </row>
    <row r="2455" spans="1:4">
      <c r="A2455" s="133"/>
      <c r="B2455" s="133"/>
      <c r="C2455" s="133"/>
      <c r="D2455" s="133"/>
    </row>
    <row r="2456" spans="1:4">
      <c r="A2456" s="133"/>
      <c r="B2456" s="133"/>
      <c r="C2456" s="133"/>
      <c r="D2456" s="133"/>
    </row>
    <row r="2457" spans="1:4">
      <c r="A2457" s="133"/>
      <c r="B2457" s="133"/>
      <c r="C2457" s="133"/>
      <c r="D2457" s="133"/>
    </row>
    <row r="2458" spans="1:4">
      <c r="A2458" s="133"/>
      <c r="B2458" s="133"/>
      <c r="C2458" s="133"/>
      <c r="D2458" s="133"/>
    </row>
    <row r="2459" spans="1:4">
      <c r="A2459" s="133"/>
      <c r="B2459" s="133"/>
      <c r="C2459" s="133"/>
      <c r="D2459" s="133"/>
    </row>
    <row r="2460" spans="1:4">
      <c r="A2460" s="133"/>
      <c r="B2460" s="133"/>
      <c r="C2460" s="133"/>
      <c r="D2460" s="133"/>
    </row>
    <row r="2461" spans="1:4">
      <c r="A2461" s="133"/>
      <c r="B2461" s="133"/>
      <c r="C2461" s="133"/>
      <c r="D2461" s="133"/>
    </row>
    <row r="2462" spans="1:4">
      <c r="A2462" s="133"/>
      <c r="B2462" s="133"/>
      <c r="C2462" s="133"/>
      <c r="D2462" s="133"/>
    </row>
    <row r="2463" spans="1:4">
      <c r="A2463" s="133"/>
      <c r="B2463" s="133"/>
      <c r="C2463" s="133"/>
      <c r="D2463" s="133"/>
    </row>
    <row r="2464" spans="1:4">
      <c r="A2464" s="133"/>
      <c r="B2464" s="133"/>
      <c r="C2464" s="133"/>
      <c r="D2464" s="133"/>
    </row>
    <row r="2465" spans="1:4">
      <c r="A2465" s="133"/>
      <c r="B2465" s="133"/>
      <c r="C2465" s="133"/>
      <c r="D2465" s="133"/>
    </row>
    <row r="2466" spans="1:4">
      <c r="A2466" s="133"/>
      <c r="B2466" s="133"/>
      <c r="C2466" s="133"/>
      <c r="D2466" s="133"/>
    </row>
    <row r="2467" spans="1:4">
      <c r="A2467" s="133"/>
      <c r="B2467" s="133"/>
      <c r="C2467" s="133"/>
      <c r="D2467" s="133"/>
    </row>
    <row r="2468" spans="1:4">
      <c r="A2468" s="133"/>
      <c r="B2468" s="133"/>
      <c r="C2468" s="133"/>
      <c r="D2468" s="133"/>
    </row>
    <row r="2469" spans="1:4">
      <c r="A2469" s="133"/>
      <c r="B2469" s="133"/>
      <c r="C2469" s="133"/>
      <c r="D2469" s="133"/>
    </row>
    <row r="2470" spans="1:4">
      <c r="A2470" s="133"/>
      <c r="B2470" s="133"/>
      <c r="C2470" s="133"/>
      <c r="D2470" s="133"/>
    </row>
    <row r="2471" spans="1:4">
      <c r="A2471" s="133"/>
      <c r="B2471" s="133"/>
      <c r="C2471" s="133"/>
      <c r="D2471" s="133"/>
    </row>
    <row r="2472" spans="1:4">
      <c r="A2472" s="133"/>
      <c r="B2472" s="133"/>
      <c r="C2472" s="133"/>
      <c r="D2472" s="133"/>
    </row>
    <row r="2473" spans="1:4">
      <c r="A2473" s="133"/>
      <c r="B2473" s="133"/>
      <c r="C2473" s="133"/>
      <c r="D2473" s="133"/>
    </row>
    <row r="2474" spans="1:4">
      <c r="A2474" s="133"/>
      <c r="B2474" s="133"/>
      <c r="C2474" s="133"/>
      <c r="D2474" s="133"/>
    </row>
    <row r="2475" spans="1:4">
      <c r="A2475" s="133"/>
      <c r="B2475" s="133"/>
      <c r="C2475" s="133"/>
      <c r="D2475" s="133"/>
    </row>
    <row r="2476" spans="1:4">
      <c r="A2476" s="133"/>
      <c r="B2476" s="133"/>
      <c r="C2476" s="133"/>
      <c r="D2476" s="133"/>
    </row>
    <row r="2477" spans="1:4">
      <c r="A2477" s="133"/>
      <c r="B2477" s="133"/>
      <c r="C2477" s="133"/>
      <c r="D2477" s="133"/>
    </row>
    <row r="2478" spans="1:4">
      <c r="A2478" s="133"/>
      <c r="B2478" s="133"/>
      <c r="C2478" s="133"/>
      <c r="D2478" s="133"/>
    </row>
    <row r="2479" spans="1:4">
      <c r="A2479" s="133"/>
      <c r="B2479" s="133"/>
      <c r="C2479" s="133"/>
      <c r="D2479" s="133"/>
    </row>
    <row r="2480" spans="1:4">
      <c r="A2480" s="133"/>
      <c r="B2480" s="133"/>
      <c r="C2480" s="133"/>
      <c r="D2480" s="133"/>
    </row>
    <row r="2481" spans="1:4">
      <c r="A2481" s="133"/>
      <c r="B2481" s="133"/>
      <c r="C2481" s="133"/>
      <c r="D2481" s="133"/>
    </row>
    <row r="2482" spans="1:4">
      <c r="A2482" s="133"/>
      <c r="B2482" s="133"/>
      <c r="C2482" s="133"/>
      <c r="D2482" s="133"/>
    </row>
    <row r="2483" spans="1:4">
      <c r="A2483" s="133"/>
      <c r="B2483" s="133"/>
      <c r="C2483" s="133"/>
      <c r="D2483" s="133"/>
    </row>
    <row r="2484" spans="1:4">
      <c r="A2484" s="133"/>
      <c r="B2484" s="133"/>
      <c r="C2484" s="133"/>
      <c r="D2484" s="133"/>
    </row>
    <row r="2485" spans="1:4">
      <c r="A2485" s="133"/>
      <c r="B2485" s="133"/>
      <c r="C2485" s="133"/>
      <c r="D2485" s="133"/>
    </row>
    <row r="2486" spans="1:4">
      <c r="A2486" s="133"/>
      <c r="B2486" s="133"/>
      <c r="C2486" s="133"/>
      <c r="D2486" s="133"/>
    </row>
    <row r="2487" spans="1:4">
      <c r="A2487" s="133"/>
      <c r="B2487" s="133"/>
      <c r="C2487" s="133"/>
      <c r="D2487" s="133"/>
    </row>
    <row r="2488" spans="1:4">
      <c r="A2488" s="133"/>
      <c r="B2488" s="133"/>
      <c r="C2488" s="133"/>
      <c r="D2488" s="133"/>
    </row>
    <row r="2489" spans="1:4">
      <c r="A2489" s="133"/>
      <c r="B2489" s="133"/>
      <c r="C2489" s="133"/>
      <c r="D2489" s="133"/>
    </row>
    <row r="2490" spans="1:4">
      <c r="A2490" s="133"/>
      <c r="B2490" s="133"/>
      <c r="C2490" s="133"/>
      <c r="D2490" s="133"/>
    </row>
    <row r="2491" spans="1:4">
      <c r="A2491" s="133"/>
      <c r="B2491" s="133"/>
      <c r="C2491" s="133"/>
      <c r="D2491" s="133"/>
    </row>
    <row r="2492" spans="1:4">
      <c r="A2492" s="133"/>
      <c r="B2492" s="133"/>
      <c r="C2492" s="133"/>
      <c r="D2492" s="133"/>
    </row>
    <row r="2493" spans="1:4">
      <c r="A2493" s="133"/>
      <c r="B2493" s="133"/>
      <c r="C2493" s="133"/>
      <c r="D2493" s="133"/>
    </row>
    <row r="2494" spans="1:4">
      <c r="A2494" s="133"/>
      <c r="B2494" s="133"/>
      <c r="C2494" s="133"/>
      <c r="D2494" s="133"/>
    </row>
    <row r="2495" spans="1:4">
      <c r="A2495" s="133"/>
      <c r="B2495" s="133"/>
      <c r="C2495" s="133"/>
      <c r="D2495" s="133"/>
    </row>
    <row r="2496" spans="1:4">
      <c r="A2496" s="133"/>
      <c r="B2496" s="133"/>
      <c r="C2496" s="133"/>
      <c r="D2496" s="133"/>
    </row>
    <row r="2497" spans="1:4">
      <c r="A2497" s="133"/>
      <c r="B2497" s="133"/>
      <c r="C2497" s="133"/>
      <c r="D2497" s="133"/>
    </row>
    <row r="2498" spans="1:4">
      <c r="A2498" s="133"/>
      <c r="B2498" s="133"/>
      <c r="C2498" s="133"/>
      <c r="D2498" s="133"/>
    </row>
    <row r="2499" spans="1:4">
      <c r="A2499" s="133"/>
      <c r="B2499" s="133"/>
      <c r="C2499" s="133"/>
      <c r="D2499" s="133"/>
    </row>
    <row r="2500" spans="1:4">
      <c r="A2500" s="133"/>
      <c r="B2500" s="133"/>
      <c r="C2500" s="133"/>
      <c r="D2500" s="133"/>
    </row>
    <row r="2501" spans="1:4">
      <c r="A2501" s="133"/>
      <c r="B2501" s="133"/>
      <c r="C2501" s="133"/>
      <c r="D2501" s="133"/>
    </row>
    <row r="2502" spans="1:4">
      <c r="A2502" s="133"/>
      <c r="B2502" s="133"/>
      <c r="C2502" s="133"/>
      <c r="D2502" s="133"/>
    </row>
    <row r="2503" spans="1:4">
      <c r="A2503" s="133"/>
      <c r="B2503" s="133"/>
      <c r="C2503" s="133"/>
      <c r="D2503" s="133"/>
    </row>
    <row r="2504" spans="1:4">
      <c r="A2504" s="133"/>
      <c r="B2504" s="133"/>
      <c r="C2504" s="133"/>
      <c r="D2504" s="133"/>
    </row>
    <row r="2505" spans="1:4">
      <c r="A2505" s="133"/>
      <c r="B2505" s="133"/>
      <c r="C2505" s="133"/>
      <c r="D2505" s="133"/>
    </row>
    <row r="2506" spans="1:4">
      <c r="A2506" s="133"/>
      <c r="B2506" s="133"/>
      <c r="C2506" s="133"/>
      <c r="D2506" s="133"/>
    </row>
    <row r="2507" spans="1:4">
      <c r="A2507" s="133"/>
      <c r="B2507" s="133"/>
      <c r="C2507" s="133"/>
      <c r="D2507" s="133"/>
    </row>
    <row r="2508" spans="1:4">
      <c r="A2508" s="133"/>
      <c r="B2508" s="133"/>
      <c r="C2508" s="133"/>
      <c r="D2508" s="133"/>
    </row>
    <row r="2509" spans="1:4">
      <c r="A2509" s="133"/>
      <c r="B2509" s="133"/>
      <c r="C2509" s="133"/>
      <c r="D2509" s="133"/>
    </row>
    <row r="2510" spans="1:4">
      <c r="A2510" s="133"/>
      <c r="B2510" s="133"/>
      <c r="C2510" s="133"/>
      <c r="D2510" s="133"/>
    </row>
    <row r="2511" spans="1:4">
      <c r="A2511" s="133"/>
      <c r="B2511" s="133"/>
      <c r="C2511" s="133"/>
      <c r="D2511" s="133"/>
    </row>
    <row r="2512" spans="1:4">
      <c r="A2512" s="133"/>
      <c r="B2512" s="133"/>
      <c r="C2512" s="133"/>
      <c r="D2512" s="133"/>
    </row>
    <row r="2513" spans="1:4">
      <c r="A2513" s="133"/>
      <c r="B2513" s="133"/>
      <c r="C2513" s="133"/>
      <c r="D2513" s="133"/>
    </row>
    <row r="2514" spans="1:4">
      <c r="A2514" s="133"/>
      <c r="B2514" s="133"/>
      <c r="C2514" s="133"/>
      <c r="D2514" s="133"/>
    </row>
    <row r="2515" spans="1:4">
      <c r="A2515" s="133"/>
      <c r="B2515" s="133"/>
      <c r="C2515" s="133"/>
      <c r="D2515" s="133"/>
    </row>
    <row r="2516" spans="1:4">
      <c r="A2516" s="133"/>
      <c r="B2516" s="133"/>
      <c r="C2516" s="133"/>
      <c r="D2516" s="133"/>
    </row>
    <row r="2517" spans="1:4">
      <c r="A2517" s="133"/>
      <c r="B2517" s="133"/>
      <c r="C2517" s="133"/>
      <c r="D2517" s="133"/>
    </row>
    <row r="2518" spans="1:4">
      <c r="A2518" s="133"/>
      <c r="B2518" s="133"/>
      <c r="C2518" s="133"/>
      <c r="D2518" s="133"/>
    </row>
    <row r="2519" spans="1:4">
      <c r="A2519" s="133"/>
      <c r="B2519" s="133"/>
      <c r="C2519" s="133"/>
      <c r="D2519" s="133"/>
    </row>
    <row r="2520" spans="1:4">
      <c r="A2520" s="133"/>
      <c r="B2520" s="133"/>
      <c r="C2520" s="133"/>
      <c r="D2520" s="133"/>
    </row>
    <row r="2521" spans="1:4">
      <c r="A2521" s="133"/>
      <c r="B2521" s="133"/>
      <c r="C2521" s="133"/>
      <c r="D2521" s="133"/>
    </row>
    <row r="2522" spans="1:4">
      <c r="A2522" s="133"/>
      <c r="B2522" s="133"/>
      <c r="C2522" s="133"/>
      <c r="D2522" s="133"/>
    </row>
    <row r="2523" spans="1:4">
      <c r="A2523" s="133"/>
      <c r="B2523" s="133"/>
      <c r="C2523" s="133"/>
      <c r="D2523" s="133"/>
    </row>
    <row r="2524" spans="1:4">
      <c r="A2524" s="133"/>
      <c r="B2524" s="133"/>
      <c r="C2524" s="133"/>
      <c r="D2524" s="133"/>
    </row>
    <row r="2525" spans="1:4">
      <c r="A2525" s="133"/>
      <c r="B2525" s="133"/>
      <c r="C2525" s="133"/>
      <c r="D2525" s="133"/>
    </row>
    <row r="2526" spans="1:4">
      <c r="A2526" s="133"/>
      <c r="B2526" s="133"/>
      <c r="C2526" s="133"/>
      <c r="D2526" s="133"/>
    </row>
    <row r="2527" spans="1:4">
      <c r="A2527" s="133"/>
      <c r="B2527" s="133"/>
      <c r="C2527" s="133"/>
      <c r="D2527" s="133"/>
    </row>
    <row r="2528" spans="1:4">
      <c r="A2528" s="133"/>
      <c r="B2528" s="133"/>
      <c r="C2528" s="133"/>
      <c r="D2528" s="133"/>
    </row>
    <row r="2529" spans="1:4">
      <c r="A2529" s="133"/>
      <c r="B2529" s="133"/>
      <c r="C2529" s="133"/>
      <c r="D2529" s="133"/>
    </row>
    <row r="2530" spans="1:4">
      <c r="A2530" s="133"/>
      <c r="B2530" s="133"/>
      <c r="C2530" s="133"/>
      <c r="D2530" s="133"/>
    </row>
    <row r="2531" spans="1:4">
      <c r="A2531" s="133"/>
      <c r="B2531" s="133"/>
      <c r="C2531" s="133"/>
      <c r="D2531" s="133"/>
    </row>
    <row r="2532" spans="1:4">
      <c r="A2532" s="133"/>
      <c r="B2532" s="133"/>
      <c r="C2532" s="133"/>
      <c r="D2532" s="133"/>
    </row>
    <row r="2533" spans="1:4">
      <c r="A2533" s="133"/>
      <c r="B2533" s="133"/>
      <c r="C2533" s="133"/>
      <c r="D2533" s="133"/>
    </row>
    <row r="2534" spans="1:4">
      <c r="A2534" s="133"/>
      <c r="B2534" s="133"/>
      <c r="C2534" s="133"/>
      <c r="D2534" s="133"/>
    </row>
    <row r="2535" spans="1:4">
      <c r="A2535" s="133"/>
      <c r="B2535" s="133"/>
      <c r="C2535" s="133"/>
      <c r="D2535" s="133"/>
    </row>
    <row r="2536" spans="1:4">
      <c r="A2536" s="133"/>
      <c r="B2536" s="133"/>
      <c r="C2536" s="133"/>
      <c r="D2536" s="133"/>
    </row>
    <row r="2537" spans="1:4">
      <c r="A2537" s="133"/>
      <c r="B2537" s="133"/>
      <c r="C2537" s="133"/>
      <c r="D2537" s="133"/>
    </row>
    <row r="2538" spans="1:4">
      <c r="A2538" s="133"/>
      <c r="B2538" s="133"/>
      <c r="C2538" s="133"/>
      <c r="D2538" s="133"/>
    </row>
    <row r="2539" spans="1:4">
      <c r="A2539" s="133"/>
      <c r="B2539" s="133"/>
      <c r="C2539" s="133"/>
      <c r="D2539" s="133"/>
    </row>
    <row r="2540" spans="1:4">
      <c r="A2540" s="133"/>
      <c r="B2540" s="133"/>
      <c r="C2540" s="133"/>
      <c r="D2540" s="133"/>
    </row>
    <row r="2541" spans="1:4">
      <c r="A2541" s="133"/>
      <c r="B2541" s="133"/>
      <c r="C2541" s="133"/>
      <c r="D2541" s="133"/>
    </row>
    <row r="2542" spans="1:4">
      <c r="A2542" s="133"/>
      <c r="B2542" s="133"/>
      <c r="C2542" s="133"/>
      <c r="D2542" s="133"/>
    </row>
    <row r="2543" spans="1:4">
      <c r="A2543" s="133"/>
      <c r="B2543" s="133"/>
      <c r="C2543" s="133"/>
      <c r="D2543" s="133"/>
    </row>
    <row r="2544" spans="1:4">
      <c r="A2544" s="133"/>
      <c r="B2544" s="133"/>
      <c r="C2544" s="133"/>
      <c r="D2544" s="133"/>
    </row>
    <row r="2545" spans="1:4">
      <c r="A2545" s="133"/>
      <c r="B2545" s="133"/>
      <c r="C2545" s="133"/>
      <c r="D2545" s="133"/>
    </row>
    <row r="2546" spans="1:4">
      <c r="A2546" s="133"/>
      <c r="B2546" s="133"/>
      <c r="C2546" s="133"/>
      <c r="D2546" s="133"/>
    </row>
    <row r="2547" spans="1:4">
      <c r="A2547" s="133"/>
      <c r="B2547" s="133"/>
      <c r="C2547" s="133"/>
      <c r="D2547" s="133"/>
    </row>
    <row r="2548" spans="1:4">
      <c r="A2548" s="133"/>
      <c r="B2548" s="133"/>
      <c r="C2548" s="133"/>
      <c r="D2548" s="133"/>
    </row>
    <row r="2549" spans="1:4">
      <c r="A2549" s="133"/>
      <c r="B2549" s="133"/>
      <c r="C2549" s="133"/>
      <c r="D2549" s="133"/>
    </row>
    <row r="2550" spans="1:4">
      <c r="A2550" s="133"/>
      <c r="B2550" s="133"/>
      <c r="C2550" s="133"/>
      <c r="D2550" s="133"/>
    </row>
    <row r="2551" spans="1:4">
      <c r="A2551" s="133"/>
      <c r="B2551" s="133"/>
      <c r="C2551" s="133"/>
      <c r="D2551" s="133"/>
    </row>
    <row r="2552" spans="1:4">
      <c r="A2552" s="133"/>
      <c r="B2552" s="133"/>
      <c r="C2552" s="133"/>
      <c r="D2552" s="133"/>
    </row>
    <row r="2553" spans="1:4">
      <c r="A2553" s="133"/>
      <c r="B2553" s="133"/>
      <c r="C2553" s="133"/>
      <c r="D2553" s="133"/>
    </row>
    <row r="2554" spans="1:4">
      <c r="A2554" s="133"/>
      <c r="B2554" s="133"/>
      <c r="C2554" s="133"/>
      <c r="D2554" s="133"/>
    </row>
    <row r="2555" spans="1:4">
      <c r="A2555" s="133"/>
      <c r="B2555" s="133"/>
      <c r="C2555" s="133"/>
      <c r="D2555" s="133"/>
    </row>
    <row r="2556" spans="1:4">
      <c r="A2556" s="133"/>
      <c r="B2556" s="133"/>
      <c r="C2556" s="133"/>
      <c r="D2556" s="133"/>
    </row>
    <row r="2557" spans="1:4">
      <c r="A2557" s="133"/>
      <c r="B2557" s="133"/>
      <c r="C2557" s="133"/>
      <c r="D2557" s="133"/>
    </row>
    <row r="2558" spans="1:4">
      <c r="A2558" s="133"/>
      <c r="B2558" s="133"/>
      <c r="C2558" s="133"/>
      <c r="D2558" s="133"/>
    </row>
    <row r="2559" spans="1:4">
      <c r="A2559" s="133"/>
      <c r="B2559" s="133"/>
      <c r="C2559" s="133"/>
      <c r="D2559" s="133"/>
    </row>
    <row r="2560" spans="1:4">
      <c r="A2560" s="133"/>
      <c r="B2560" s="133"/>
      <c r="C2560" s="133"/>
      <c r="D2560" s="133"/>
    </row>
    <row r="2561" spans="1:4">
      <c r="A2561" s="133"/>
      <c r="B2561" s="133"/>
      <c r="C2561" s="133"/>
      <c r="D2561" s="133"/>
    </row>
    <row r="2562" spans="1:4">
      <c r="A2562" s="133"/>
      <c r="B2562" s="133"/>
      <c r="C2562" s="133"/>
      <c r="D2562" s="133"/>
    </row>
    <row r="2563" spans="1:4">
      <c r="A2563" s="133"/>
      <c r="B2563" s="133"/>
      <c r="C2563" s="133"/>
      <c r="D2563" s="133"/>
    </row>
    <row r="2564" spans="1:4">
      <c r="A2564" s="133"/>
      <c r="B2564" s="133"/>
      <c r="C2564" s="133"/>
      <c r="D2564" s="133"/>
    </row>
    <row r="2565" spans="1:4">
      <c r="A2565" s="133"/>
      <c r="B2565" s="133"/>
      <c r="C2565" s="133"/>
      <c r="D2565" s="133"/>
    </row>
    <row r="2566" spans="1:4">
      <c r="A2566" s="133"/>
      <c r="B2566" s="133"/>
      <c r="C2566" s="133"/>
      <c r="D2566" s="133"/>
    </row>
    <row r="2567" spans="1:4">
      <c r="A2567" s="133"/>
      <c r="B2567" s="133"/>
      <c r="C2567" s="133"/>
      <c r="D2567" s="133"/>
    </row>
    <row r="2568" spans="1:4">
      <c r="A2568" s="133"/>
      <c r="B2568" s="133"/>
      <c r="C2568" s="133"/>
      <c r="D2568" s="133"/>
    </row>
    <row r="2569" spans="1:4">
      <c r="A2569" s="133"/>
      <c r="B2569" s="133"/>
      <c r="C2569" s="133"/>
      <c r="D2569" s="133"/>
    </row>
    <row r="2570" spans="1:4">
      <c r="A2570" s="133"/>
      <c r="B2570" s="133"/>
      <c r="C2570" s="133"/>
      <c r="D2570" s="133"/>
    </row>
    <row r="2571" spans="1:4">
      <c r="A2571" s="133"/>
      <c r="B2571" s="133"/>
      <c r="C2571" s="133"/>
      <c r="D2571" s="133"/>
    </row>
    <row r="2572" spans="1:4">
      <c r="A2572" s="133"/>
      <c r="B2572" s="133"/>
      <c r="C2572" s="133"/>
      <c r="D2572" s="133"/>
    </row>
    <row r="2573" spans="1:4">
      <c r="A2573" s="133"/>
      <c r="B2573" s="133"/>
      <c r="C2573" s="133"/>
      <c r="D2573" s="133"/>
    </row>
    <row r="2574" spans="1:4">
      <c r="A2574" s="133"/>
      <c r="B2574" s="133"/>
      <c r="C2574" s="133"/>
      <c r="D2574" s="133"/>
    </row>
    <row r="2575" spans="1:4">
      <c r="A2575" s="133"/>
      <c r="B2575" s="133"/>
      <c r="C2575" s="133"/>
      <c r="D2575" s="133"/>
    </row>
    <row r="2576" spans="1:4">
      <c r="A2576" s="133"/>
      <c r="B2576" s="133"/>
      <c r="C2576" s="133"/>
      <c r="D2576" s="133"/>
    </row>
    <row r="2577" spans="1:4">
      <c r="A2577" s="133"/>
      <c r="B2577" s="133"/>
      <c r="C2577" s="133"/>
      <c r="D2577" s="133"/>
    </row>
    <row r="2578" spans="1:4">
      <c r="A2578" s="133"/>
      <c r="B2578" s="133"/>
      <c r="C2578" s="133"/>
      <c r="D2578" s="133"/>
    </row>
    <row r="2579" spans="1:4">
      <c r="A2579" s="133"/>
      <c r="B2579" s="133"/>
      <c r="C2579" s="133"/>
      <c r="D2579" s="133"/>
    </row>
    <row r="2580" spans="1:4">
      <c r="A2580" s="133"/>
      <c r="B2580" s="133"/>
      <c r="C2580" s="133"/>
      <c r="D2580" s="133"/>
    </row>
    <row r="2581" spans="1:4">
      <c r="A2581" s="133"/>
      <c r="B2581" s="133"/>
      <c r="C2581" s="133"/>
      <c r="D2581" s="133"/>
    </row>
    <row r="2582" spans="1:4">
      <c r="A2582" s="133"/>
      <c r="B2582" s="133"/>
      <c r="C2582" s="133"/>
      <c r="D2582" s="133"/>
    </row>
    <row r="2583" spans="1:4">
      <c r="A2583" s="133"/>
      <c r="B2583" s="133"/>
      <c r="C2583" s="133"/>
      <c r="D2583" s="133"/>
    </row>
    <row r="2584" spans="1:4">
      <c r="A2584" s="133"/>
      <c r="B2584" s="133"/>
      <c r="C2584" s="133"/>
      <c r="D2584" s="133"/>
    </row>
    <row r="2585" spans="1:4">
      <c r="A2585" s="133"/>
      <c r="B2585" s="133"/>
      <c r="C2585" s="133"/>
      <c r="D2585" s="133"/>
    </row>
    <row r="2586" spans="1:4">
      <c r="A2586" s="133"/>
      <c r="B2586" s="133"/>
      <c r="C2586" s="133"/>
      <c r="D2586" s="133"/>
    </row>
    <row r="2587" spans="1:4">
      <c r="A2587" s="133"/>
      <c r="B2587" s="133"/>
      <c r="C2587" s="133"/>
      <c r="D2587" s="133"/>
    </row>
    <row r="2588" spans="1:4">
      <c r="A2588" s="133"/>
      <c r="B2588" s="133"/>
      <c r="C2588" s="133"/>
      <c r="D2588" s="133"/>
    </row>
    <row r="2589" spans="1:4">
      <c r="A2589" s="133"/>
      <c r="B2589" s="133"/>
      <c r="C2589" s="133"/>
      <c r="D2589" s="133"/>
    </row>
    <row r="2590" spans="1:4">
      <c r="A2590" s="133"/>
      <c r="B2590" s="133"/>
      <c r="C2590" s="133"/>
      <c r="D2590" s="133"/>
    </row>
    <row r="2591" spans="1:4">
      <c r="A2591" s="133"/>
      <c r="B2591" s="133"/>
      <c r="C2591" s="133"/>
      <c r="D2591" s="133"/>
    </row>
    <row r="2592" spans="1:4">
      <c r="A2592" s="133"/>
      <c r="B2592" s="133"/>
      <c r="C2592" s="133"/>
      <c r="D2592" s="133"/>
    </row>
    <row r="2593" spans="1:4">
      <c r="A2593" s="133"/>
      <c r="B2593" s="133"/>
      <c r="C2593" s="133"/>
      <c r="D2593" s="133"/>
    </row>
    <row r="2594" spans="1:4">
      <c r="A2594" s="133"/>
      <c r="B2594" s="133"/>
      <c r="C2594" s="133"/>
      <c r="D2594" s="133"/>
    </row>
    <row r="2595" spans="1:4">
      <c r="A2595" s="133"/>
      <c r="B2595" s="133"/>
      <c r="C2595" s="133"/>
      <c r="D2595" s="133"/>
    </row>
    <row r="2596" spans="1:4">
      <c r="A2596" s="133"/>
      <c r="B2596" s="133"/>
      <c r="C2596" s="133"/>
      <c r="D2596" s="133"/>
    </row>
    <row r="2597" spans="1:4">
      <c r="A2597" s="133"/>
      <c r="B2597" s="133"/>
      <c r="C2597" s="133"/>
      <c r="D2597" s="133"/>
    </row>
    <row r="2598" spans="1:4">
      <c r="A2598" s="133"/>
      <c r="B2598" s="133"/>
      <c r="C2598" s="133"/>
      <c r="D2598" s="133"/>
    </row>
    <row r="2599" spans="1:4">
      <c r="A2599" s="133"/>
      <c r="B2599" s="133"/>
      <c r="C2599" s="133"/>
      <c r="D2599" s="133"/>
    </row>
    <row r="2600" spans="1:4">
      <c r="A2600" s="133"/>
      <c r="B2600" s="133"/>
      <c r="C2600" s="133"/>
      <c r="D2600" s="133"/>
    </row>
    <row r="2601" spans="1:4">
      <c r="A2601" s="133"/>
      <c r="B2601" s="133"/>
      <c r="C2601" s="133"/>
      <c r="D2601" s="133"/>
    </row>
    <row r="2602" spans="1:4">
      <c r="A2602" s="133"/>
      <c r="B2602" s="133"/>
      <c r="C2602" s="133"/>
      <c r="D2602" s="133"/>
    </row>
    <row r="2603" spans="1:4">
      <c r="A2603" s="133"/>
      <c r="B2603" s="133"/>
      <c r="C2603" s="133"/>
      <c r="D2603" s="133"/>
    </row>
    <row r="2604" spans="1:4">
      <c r="A2604" s="133"/>
      <c r="B2604" s="133"/>
      <c r="C2604" s="133"/>
      <c r="D2604" s="133"/>
    </row>
    <row r="2605" spans="1:4">
      <c r="A2605" s="133"/>
      <c r="B2605" s="133"/>
      <c r="C2605" s="133"/>
      <c r="D2605" s="133"/>
    </row>
    <row r="2606" spans="1:4">
      <c r="A2606" s="133"/>
      <c r="B2606" s="133"/>
      <c r="C2606" s="133"/>
      <c r="D2606" s="133"/>
    </row>
    <row r="2607" spans="1:4">
      <c r="A2607" s="133"/>
      <c r="B2607" s="133"/>
      <c r="C2607" s="133"/>
      <c r="D2607" s="133"/>
    </row>
    <row r="2608" spans="1:4">
      <c r="A2608" s="133"/>
      <c r="B2608" s="133"/>
      <c r="C2608" s="133"/>
      <c r="D2608" s="133"/>
    </row>
    <row r="2609" spans="1:4">
      <c r="A2609" s="133"/>
      <c r="B2609" s="133"/>
      <c r="C2609" s="133"/>
      <c r="D2609" s="133"/>
    </row>
    <row r="2610" spans="1:4">
      <c r="A2610" s="133"/>
      <c r="B2610" s="133"/>
      <c r="C2610" s="133"/>
      <c r="D2610" s="133"/>
    </row>
    <row r="2611" spans="1:4">
      <c r="A2611" s="133"/>
      <c r="B2611" s="133"/>
      <c r="C2611" s="133"/>
      <c r="D2611" s="133"/>
    </row>
    <row r="2612" spans="1:4">
      <c r="A2612" s="133"/>
      <c r="B2612" s="133"/>
      <c r="C2612" s="133"/>
      <c r="D2612" s="133"/>
    </row>
    <row r="2613" spans="1:4">
      <c r="A2613" s="133"/>
      <c r="B2613" s="133"/>
      <c r="C2613" s="133"/>
      <c r="D2613" s="133"/>
    </row>
    <row r="2614" spans="1:4">
      <c r="A2614" s="133"/>
      <c r="B2614" s="133"/>
      <c r="C2614" s="133"/>
      <c r="D2614" s="133"/>
    </row>
    <row r="2615" spans="1:4">
      <c r="A2615" s="133"/>
      <c r="B2615" s="133"/>
      <c r="C2615" s="133"/>
      <c r="D2615" s="133"/>
    </row>
    <row r="2616" spans="1:4">
      <c r="A2616" s="133"/>
      <c r="B2616" s="133"/>
      <c r="C2616" s="133"/>
      <c r="D2616" s="133"/>
    </row>
    <row r="2617" spans="1:4">
      <c r="A2617" s="133"/>
      <c r="B2617" s="133"/>
      <c r="C2617" s="133"/>
      <c r="D2617" s="133"/>
    </row>
    <row r="2618" spans="1:4">
      <c r="A2618" s="133"/>
      <c r="B2618" s="133"/>
      <c r="C2618" s="133"/>
      <c r="D2618" s="133"/>
    </row>
    <row r="2619" spans="1:4">
      <c r="A2619" s="133"/>
      <c r="B2619" s="133"/>
      <c r="C2619" s="133"/>
      <c r="D2619" s="133"/>
    </row>
    <row r="2620" spans="1:4">
      <c r="A2620" s="133"/>
      <c r="B2620" s="133"/>
      <c r="C2620" s="133"/>
      <c r="D2620" s="133"/>
    </row>
    <row r="2621" spans="1:4">
      <c r="A2621" s="133"/>
      <c r="B2621" s="133"/>
      <c r="C2621" s="133"/>
      <c r="D2621" s="133"/>
    </row>
    <row r="2622" spans="1:4">
      <c r="A2622" s="133"/>
      <c r="B2622" s="133"/>
      <c r="C2622" s="133"/>
      <c r="D2622" s="133"/>
    </row>
    <row r="2623" spans="1:4">
      <c r="A2623" s="133"/>
      <c r="B2623" s="133"/>
      <c r="C2623" s="133"/>
      <c r="D2623" s="133"/>
    </row>
    <row r="2624" spans="1:4">
      <c r="A2624" s="133"/>
      <c r="B2624" s="133"/>
      <c r="C2624" s="133"/>
      <c r="D2624" s="133"/>
    </row>
    <row r="2625" spans="1:4">
      <c r="A2625" s="133"/>
      <c r="B2625" s="133"/>
      <c r="C2625" s="133"/>
      <c r="D2625" s="133"/>
    </row>
    <row r="2626" spans="1:4">
      <c r="A2626" s="133"/>
      <c r="B2626" s="133"/>
      <c r="C2626" s="133"/>
      <c r="D2626" s="133"/>
    </row>
    <row r="2627" spans="1:4">
      <c r="A2627" s="133"/>
      <c r="B2627" s="133"/>
      <c r="C2627" s="133"/>
      <c r="D2627" s="133"/>
    </row>
    <row r="2628" spans="1:4">
      <c r="A2628" s="133"/>
      <c r="B2628" s="133"/>
      <c r="C2628" s="133"/>
      <c r="D2628" s="133"/>
    </row>
    <row r="2629" spans="1:4">
      <c r="A2629" s="133"/>
      <c r="B2629" s="133"/>
      <c r="C2629" s="133"/>
      <c r="D2629" s="133"/>
    </row>
    <row r="2630" spans="1:4">
      <c r="A2630" s="133"/>
      <c r="B2630" s="133"/>
      <c r="C2630" s="133"/>
      <c r="D2630" s="133"/>
    </row>
    <row r="2631" spans="1:4">
      <c r="A2631" s="133"/>
      <c r="B2631" s="133"/>
      <c r="C2631" s="133"/>
      <c r="D2631" s="133"/>
    </row>
    <row r="2632" spans="1:4">
      <c r="A2632" s="133"/>
      <c r="B2632" s="133"/>
      <c r="C2632" s="133"/>
      <c r="D2632" s="133"/>
    </row>
    <row r="2633" spans="1:4">
      <c r="A2633" s="133"/>
      <c r="B2633" s="133"/>
      <c r="C2633" s="133"/>
      <c r="D2633" s="133"/>
    </row>
    <row r="2634" spans="1:4">
      <c r="A2634" s="133"/>
      <c r="B2634" s="133"/>
      <c r="C2634" s="133"/>
      <c r="D2634" s="133"/>
    </row>
    <row r="2635" spans="1:4">
      <c r="A2635" s="133"/>
      <c r="B2635" s="133"/>
      <c r="C2635" s="133"/>
      <c r="D2635" s="133"/>
    </row>
    <row r="2636" spans="1:4">
      <c r="A2636" s="133"/>
      <c r="B2636" s="133"/>
      <c r="C2636" s="133"/>
      <c r="D2636" s="133"/>
    </row>
    <row r="2637" spans="1:4">
      <c r="A2637" s="133"/>
      <c r="B2637" s="133"/>
      <c r="C2637" s="133"/>
      <c r="D2637" s="133"/>
    </row>
    <row r="2638" spans="1:4">
      <c r="A2638" s="133"/>
      <c r="B2638" s="133"/>
      <c r="C2638" s="133"/>
      <c r="D2638" s="133"/>
    </row>
    <row r="2639" spans="1:4">
      <c r="A2639" s="133"/>
      <c r="B2639" s="133"/>
      <c r="C2639" s="133"/>
      <c r="D2639" s="133"/>
    </row>
    <row r="2640" spans="1:4">
      <c r="A2640" s="133"/>
      <c r="B2640" s="133"/>
      <c r="C2640" s="133"/>
      <c r="D2640" s="133"/>
    </row>
    <row r="2641" spans="1:4">
      <c r="A2641" s="133"/>
      <c r="B2641" s="133"/>
      <c r="C2641" s="133"/>
      <c r="D2641" s="133"/>
    </row>
    <row r="2642" spans="1:4">
      <c r="A2642" s="133"/>
      <c r="B2642" s="133"/>
      <c r="C2642" s="133"/>
      <c r="D2642" s="133"/>
    </row>
    <row r="2643" spans="1:4">
      <c r="A2643" s="133"/>
      <c r="B2643" s="133"/>
      <c r="C2643" s="133"/>
      <c r="D2643" s="133"/>
    </row>
    <row r="2644" spans="1:4">
      <c r="A2644" s="133"/>
      <c r="B2644" s="133"/>
      <c r="C2644" s="133"/>
      <c r="D2644" s="133"/>
    </row>
    <row r="2645" spans="1:4">
      <c r="A2645" s="133"/>
      <c r="B2645" s="133"/>
      <c r="C2645" s="133"/>
      <c r="D2645" s="133"/>
    </row>
    <row r="2646" spans="1:4">
      <c r="A2646" s="133"/>
      <c r="B2646" s="133"/>
      <c r="C2646" s="133"/>
      <c r="D2646" s="133"/>
    </row>
    <row r="2647" spans="1:4">
      <c r="A2647" s="133"/>
      <c r="B2647" s="133"/>
      <c r="C2647" s="133"/>
      <c r="D2647" s="133"/>
    </row>
    <row r="2648" spans="1:4">
      <c r="A2648" s="133"/>
      <c r="B2648" s="133"/>
      <c r="C2648" s="133"/>
      <c r="D2648" s="133"/>
    </row>
    <row r="2649" spans="1:4">
      <c r="A2649" s="133"/>
      <c r="B2649" s="133"/>
      <c r="C2649" s="133"/>
      <c r="D2649" s="133"/>
    </row>
    <row r="2650" spans="1:4">
      <c r="A2650" s="133"/>
      <c r="B2650" s="133"/>
      <c r="C2650" s="133"/>
      <c r="D2650" s="133"/>
    </row>
    <row r="2651" spans="1:4">
      <c r="A2651" s="133"/>
      <c r="B2651" s="133"/>
      <c r="C2651" s="133"/>
      <c r="D2651" s="133"/>
    </row>
    <row r="2652" spans="1:4">
      <c r="A2652" s="133"/>
      <c r="B2652" s="133"/>
      <c r="C2652" s="133"/>
      <c r="D2652" s="133"/>
    </row>
    <row r="2653" spans="1:4">
      <c r="A2653" s="133"/>
      <c r="B2653" s="133"/>
      <c r="C2653" s="133"/>
      <c r="D2653" s="133"/>
    </row>
    <row r="2654" spans="1:4">
      <c r="A2654" s="133"/>
      <c r="B2654" s="133"/>
      <c r="C2654" s="133"/>
      <c r="D2654" s="133"/>
    </row>
    <row r="2655" spans="1:4">
      <c r="A2655" s="133"/>
      <c r="B2655" s="133"/>
      <c r="C2655" s="133"/>
      <c r="D2655" s="133"/>
    </row>
    <row r="2656" spans="1:4">
      <c r="A2656" s="133"/>
      <c r="B2656" s="133"/>
      <c r="C2656" s="133"/>
      <c r="D2656" s="133"/>
    </row>
    <row r="2657" spans="1:4">
      <c r="A2657" s="133"/>
      <c r="B2657" s="133"/>
      <c r="C2657" s="133"/>
      <c r="D2657" s="133"/>
    </row>
    <row r="2658" spans="1:4">
      <c r="A2658" s="133"/>
      <c r="B2658" s="133"/>
      <c r="C2658" s="133"/>
      <c r="D2658" s="133"/>
    </row>
    <row r="2659" spans="1:4">
      <c r="A2659" s="133"/>
      <c r="B2659" s="133"/>
      <c r="C2659" s="133"/>
      <c r="D2659" s="133"/>
    </row>
    <row r="2660" spans="1:4">
      <c r="A2660" s="133"/>
      <c r="B2660" s="133"/>
      <c r="C2660" s="133"/>
      <c r="D2660" s="133"/>
    </row>
    <row r="2661" spans="1:4">
      <c r="A2661" s="133"/>
      <c r="B2661" s="133"/>
      <c r="C2661" s="133"/>
      <c r="D2661" s="133"/>
    </row>
    <row r="2662" spans="1:4">
      <c r="A2662" s="133"/>
      <c r="B2662" s="133"/>
      <c r="C2662" s="133"/>
      <c r="D2662" s="133"/>
    </row>
    <row r="2663" spans="1:4">
      <c r="A2663" s="133"/>
      <c r="B2663" s="133"/>
      <c r="C2663" s="133"/>
      <c r="D2663" s="133"/>
    </row>
    <row r="2664" spans="1:4">
      <c r="A2664" s="133"/>
      <c r="B2664" s="133"/>
      <c r="C2664" s="133"/>
      <c r="D2664" s="133"/>
    </row>
    <row r="2665" spans="1:4">
      <c r="A2665" s="133"/>
      <c r="B2665" s="133"/>
      <c r="C2665" s="133"/>
      <c r="D2665" s="133"/>
    </row>
    <row r="2666" spans="1:4">
      <c r="A2666" s="133"/>
      <c r="B2666" s="133"/>
      <c r="C2666" s="133"/>
      <c r="D2666" s="133"/>
    </row>
    <row r="2667" spans="1:4">
      <c r="A2667" s="133"/>
      <c r="B2667" s="133"/>
      <c r="C2667" s="133"/>
      <c r="D2667" s="133"/>
    </row>
    <row r="2668" spans="1:4">
      <c r="A2668" s="133"/>
      <c r="B2668" s="133"/>
      <c r="C2668" s="133"/>
      <c r="D2668" s="133"/>
    </row>
    <row r="2669" spans="1:4">
      <c r="A2669" s="133"/>
      <c r="B2669" s="133"/>
      <c r="C2669" s="133"/>
      <c r="D2669" s="133"/>
    </row>
    <row r="2670" spans="1:4">
      <c r="A2670" s="133"/>
      <c r="B2670" s="133"/>
      <c r="C2670" s="133"/>
      <c r="D2670" s="133"/>
    </row>
    <row r="2671" spans="1:4">
      <c r="A2671" s="133"/>
      <c r="B2671" s="133"/>
      <c r="C2671" s="133"/>
      <c r="D2671" s="133"/>
    </row>
    <row r="2672" spans="1:4">
      <c r="A2672" s="133"/>
      <c r="B2672" s="133"/>
      <c r="C2672" s="133"/>
      <c r="D2672" s="133"/>
    </row>
    <row r="2673" spans="1:4">
      <c r="A2673" s="133"/>
      <c r="B2673" s="133"/>
      <c r="C2673" s="133"/>
      <c r="D2673" s="133"/>
    </row>
    <row r="2674" spans="1:4">
      <c r="A2674" s="133"/>
      <c r="B2674" s="133"/>
      <c r="C2674" s="133"/>
      <c r="D2674" s="133"/>
    </row>
    <row r="2675" spans="1:4">
      <c r="A2675" s="133"/>
      <c r="B2675" s="133"/>
      <c r="C2675" s="133"/>
      <c r="D2675" s="133"/>
    </row>
    <row r="2676" spans="1:4">
      <c r="A2676" s="133"/>
      <c r="B2676" s="133"/>
      <c r="C2676" s="133"/>
      <c r="D2676" s="133"/>
    </row>
    <row r="2677" spans="1:4">
      <c r="A2677" s="133"/>
      <c r="B2677" s="133"/>
      <c r="C2677" s="133"/>
      <c r="D2677" s="133"/>
    </row>
    <row r="2678" spans="1:4">
      <c r="A2678" s="133"/>
      <c r="B2678" s="133"/>
      <c r="C2678" s="133"/>
      <c r="D2678" s="133"/>
    </row>
    <row r="2679" spans="1:4">
      <c r="A2679" s="133"/>
      <c r="B2679" s="133"/>
      <c r="C2679" s="133"/>
      <c r="D2679" s="133"/>
    </row>
    <row r="2680" spans="1:4">
      <c r="A2680" s="133"/>
      <c r="B2680" s="133"/>
      <c r="C2680" s="133"/>
      <c r="D2680" s="133"/>
    </row>
    <row r="2681" spans="1:4">
      <c r="A2681" s="133"/>
      <c r="B2681" s="133"/>
      <c r="C2681" s="133"/>
      <c r="D2681" s="133"/>
    </row>
    <row r="2682" spans="1:4">
      <c r="A2682" s="133"/>
      <c r="B2682" s="133"/>
      <c r="C2682" s="133"/>
      <c r="D2682" s="133"/>
    </row>
    <row r="2683" spans="1:4">
      <c r="A2683" s="133"/>
      <c r="B2683" s="133"/>
      <c r="C2683" s="133"/>
      <c r="D2683" s="133"/>
    </row>
    <row r="2684" spans="1:4">
      <c r="A2684" s="133"/>
      <c r="B2684" s="133"/>
      <c r="C2684" s="133"/>
      <c r="D2684" s="133"/>
    </row>
    <row r="2685" spans="1:4">
      <c r="A2685" s="133"/>
      <c r="B2685" s="133"/>
      <c r="C2685" s="133"/>
      <c r="D2685" s="133"/>
    </row>
    <row r="2686" spans="1:4">
      <c r="A2686" s="133"/>
      <c r="B2686" s="133"/>
      <c r="C2686" s="133"/>
      <c r="D2686" s="133"/>
    </row>
    <row r="2687" spans="1:4">
      <c r="A2687" s="133"/>
      <c r="B2687" s="133"/>
      <c r="C2687" s="133"/>
      <c r="D2687" s="133"/>
    </row>
    <row r="2688" spans="1:4">
      <c r="A2688" s="133"/>
      <c r="B2688" s="133"/>
      <c r="C2688" s="133"/>
      <c r="D2688" s="133"/>
    </row>
    <row r="2689" spans="1:4">
      <c r="A2689" s="133"/>
      <c r="B2689" s="133"/>
      <c r="C2689" s="133"/>
      <c r="D2689" s="133"/>
    </row>
    <row r="2690" spans="1:4">
      <c r="A2690" s="133"/>
      <c r="B2690" s="133"/>
      <c r="C2690" s="133"/>
      <c r="D2690" s="133"/>
    </row>
    <row r="2691" spans="1:4">
      <c r="A2691" s="133"/>
      <c r="B2691" s="133"/>
      <c r="C2691" s="133"/>
      <c r="D2691" s="133"/>
    </row>
    <row r="2692" spans="1:4">
      <c r="A2692" s="133"/>
      <c r="B2692" s="133"/>
      <c r="C2692" s="133"/>
      <c r="D2692" s="133"/>
    </row>
    <row r="2693" spans="1:4">
      <c r="A2693" s="133"/>
      <c r="B2693" s="133"/>
      <c r="C2693" s="133"/>
      <c r="D2693" s="133"/>
    </row>
    <row r="2694" spans="1:4">
      <c r="A2694" s="133"/>
      <c r="B2694" s="133"/>
      <c r="C2694" s="133"/>
      <c r="D2694" s="133"/>
    </row>
    <row r="2695" spans="1:4">
      <c r="A2695" s="133"/>
      <c r="B2695" s="133"/>
      <c r="C2695" s="133"/>
      <c r="D2695" s="133"/>
    </row>
    <row r="2696" spans="1:4">
      <c r="A2696" s="133"/>
      <c r="B2696" s="133"/>
      <c r="C2696" s="133"/>
      <c r="D2696" s="133"/>
    </row>
    <row r="2697" spans="1:4">
      <c r="A2697" s="133"/>
      <c r="B2697" s="133"/>
      <c r="C2697" s="133"/>
      <c r="D2697" s="133"/>
    </row>
    <row r="2698" spans="1:4">
      <c r="A2698" s="133"/>
      <c r="B2698" s="133"/>
      <c r="C2698" s="133"/>
      <c r="D2698" s="133"/>
    </row>
    <row r="2699" spans="1:4">
      <c r="A2699" s="133"/>
      <c r="B2699" s="133"/>
      <c r="C2699" s="133"/>
      <c r="D2699" s="133"/>
    </row>
    <row r="2700" spans="1:4">
      <c r="A2700" s="133"/>
      <c r="B2700" s="133"/>
      <c r="C2700" s="133"/>
      <c r="D2700" s="133"/>
    </row>
    <row r="2701" spans="1:4">
      <c r="A2701" s="133"/>
      <c r="B2701" s="133"/>
      <c r="C2701" s="133"/>
      <c r="D2701" s="133"/>
    </row>
    <row r="2702" spans="1:4">
      <c r="A2702" s="133"/>
      <c r="B2702" s="133"/>
      <c r="C2702" s="133"/>
      <c r="D2702" s="133"/>
    </row>
    <row r="2703" spans="1:4">
      <c r="A2703" s="133"/>
      <c r="B2703" s="133"/>
      <c r="C2703" s="133"/>
      <c r="D2703" s="133"/>
    </row>
    <row r="2704" spans="1:4">
      <c r="A2704" s="133"/>
      <c r="B2704" s="133"/>
      <c r="C2704" s="133"/>
      <c r="D2704" s="133"/>
    </row>
    <row r="2705" spans="1:4">
      <c r="A2705" s="133"/>
      <c r="B2705" s="133"/>
      <c r="C2705" s="133"/>
      <c r="D2705" s="133"/>
    </row>
    <row r="2706" spans="1:4">
      <c r="A2706" s="133"/>
      <c r="B2706" s="133"/>
      <c r="C2706" s="133"/>
      <c r="D2706" s="133"/>
    </row>
    <row r="2707" spans="1:4">
      <c r="A2707" s="133"/>
      <c r="B2707" s="133"/>
      <c r="C2707" s="133"/>
      <c r="D2707" s="133"/>
    </row>
    <row r="2708" spans="1:4">
      <c r="A2708" s="133"/>
      <c r="B2708" s="133"/>
      <c r="C2708" s="133"/>
      <c r="D2708" s="133"/>
    </row>
    <row r="2709" spans="1:4">
      <c r="A2709" s="133"/>
      <c r="B2709" s="133"/>
      <c r="C2709" s="133"/>
      <c r="D2709" s="133"/>
    </row>
    <row r="2710" spans="1:4">
      <c r="A2710" s="133"/>
      <c r="B2710" s="133"/>
      <c r="C2710" s="133"/>
      <c r="D2710" s="133"/>
    </row>
    <row r="2711" spans="1:4">
      <c r="A2711" s="133"/>
      <c r="B2711" s="133"/>
      <c r="C2711" s="133"/>
      <c r="D2711" s="133"/>
    </row>
    <row r="2712" spans="1:4">
      <c r="A2712" s="133"/>
      <c r="B2712" s="133"/>
      <c r="C2712" s="133"/>
      <c r="D2712" s="133"/>
    </row>
    <row r="2713" spans="1:4">
      <c r="A2713" s="133"/>
      <c r="B2713" s="133"/>
      <c r="C2713" s="133"/>
      <c r="D2713" s="133"/>
    </row>
    <row r="2714" spans="1:4">
      <c r="A2714" s="133"/>
      <c r="B2714" s="133"/>
      <c r="C2714" s="133"/>
      <c r="D2714" s="133"/>
    </row>
    <row r="2715" spans="1:4">
      <c r="A2715" s="133"/>
      <c r="B2715" s="133"/>
      <c r="C2715" s="133"/>
      <c r="D2715" s="133"/>
    </row>
    <row r="2716" spans="1:4">
      <c r="A2716" s="133"/>
      <c r="B2716" s="133"/>
      <c r="C2716" s="133"/>
      <c r="D2716" s="133"/>
    </row>
    <row r="2717" spans="1:4">
      <c r="A2717" s="133"/>
      <c r="B2717" s="133"/>
      <c r="C2717" s="133"/>
      <c r="D2717" s="133"/>
    </row>
    <row r="2718" spans="1:4">
      <c r="A2718" s="133"/>
      <c r="B2718" s="133"/>
      <c r="C2718" s="133"/>
      <c r="D2718" s="133"/>
    </row>
    <row r="2719" spans="1:4">
      <c r="A2719" s="133"/>
      <c r="B2719" s="133"/>
      <c r="C2719" s="133"/>
      <c r="D2719" s="133"/>
    </row>
    <row r="2720" spans="1:4">
      <c r="A2720" s="133"/>
      <c r="B2720" s="133"/>
      <c r="C2720" s="133"/>
      <c r="D2720" s="133"/>
    </row>
    <row r="2721" spans="1:4">
      <c r="A2721" s="133"/>
      <c r="B2721" s="133"/>
      <c r="C2721" s="133"/>
      <c r="D2721" s="133"/>
    </row>
    <row r="2722" spans="1:4">
      <c r="A2722" s="133"/>
      <c r="B2722" s="133"/>
      <c r="C2722" s="133"/>
      <c r="D2722" s="133"/>
    </row>
    <row r="2723" spans="1:4">
      <c r="A2723" s="133"/>
      <c r="B2723" s="133"/>
      <c r="C2723" s="133"/>
      <c r="D2723" s="133"/>
    </row>
    <row r="2724" spans="1:4">
      <c r="A2724" s="133"/>
      <c r="B2724" s="133"/>
      <c r="C2724" s="133"/>
      <c r="D2724" s="133"/>
    </row>
    <row r="2725" spans="1:4">
      <c r="A2725" s="133"/>
      <c r="B2725" s="133"/>
      <c r="C2725" s="133"/>
      <c r="D2725" s="133"/>
    </row>
    <row r="2726" spans="1:4">
      <c r="A2726" s="133"/>
      <c r="B2726" s="133"/>
      <c r="C2726" s="133"/>
      <c r="D2726" s="133"/>
    </row>
    <row r="2727" spans="1:4">
      <c r="A2727" s="133"/>
      <c r="B2727" s="133"/>
      <c r="C2727" s="133"/>
      <c r="D2727" s="133"/>
    </row>
    <row r="2728" spans="1:4">
      <c r="A2728" s="133"/>
      <c r="B2728" s="133"/>
      <c r="C2728" s="133"/>
      <c r="D2728" s="133"/>
    </row>
    <row r="2729" spans="1:4">
      <c r="A2729" s="133"/>
      <c r="B2729" s="133"/>
      <c r="C2729" s="133"/>
      <c r="D2729" s="133"/>
    </row>
    <row r="2730" spans="1:4">
      <c r="A2730" s="133"/>
      <c r="B2730" s="133"/>
      <c r="C2730" s="133"/>
      <c r="D2730" s="133"/>
    </row>
    <row r="2731" spans="1:4">
      <c r="A2731" s="133"/>
      <c r="B2731" s="133"/>
      <c r="C2731" s="133"/>
      <c r="D2731" s="133"/>
    </row>
    <row r="2732" spans="1:4">
      <c r="A2732" s="133"/>
      <c r="B2732" s="133"/>
      <c r="C2732" s="133"/>
      <c r="D2732" s="133"/>
    </row>
    <row r="2733" spans="1:4">
      <c r="A2733" s="133"/>
      <c r="B2733" s="133"/>
      <c r="C2733" s="133"/>
      <c r="D2733" s="133"/>
    </row>
    <row r="2734" spans="1:4">
      <c r="A2734" s="133"/>
      <c r="B2734" s="133"/>
      <c r="C2734" s="133"/>
      <c r="D2734" s="133"/>
    </row>
    <row r="2735" spans="1:4">
      <c r="A2735" s="133"/>
      <c r="B2735" s="133"/>
      <c r="C2735" s="133"/>
      <c r="D2735" s="133"/>
    </row>
    <row r="2736" spans="1:4">
      <c r="A2736" s="133"/>
      <c r="B2736" s="133"/>
      <c r="C2736" s="133"/>
      <c r="D2736" s="133"/>
    </row>
    <row r="2737" spans="1:4">
      <c r="A2737" s="133"/>
      <c r="B2737" s="133"/>
      <c r="C2737" s="133"/>
      <c r="D2737" s="133"/>
    </row>
    <row r="2738" spans="1:4">
      <c r="A2738" s="133"/>
      <c r="B2738" s="133"/>
      <c r="C2738" s="133"/>
      <c r="D2738" s="133"/>
    </row>
    <row r="2739" spans="1:4">
      <c r="A2739" s="133"/>
      <c r="B2739" s="133"/>
      <c r="C2739" s="133"/>
      <c r="D2739" s="133"/>
    </row>
    <row r="2740" spans="1:4">
      <c r="A2740" s="133"/>
      <c r="B2740" s="133"/>
      <c r="C2740" s="133"/>
      <c r="D2740" s="133"/>
    </row>
    <row r="2741" spans="1:4">
      <c r="A2741" s="133"/>
      <c r="B2741" s="133"/>
      <c r="C2741" s="133"/>
      <c r="D2741" s="133"/>
    </row>
    <row r="2742" spans="1:4">
      <c r="A2742" s="133"/>
      <c r="B2742" s="133"/>
      <c r="C2742" s="133"/>
      <c r="D2742" s="133"/>
    </row>
    <row r="2743" spans="1:4">
      <c r="A2743" s="133"/>
      <c r="B2743" s="133"/>
      <c r="C2743" s="133"/>
      <c r="D2743" s="133"/>
    </row>
    <row r="2744" spans="1:4">
      <c r="A2744" s="133"/>
      <c r="B2744" s="133"/>
      <c r="C2744" s="133"/>
      <c r="D2744" s="133"/>
    </row>
    <row r="2745" spans="1:4">
      <c r="A2745" s="133"/>
      <c r="B2745" s="133"/>
      <c r="C2745" s="133"/>
      <c r="D2745" s="133"/>
    </row>
    <row r="2746" spans="1:4">
      <c r="A2746" s="133"/>
      <c r="B2746" s="133"/>
      <c r="C2746" s="133"/>
      <c r="D2746" s="133"/>
    </row>
    <row r="2747" spans="1:4">
      <c r="A2747" s="133"/>
      <c r="B2747" s="133"/>
      <c r="C2747" s="133"/>
      <c r="D2747" s="133"/>
    </row>
    <row r="2748" spans="1:4">
      <c r="A2748" s="133"/>
      <c r="B2748" s="133"/>
      <c r="C2748" s="133"/>
      <c r="D2748" s="133"/>
    </row>
    <row r="2749" spans="1:4">
      <c r="A2749" s="133"/>
      <c r="B2749" s="133"/>
      <c r="C2749" s="133"/>
      <c r="D2749" s="133"/>
    </row>
    <row r="2750" spans="1:4">
      <c r="A2750" s="133"/>
      <c r="B2750" s="133"/>
      <c r="C2750" s="133"/>
      <c r="D2750" s="133"/>
    </row>
    <row r="2751" spans="1:4">
      <c r="A2751" s="133"/>
      <c r="B2751" s="133"/>
      <c r="C2751" s="133"/>
      <c r="D2751" s="133"/>
    </row>
    <row r="2752" spans="1:4">
      <c r="A2752" s="133"/>
      <c r="B2752" s="133"/>
      <c r="C2752" s="133"/>
      <c r="D2752" s="133"/>
    </row>
    <row r="2753" spans="1:4">
      <c r="A2753" s="133"/>
      <c r="B2753" s="133"/>
      <c r="C2753" s="133"/>
      <c r="D2753" s="133"/>
    </row>
    <row r="2754" spans="1:4">
      <c r="A2754" s="133"/>
      <c r="B2754" s="133"/>
      <c r="C2754" s="133"/>
      <c r="D2754" s="133"/>
    </row>
    <row r="2755" spans="1:4">
      <c r="A2755" s="133"/>
      <c r="B2755" s="133"/>
      <c r="C2755" s="133"/>
      <c r="D2755" s="133"/>
    </row>
    <row r="2756" spans="1:4">
      <c r="A2756" s="133"/>
      <c r="B2756" s="133"/>
      <c r="C2756" s="133"/>
      <c r="D2756" s="133"/>
    </row>
    <row r="2757" spans="1:4">
      <c r="A2757" s="133"/>
      <c r="B2757" s="133"/>
      <c r="C2757" s="133"/>
      <c r="D2757" s="133"/>
    </row>
    <row r="2758" spans="1:4">
      <c r="A2758" s="133"/>
      <c r="B2758" s="133"/>
      <c r="C2758" s="133"/>
      <c r="D2758" s="133"/>
    </row>
    <row r="2759" spans="1:4">
      <c r="A2759" s="133"/>
      <c r="B2759" s="133"/>
      <c r="C2759" s="133"/>
      <c r="D2759" s="133"/>
    </row>
    <row r="2760" spans="1:4">
      <c r="A2760" s="133"/>
      <c r="B2760" s="133"/>
      <c r="C2760" s="133"/>
      <c r="D2760" s="133"/>
    </row>
    <row r="2761" spans="1:4">
      <c r="A2761" s="133"/>
      <c r="B2761" s="133"/>
      <c r="C2761" s="133"/>
      <c r="D2761" s="133"/>
    </row>
    <row r="2762" spans="1:4">
      <c r="A2762" s="133"/>
      <c r="B2762" s="133"/>
      <c r="C2762" s="133"/>
      <c r="D2762" s="133"/>
    </row>
    <row r="2763" spans="1:4">
      <c r="A2763" s="133"/>
      <c r="B2763" s="133"/>
      <c r="C2763" s="133"/>
      <c r="D2763" s="133"/>
    </row>
    <row r="2764" spans="1:4">
      <c r="A2764" s="133"/>
      <c r="B2764" s="133"/>
      <c r="C2764" s="133"/>
      <c r="D2764" s="133"/>
    </row>
    <row r="2765" spans="1:4">
      <c r="A2765" s="133"/>
      <c r="B2765" s="133"/>
      <c r="C2765" s="133"/>
      <c r="D2765" s="133"/>
    </row>
    <row r="2766" spans="1:4">
      <c r="A2766" s="133"/>
      <c r="B2766" s="133"/>
      <c r="C2766" s="133"/>
      <c r="D2766" s="133"/>
    </row>
    <row r="2767" spans="1:4">
      <c r="A2767" s="133"/>
      <c r="B2767" s="133"/>
      <c r="C2767" s="133"/>
      <c r="D2767" s="133"/>
    </row>
    <row r="2768" spans="1:4">
      <c r="A2768" s="133"/>
      <c r="B2768" s="133"/>
      <c r="C2768" s="133"/>
      <c r="D2768" s="133"/>
    </row>
    <row r="2769" spans="1:4">
      <c r="A2769" s="133"/>
      <c r="B2769" s="133"/>
      <c r="C2769" s="133"/>
      <c r="D2769" s="133"/>
    </row>
    <row r="2770" spans="1:4">
      <c r="A2770" s="133"/>
      <c r="B2770" s="133"/>
      <c r="C2770" s="133"/>
      <c r="D2770" s="133"/>
    </row>
    <row r="2771" spans="1:4">
      <c r="A2771" s="133"/>
      <c r="B2771" s="133"/>
      <c r="C2771" s="133"/>
      <c r="D2771" s="133"/>
    </row>
    <row r="2772" spans="1:4">
      <c r="A2772" s="133"/>
      <c r="B2772" s="133"/>
      <c r="C2772" s="133"/>
      <c r="D2772" s="133"/>
    </row>
    <row r="2773" spans="1:4">
      <c r="A2773" s="133"/>
      <c r="B2773" s="133"/>
      <c r="C2773" s="133"/>
      <c r="D2773" s="133"/>
    </row>
    <row r="2774" spans="1:4">
      <c r="A2774" s="133"/>
      <c r="B2774" s="133"/>
      <c r="C2774" s="133"/>
      <c r="D2774" s="133"/>
    </row>
    <row r="2775" spans="1:4">
      <c r="A2775" s="133"/>
      <c r="B2775" s="133"/>
      <c r="C2775" s="133"/>
      <c r="D2775" s="133"/>
    </row>
    <row r="2776" spans="1:4">
      <c r="A2776" s="133"/>
      <c r="B2776" s="133"/>
      <c r="C2776" s="133"/>
      <c r="D2776" s="133"/>
    </row>
    <row r="2777" spans="1:4">
      <c r="A2777" s="133"/>
      <c r="B2777" s="133"/>
      <c r="C2777" s="133"/>
      <c r="D2777" s="133"/>
    </row>
    <row r="2778" spans="1:4">
      <c r="A2778" s="133"/>
      <c r="B2778" s="133"/>
      <c r="C2778" s="133"/>
      <c r="D2778" s="133"/>
    </row>
    <row r="2779" spans="1:4">
      <c r="A2779" s="133"/>
      <c r="B2779" s="133"/>
      <c r="C2779" s="133"/>
      <c r="D2779" s="133"/>
    </row>
    <row r="2780" spans="1:4">
      <c r="A2780" s="133"/>
      <c r="B2780" s="133"/>
      <c r="C2780" s="133"/>
      <c r="D2780" s="133"/>
    </row>
    <row r="2781" spans="1:4">
      <c r="A2781" s="133"/>
      <c r="B2781" s="133"/>
      <c r="C2781" s="133"/>
      <c r="D2781" s="133"/>
    </row>
    <row r="2782" spans="1:4">
      <c r="A2782" s="133"/>
      <c r="B2782" s="133"/>
      <c r="C2782" s="133"/>
      <c r="D2782" s="133"/>
    </row>
    <row r="2783" spans="1:4">
      <c r="A2783" s="133"/>
      <c r="B2783" s="133"/>
      <c r="C2783" s="133"/>
      <c r="D2783" s="133"/>
    </row>
    <row r="2784" spans="1:4">
      <c r="A2784" s="133"/>
      <c r="B2784" s="133"/>
      <c r="C2784" s="133"/>
      <c r="D2784" s="133"/>
    </row>
    <row r="2785" spans="1:4">
      <c r="A2785" s="133"/>
      <c r="B2785" s="133"/>
      <c r="C2785" s="133"/>
      <c r="D2785" s="133"/>
    </row>
    <row r="2786" spans="1:4">
      <c r="A2786" s="133"/>
      <c r="B2786" s="133"/>
      <c r="C2786" s="133"/>
      <c r="D2786" s="133"/>
    </row>
    <row r="2787" spans="1:4">
      <c r="A2787" s="133"/>
      <c r="B2787" s="133"/>
      <c r="C2787" s="133"/>
      <c r="D2787" s="133"/>
    </row>
    <row r="2788" spans="1:4">
      <c r="A2788" s="133"/>
      <c r="B2788" s="133"/>
      <c r="C2788" s="133"/>
      <c r="D2788" s="133"/>
    </row>
    <row r="2789" spans="1:4">
      <c r="A2789" s="133"/>
      <c r="B2789" s="133"/>
      <c r="C2789" s="133"/>
      <c r="D2789" s="133"/>
    </row>
    <row r="2790" spans="1:4">
      <c r="A2790" s="133"/>
      <c r="B2790" s="133"/>
      <c r="C2790" s="133"/>
      <c r="D2790" s="133"/>
    </row>
    <row r="2791" spans="1:4">
      <c r="A2791" s="133"/>
      <c r="B2791" s="133"/>
      <c r="C2791" s="133"/>
      <c r="D2791" s="133"/>
    </row>
    <row r="2792" spans="1:4">
      <c r="A2792" s="133"/>
      <c r="B2792" s="133"/>
      <c r="C2792" s="133"/>
      <c r="D2792" s="133"/>
    </row>
    <row r="2793" spans="1:4">
      <c r="A2793" s="133"/>
      <c r="B2793" s="133"/>
      <c r="C2793" s="133"/>
      <c r="D2793" s="133"/>
    </row>
    <row r="2794" spans="1:4">
      <c r="A2794" s="133"/>
      <c r="B2794" s="133"/>
      <c r="C2794" s="133"/>
      <c r="D2794" s="133"/>
    </row>
    <row r="2795" spans="1:4">
      <c r="A2795" s="133"/>
      <c r="B2795" s="133"/>
      <c r="C2795" s="133"/>
      <c r="D2795" s="133"/>
    </row>
    <row r="2796" spans="1:4">
      <c r="A2796" s="133"/>
      <c r="B2796" s="133"/>
      <c r="C2796" s="133"/>
      <c r="D2796" s="133"/>
    </row>
    <row r="2797" spans="1:4">
      <c r="A2797" s="133"/>
      <c r="B2797" s="133"/>
      <c r="C2797" s="133"/>
      <c r="D2797" s="133"/>
    </row>
    <row r="2798" spans="1:4">
      <c r="A2798" s="133"/>
      <c r="B2798" s="133"/>
      <c r="C2798" s="133"/>
      <c r="D2798" s="133"/>
    </row>
    <row r="2799" spans="1:4">
      <c r="A2799" s="133"/>
      <c r="B2799" s="133"/>
      <c r="C2799" s="133"/>
      <c r="D2799" s="133"/>
    </row>
    <row r="2800" spans="1:4">
      <c r="A2800" s="133"/>
      <c r="B2800" s="133"/>
      <c r="C2800" s="133"/>
      <c r="D2800" s="133"/>
    </row>
    <row r="2801" spans="1:4">
      <c r="A2801" s="133"/>
      <c r="B2801" s="133"/>
      <c r="C2801" s="133"/>
      <c r="D2801" s="133"/>
    </row>
    <row r="2802" spans="1:4">
      <c r="A2802" s="133"/>
      <c r="B2802" s="133"/>
      <c r="C2802" s="133"/>
      <c r="D2802" s="133"/>
    </row>
    <row r="2803" spans="1:4">
      <c r="A2803" s="133"/>
      <c r="B2803" s="133"/>
      <c r="C2803" s="133"/>
      <c r="D2803" s="133"/>
    </row>
    <row r="2804" spans="1:4">
      <c r="A2804" s="133"/>
      <c r="B2804" s="133"/>
      <c r="C2804" s="133"/>
      <c r="D2804" s="133"/>
    </row>
    <row r="2805" spans="1:4">
      <c r="A2805" s="133"/>
      <c r="B2805" s="133"/>
      <c r="C2805" s="133"/>
      <c r="D2805" s="133"/>
    </row>
    <row r="2806" spans="1:4">
      <c r="A2806" s="133"/>
      <c r="B2806" s="133"/>
      <c r="C2806" s="133"/>
      <c r="D2806" s="133"/>
    </row>
    <row r="2807" spans="1:4">
      <c r="A2807" s="133"/>
      <c r="B2807" s="133"/>
      <c r="C2807" s="133"/>
      <c r="D2807" s="133"/>
    </row>
    <row r="2808" spans="1:4">
      <c r="A2808" s="133"/>
      <c r="B2808" s="133"/>
      <c r="C2808" s="133"/>
      <c r="D2808" s="133"/>
    </row>
    <row r="2809" spans="1:4">
      <c r="A2809" s="133"/>
      <c r="B2809" s="133"/>
      <c r="C2809" s="133"/>
      <c r="D2809" s="133"/>
    </row>
    <row r="2810" spans="1:4">
      <c r="A2810" s="133"/>
      <c r="B2810" s="133"/>
      <c r="C2810" s="133"/>
      <c r="D2810" s="133"/>
    </row>
    <row r="2811" spans="1:4">
      <c r="A2811" s="133"/>
      <c r="B2811" s="133"/>
      <c r="C2811" s="133"/>
      <c r="D2811" s="133"/>
    </row>
    <row r="2812" spans="1:4">
      <c r="A2812" s="133"/>
      <c r="B2812" s="133"/>
      <c r="C2812" s="133"/>
      <c r="D2812" s="133"/>
    </row>
    <row r="2813" spans="1:4">
      <c r="A2813" s="133"/>
      <c r="B2813" s="133"/>
      <c r="C2813" s="133"/>
      <c r="D2813" s="133"/>
    </row>
    <row r="2814" spans="1:4">
      <c r="A2814" s="133"/>
      <c r="B2814" s="133"/>
      <c r="C2814" s="133"/>
      <c r="D2814" s="133"/>
    </row>
    <row r="2815" spans="1:4">
      <c r="A2815" s="133"/>
      <c r="B2815" s="133"/>
      <c r="C2815" s="133"/>
      <c r="D2815" s="133"/>
    </row>
    <row r="2816" spans="1:4">
      <c r="A2816" s="133"/>
      <c r="B2816" s="133"/>
      <c r="C2816" s="133"/>
      <c r="D2816" s="133"/>
    </row>
    <row r="2817" spans="1:4">
      <c r="A2817" s="133"/>
      <c r="B2817" s="133"/>
      <c r="C2817" s="133"/>
      <c r="D2817" s="133"/>
    </row>
    <row r="2818" spans="1:4">
      <c r="A2818" s="133"/>
      <c r="B2818" s="133"/>
      <c r="C2818" s="133"/>
      <c r="D2818" s="133"/>
    </row>
    <row r="2819" spans="1:4">
      <c r="A2819" s="133"/>
      <c r="B2819" s="133"/>
      <c r="C2819" s="133"/>
      <c r="D2819" s="133"/>
    </row>
    <row r="2820" spans="1:4">
      <c r="A2820" s="133"/>
      <c r="B2820" s="133"/>
      <c r="C2820" s="133"/>
      <c r="D2820" s="133"/>
    </row>
    <row r="2821" spans="1:4">
      <c r="A2821" s="133"/>
      <c r="B2821" s="133"/>
      <c r="C2821" s="133"/>
      <c r="D2821" s="133"/>
    </row>
    <row r="2822" spans="1:4">
      <c r="A2822" s="133"/>
      <c r="B2822" s="133"/>
      <c r="C2822" s="133"/>
      <c r="D2822" s="133"/>
    </row>
    <row r="2823" spans="1:4">
      <c r="A2823" s="133"/>
      <c r="B2823" s="133"/>
      <c r="C2823" s="133"/>
      <c r="D2823" s="133"/>
    </row>
    <row r="2824" spans="1:4">
      <c r="A2824" s="133"/>
      <c r="B2824" s="133"/>
      <c r="C2824" s="133"/>
      <c r="D2824" s="133"/>
    </row>
    <row r="2825" spans="1:4">
      <c r="A2825" s="133"/>
      <c r="B2825" s="133"/>
      <c r="C2825" s="133"/>
      <c r="D2825" s="133"/>
    </row>
    <row r="2826" spans="1:4">
      <c r="A2826" s="133"/>
      <c r="B2826" s="133"/>
      <c r="C2826" s="133"/>
      <c r="D2826" s="133"/>
    </row>
    <row r="2827" spans="1:4">
      <c r="A2827" s="133"/>
      <c r="B2827" s="133"/>
      <c r="C2827" s="133"/>
      <c r="D2827" s="133"/>
    </row>
    <row r="2828" spans="1:4">
      <c r="A2828" s="133"/>
      <c r="B2828" s="133"/>
      <c r="C2828" s="133"/>
      <c r="D2828" s="133"/>
    </row>
    <row r="2829" spans="1:4">
      <c r="A2829" s="133"/>
      <c r="B2829" s="133"/>
      <c r="C2829" s="133"/>
      <c r="D2829" s="133"/>
    </row>
    <row r="2830" spans="1:4">
      <c r="A2830" s="133"/>
      <c r="B2830" s="133"/>
      <c r="C2830" s="133"/>
      <c r="D2830" s="133"/>
    </row>
    <row r="2831" spans="1:4">
      <c r="A2831" s="133"/>
      <c r="B2831" s="133"/>
      <c r="C2831" s="133"/>
      <c r="D2831" s="133"/>
    </row>
    <row r="2832" spans="1:4">
      <c r="A2832" s="133"/>
      <c r="B2832" s="133"/>
      <c r="C2832" s="133"/>
      <c r="D2832" s="133"/>
    </row>
    <row r="2833" spans="1:4">
      <c r="A2833" s="133"/>
      <c r="B2833" s="133"/>
      <c r="C2833" s="133"/>
      <c r="D2833" s="133"/>
    </row>
    <row r="2834" spans="1:4">
      <c r="A2834" s="133"/>
      <c r="B2834" s="133"/>
      <c r="C2834" s="133"/>
      <c r="D2834" s="133"/>
    </row>
    <row r="2835" spans="1:4">
      <c r="A2835" s="133"/>
      <c r="B2835" s="133"/>
      <c r="C2835" s="133"/>
      <c r="D2835" s="133"/>
    </row>
    <row r="2836" spans="1:4">
      <c r="A2836" s="133"/>
      <c r="B2836" s="133"/>
      <c r="C2836" s="133"/>
      <c r="D2836" s="133"/>
    </row>
    <row r="2837" spans="1:4">
      <c r="A2837" s="133"/>
      <c r="B2837" s="133"/>
      <c r="C2837" s="133"/>
      <c r="D2837" s="133"/>
    </row>
    <row r="2838" spans="1:4">
      <c r="A2838" s="133"/>
      <c r="B2838" s="133"/>
      <c r="C2838" s="133"/>
      <c r="D2838" s="133"/>
    </row>
    <row r="2839" spans="1:4">
      <c r="A2839" s="133"/>
      <c r="B2839" s="133"/>
      <c r="C2839" s="133"/>
      <c r="D2839" s="133"/>
    </row>
    <row r="2840" spans="1:4">
      <c r="A2840" s="133"/>
      <c r="B2840" s="133"/>
      <c r="C2840" s="133"/>
      <c r="D2840" s="133"/>
    </row>
    <row r="2841" spans="1:4">
      <c r="A2841" s="133"/>
      <c r="B2841" s="133"/>
      <c r="C2841" s="133"/>
      <c r="D2841" s="133"/>
    </row>
    <row r="2842" spans="1:4">
      <c r="A2842" s="133"/>
      <c r="B2842" s="133"/>
      <c r="C2842" s="133"/>
      <c r="D2842" s="133"/>
    </row>
    <row r="2843" spans="1:4">
      <c r="A2843" s="133"/>
      <c r="B2843" s="133"/>
      <c r="C2843" s="133"/>
      <c r="D2843" s="133"/>
    </row>
    <row r="2844" spans="1:4">
      <c r="A2844" s="133"/>
      <c r="B2844" s="133"/>
      <c r="C2844" s="133"/>
      <c r="D2844" s="133"/>
    </row>
    <row r="2845" spans="1:4">
      <c r="A2845" s="133"/>
      <c r="B2845" s="133"/>
      <c r="C2845" s="133"/>
      <c r="D2845" s="133"/>
    </row>
    <row r="2846" spans="1:4">
      <c r="A2846" s="133"/>
      <c r="B2846" s="133"/>
      <c r="C2846" s="133"/>
      <c r="D2846" s="133"/>
    </row>
    <row r="2847" spans="1:4">
      <c r="A2847" s="133"/>
      <c r="B2847" s="133"/>
      <c r="C2847" s="133"/>
      <c r="D2847" s="133"/>
    </row>
    <row r="2848" spans="1:4">
      <c r="A2848" s="133"/>
      <c r="B2848" s="133"/>
      <c r="C2848" s="133"/>
      <c r="D2848" s="133"/>
    </row>
    <row r="2849" spans="1:4">
      <c r="A2849" s="133"/>
      <c r="B2849" s="133"/>
      <c r="C2849" s="133"/>
      <c r="D2849" s="133"/>
    </row>
    <row r="2850" spans="1:4">
      <c r="A2850" s="133"/>
      <c r="B2850" s="133"/>
      <c r="C2850" s="133"/>
      <c r="D2850" s="133"/>
    </row>
    <row r="2851" spans="1:4">
      <c r="A2851" s="133"/>
      <c r="B2851" s="133"/>
      <c r="C2851" s="133"/>
      <c r="D2851" s="133"/>
    </row>
    <row r="2852" spans="1:4">
      <c r="A2852" s="133"/>
      <c r="B2852" s="133"/>
      <c r="C2852" s="133"/>
      <c r="D2852" s="133"/>
    </row>
    <row r="2853" spans="1:4">
      <c r="A2853" s="133"/>
      <c r="B2853" s="133"/>
      <c r="C2853" s="133"/>
      <c r="D2853" s="133"/>
    </row>
    <row r="2854" spans="1:4">
      <c r="A2854" s="133"/>
      <c r="B2854" s="133"/>
      <c r="C2854" s="133"/>
      <c r="D2854" s="133"/>
    </row>
    <row r="2855" spans="1:4">
      <c r="A2855" s="133"/>
      <c r="B2855" s="133"/>
      <c r="C2855" s="133"/>
      <c r="D2855" s="133"/>
    </row>
    <row r="2856" spans="1:4">
      <c r="A2856" s="133"/>
      <c r="B2856" s="133"/>
      <c r="C2856" s="133"/>
      <c r="D2856" s="133"/>
    </row>
    <row r="2857" spans="1:4">
      <c r="A2857" s="133"/>
      <c r="B2857" s="133"/>
      <c r="C2857" s="133"/>
      <c r="D2857" s="133"/>
    </row>
    <row r="2858" spans="1:4">
      <c r="A2858" s="133"/>
      <c r="B2858" s="133"/>
      <c r="C2858" s="133"/>
      <c r="D2858" s="133"/>
    </row>
    <row r="2859" spans="1:4">
      <c r="A2859" s="133"/>
      <c r="B2859" s="133"/>
      <c r="C2859" s="133"/>
      <c r="D2859" s="133"/>
    </row>
    <row r="2860" spans="1:4">
      <c r="A2860" s="133"/>
      <c r="B2860" s="133"/>
      <c r="C2860" s="133"/>
      <c r="D2860" s="133"/>
    </row>
    <row r="2861" spans="1:4">
      <c r="A2861" s="133"/>
      <c r="B2861" s="133"/>
      <c r="C2861" s="133"/>
      <c r="D2861" s="133"/>
    </row>
    <row r="2862" spans="1:4">
      <c r="A2862" s="133"/>
      <c r="B2862" s="133"/>
      <c r="C2862" s="133"/>
      <c r="D2862" s="133"/>
    </row>
    <row r="2863" spans="1:4">
      <c r="A2863" s="133"/>
      <c r="B2863" s="133"/>
      <c r="C2863" s="133"/>
      <c r="D2863" s="133"/>
    </row>
    <row r="2864" spans="1:4">
      <c r="A2864" s="133"/>
      <c r="B2864" s="133"/>
      <c r="C2864" s="133"/>
      <c r="D2864" s="133"/>
    </row>
    <row r="2865" spans="1:4">
      <c r="A2865" s="133"/>
      <c r="B2865" s="133"/>
      <c r="C2865" s="133"/>
      <c r="D2865" s="133"/>
    </row>
    <row r="2866" spans="1:4">
      <c r="A2866" s="133"/>
      <c r="B2866" s="133"/>
      <c r="C2866" s="133"/>
      <c r="D2866" s="133"/>
    </row>
    <row r="2867" spans="1:4">
      <c r="A2867" s="133"/>
      <c r="B2867" s="133"/>
      <c r="C2867" s="133"/>
      <c r="D2867" s="133"/>
    </row>
    <row r="2868" spans="1:4">
      <c r="A2868" s="133"/>
      <c r="B2868" s="133"/>
      <c r="C2868" s="133"/>
      <c r="D2868" s="133"/>
    </row>
    <row r="2869" spans="1:4">
      <c r="A2869" s="133"/>
      <c r="B2869" s="133"/>
      <c r="C2869" s="133"/>
      <c r="D2869" s="133"/>
    </row>
    <row r="2870" spans="1:4">
      <c r="A2870" s="133"/>
      <c r="B2870" s="133"/>
      <c r="C2870" s="133"/>
      <c r="D2870" s="133"/>
    </row>
    <row r="2871" spans="1:4">
      <c r="A2871" s="133"/>
      <c r="B2871" s="133"/>
      <c r="C2871" s="133"/>
      <c r="D2871" s="133"/>
    </row>
    <row r="2872" spans="1:4">
      <c r="A2872" s="133"/>
      <c r="B2872" s="133"/>
      <c r="C2872" s="133"/>
      <c r="D2872" s="133"/>
    </row>
    <row r="2873" spans="1:4">
      <c r="A2873" s="133"/>
      <c r="B2873" s="133"/>
      <c r="C2873" s="133"/>
      <c r="D2873" s="133"/>
    </row>
    <row r="2874" spans="1:4">
      <c r="A2874" s="133"/>
      <c r="B2874" s="133"/>
      <c r="C2874" s="133"/>
      <c r="D2874" s="133"/>
    </row>
    <row r="2875" spans="1:4">
      <c r="A2875" s="133"/>
      <c r="B2875" s="133"/>
      <c r="C2875" s="133"/>
      <c r="D2875" s="133"/>
    </row>
    <row r="2876" spans="1:4">
      <c r="A2876" s="133"/>
      <c r="B2876" s="133"/>
      <c r="C2876" s="133"/>
      <c r="D2876" s="133"/>
    </row>
    <row r="2877" spans="1:4">
      <c r="A2877" s="133"/>
      <c r="B2877" s="133"/>
      <c r="C2877" s="133"/>
      <c r="D2877" s="133"/>
    </row>
    <row r="2878" spans="1:4">
      <c r="A2878" s="133"/>
      <c r="B2878" s="133"/>
      <c r="C2878" s="133"/>
      <c r="D2878" s="133"/>
    </row>
    <row r="2879" spans="1:4">
      <c r="A2879" s="133"/>
      <c r="B2879" s="133"/>
      <c r="C2879" s="133"/>
      <c r="D2879" s="133"/>
    </row>
    <row r="2880" spans="1:4">
      <c r="A2880" s="133"/>
      <c r="B2880" s="133"/>
      <c r="C2880" s="133"/>
      <c r="D2880" s="133"/>
    </row>
    <row r="2881" spans="1:4">
      <c r="A2881" s="133"/>
      <c r="B2881" s="133"/>
      <c r="C2881" s="133"/>
      <c r="D2881" s="133"/>
    </row>
    <row r="2882" spans="1:4">
      <c r="A2882" s="133"/>
      <c r="B2882" s="133"/>
      <c r="C2882" s="133"/>
      <c r="D2882" s="133"/>
    </row>
    <row r="2883" spans="1:4">
      <c r="A2883" s="133"/>
      <c r="B2883" s="133"/>
      <c r="C2883" s="133"/>
      <c r="D2883" s="133"/>
    </row>
    <row r="2884" spans="1:4">
      <c r="A2884" s="133"/>
      <c r="B2884" s="133"/>
      <c r="C2884" s="133"/>
      <c r="D2884" s="133"/>
    </row>
    <row r="2885" spans="1:4">
      <c r="A2885" s="133"/>
      <c r="B2885" s="133"/>
      <c r="C2885" s="133"/>
      <c r="D2885" s="133"/>
    </row>
    <row r="2886" spans="1:4">
      <c r="A2886" s="133"/>
      <c r="B2886" s="133"/>
      <c r="C2886" s="133"/>
      <c r="D2886" s="133"/>
    </row>
    <row r="2887" spans="1:4">
      <c r="A2887" s="133"/>
      <c r="B2887" s="133"/>
      <c r="C2887" s="133"/>
      <c r="D2887" s="133"/>
    </row>
    <row r="2888" spans="1:4">
      <c r="A2888" s="133"/>
      <c r="B2888" s="133"/>
      <c r="C2888" s="133"/>
      <c r="D2888" s="133"/>
    </row>
    <row r="2889" spans="1:4">
      <c r="A2889" s="133"/>
      <c r="B2889" s="133"/>
      <c r="C2889" s="133"/>
      <c r="D2889" s="133"/>
    </row>
    <row r="2890" spans="1:4">
      <c r="A2890" s="133"/>
      <c r="B2890" s="133"/>
      <c r="C2890" s="133"/>
      <c r="D2890" s="133"/>
    </row>
    <row r="2891" spans="1:4">
      <c r="A2891" s="133"/>
      <c r="B2891" s="133"/>
      <c r="C2891" s="133"/>
      <c r="D2891" s="133"/>
    </row>
    <row r="2892" spans="1:4">
      <c r="A2892" s="133"/>
      <c r="B2892" s="133"/>
      <c r="C2892" s="133"/>
      <c r="D2892" s="133"/>
    </row>
    <row r="2893" spans="1:4">
      <c r="A2893" s="133"/>
      <c r="B2893" s="133"/>
      <c r="C2893" s="133"/>
      <c r="D2893" s="133"/>
    </row>
    <row r="2894" spans="1:4">
      <c r="A2894" s="133"/>
      <c r="B2894" s="133"/>
      <c r="C2894" s="133"/>
      <c r="D2894" s="133"/>
    </row>
    <row r="2895" spans="1:4">
      <c r="A2895" s="133"/>
      <c r="B2895" s="133"/>
      <c r="C2895" s="133"/>
      <c r="D2895" s="133"/>
    </row>
    <row r="2896" spans="1:4">
      <c r="A2896" s="133"/>
      <c r="B2896" s="133"/>
      <c r="C2896" s="133"/>
      <c r="D2896" s="133"/>
    </row>
    <row r="2897" spans="1:4">
      <c r="A2897" s="133"/>
      <c r="B2897" s="133"/>
      <c r="C2897" s="133"/>
      <c r="D2897" s="133"/>
    </row>
    <row r="2898" spans="1:4">
      <c r="A2898" s="133"/>
      <c r="B2898" s="133"/>
      <c r="C2898" s="133"/>
      <c r="D2898" s="133"/>
    </row>
    <row r="2899" spans="1:4">
      <c r="A2899" s="133"/>
      <c r="B2899" s="133"/>
      <c r="C2899" s="133"/>
      <c r="D2899" s="133"/>
    </row>
    <row r="2900" spans="1:4">
      <c r="A2900" s="133"/>
      <c r="B2900" s="133"/>
      <c r="C2900" s="133"/>
      <c r="D2900" s="133"/>
    </row>
    <row r="2901" spans="1:4">
      <c r="A2901" s="133"/>
      <c r="B2901" s="133"/>
      <c r="C2901" s="133"/>
      <c r="D2901" s="133"/>
    </row>
    <row r="2902" spans="1:4">
      <c r="A2902" s="133"/>
      <c r="B2902" s="133"/>
      <c r="C2902" s="133"/>
      <c r="D2902" s="133"/>
    </row>
    <row r="2903" spans="1:4">
      <c r="A2903" s="133"/>
      <c r="B2903" s="133"/>
      <c r="C2903" s="133"/>
      <c r="D2903" s="133"/>
    </row>
    <row r="2904" spans="1:4">
      <c r="A2904" s="133"/>
      <c r="B2904" s="133"/>
      <c r="C2904" s="133"/>
      <c r="D2904" s="133"/>
    </row>
    <row r="2905" spans="1:4">
      <c r="A2905" s="133"/>
      <c r="B2905" s="133"/>
      <c r="C2905" s="133"/>
      <c r="D2905" s="133"/>
    </row>
    <row r="2906" spans="1:4">
      <c r="A2906" s="133"/>
      <c r="B2906" s="133"/>
      <c r="C2906" s="133"/>
      <c r="D2906" s="133"/>
    </row>
    <row r="2907" spans="1:4">
      <c r="A2907" s="133"/>
      <c r="B2907" s="133"/>
      <c r="C2907" s="133"/>
      <c r="D2907" s="133"/>
    </row>
    <row r="2908" spans="1:4">
      <c r="A2908" s="133"/>
      <c r="B2908" s="133"/>
      <c r="C2908" s="133"/>
      <c r="D2908" s="133"/>
    </row>
    <row r="2909" spans="1:4">
      <c r="A2909" s="133"/>
      <c r="B2909" s="133"/>
      <c r="C2909" s="133"/>
      <c r="D2909" s="133"/>
    </row>
    <row r="2910" spans="1:4">
      <c r="A2910" s="133"/>
      <c r="B2910" s="133"/>
      <c r="C2910" s="133"/>
      <c r="D2910" s="133"/>
    </row>
    <row r="2911" spans="1:4">
      <c r="A2911" s="133"/>
      <c r="B2911" s="133"/>
      <c r="C2911" s="133"/>
      <c r="D2911" s="133"/>
    </row>
    <row r="2912" spans="1:4">
      <c r="A2912" s="133"/>
      <c r="B2912" s="133"/>
      <c r="C2912" s="133"/>
      <c r="D2912" s="133"/>
    </row>
    <row r="2913" spans="1:4">
      <c r="A2913" s="133"/>
      <c r="B2913" s="133"/>
      <c r="C2913" s="133"/>
      <c r="D2913" s="133"/>
    </row>
    <row r="2914" spans="1:4">
      <c r="A2914" s="133"/>
      <c r="B2914" s="133"/>
      <c r="C2914" s="133"/>
      <c r="D2914" s="133"/>
    </row>
    <row r="2915" spans="1:4">
      <c r="A2915" s="133"/>
      <c r="B2915" s="133"/>
      <c r="C2915" s="133"/>
      <c r="D2915" s="133"/>
    </row>
    <row r="2916" spans="1:4">
      <c r="A2916" s="133"/>
      <c r="B2916" s="133"/>
      <c r="C2916" s="133"/>
      <c r="D2916" s="133"/>
    </row>
    <row r="2917" spans="1:4">
      <c r="A2917" s="133"/>
      <c r="B2917" s="133"/>
      <c r="C2917" s="133"/>
      <c r="D2917" s="133"/>
    </row>
    <row r="2918" spans="1:4">
      <c r="A2918" s="133"/>
      <c r="B2918" s="133"/>
      <c r="C2918" s="133"/>
      <c r="D2918" s="133"/>
    </row>
    <row r="2919" spans="1:4">
      <c r="A2919" s="133"/>
      <c r="B2919" s="133"/>
      <c r="C2919" s="133"/>
      <c r="D2919" s="133"/>
    </row>
    <row r="2920" spans="1:4">
      <c r="A2920" s="133"/>
      <c r="B2920" s="133"/>
      <c r="C2920" s="133"/>
      <c r="D2920" s="133"/>
    </row>
    <row r="2921" spans="1:4">
      <c r="A2921" s="133"/>
      <c r="B2921" s="133"/>
      <c r="C2921" s="133"/>
      <c r="D2921" s="133"/>
    </row>
    <row r="2922" spans="1:4">
      <c r="A2922" s="133"/>
      <c r="B2922" s="133"/>
      <c r="C2922" s="133"/>
      <c r="D2922" s="133"/>
    </row>
    <row r="2923" spans="1:4">
      <c r="A2923" s="133"/>
      <c r="B2923" s="133"/>
      <c r="C2923" s="133"/>
      <c r="D2923" s="133"/>
    </row>
    <row r="2924" spans="1:4">
      <c r="A2924" s="133"/>
      <c r="B2924" s="133"/>
      <c r="C2924" s="133"/>
      <c r="D2924" s="133"/>
    </row>
    <row r="2925" spans="1:4">
      <c r="A2925" s="133"/>
      <c r="B2925" s="133"/>
      <c r="C2925" s="133"/>
      <c r="D2925" s="133"/>
    </row>
    <row r="2926" spans="1:4">
      <c r="A2926" s="133"/>
      <c r="B2926" s="133"/>
      <c r="C2926" s="133"/>
      <c r="D2926" s="133"/>
    </row>
    <row r="2927" spans="1:4">
      <c r="A2927" s="133"/>
      <c r="B2927" s="133"/>
      <c r="C2927" s="133"/>
      <c r="D2927" s="133"/>
    </row>
    <row r="2928" spans="1:4">
      <c r="A2928" s="133"/>
      <c r="B2928" s="133"/>
      <c r="C2928" s="133"/>
      <c r="D2928" s="133"/>
    </row>
    <row r="2929" spans="1:4">
      <c r="A2929" s="133"/>
      <c r="B2929" s="133"/>
      <c r="C2929" s="133"/>
      <c r="D2929" s="133"/>
    </row>
    <row r="2930" spans="1:4">
      <c r="A2930" s="133"/>
      <c r="B2930" s="133"/>
      <c r="C2930" s="133"/>
      <c r="D2930" s="133"/>
    </row>
    <row r="2931" spans="1:4">
      <c r="A2931" s="133"/>
      <c r="B2931" s="133"/>
      <c r="C2931" s="133"/>
      <c r="D2931" s="133"/>
    </row>
    <row r="2932" spans="1:4">
      <c r="A2932" s="133"/>
      <c r="B2932" s="133"/>
      <c r="C2932" s="133"/>
      <c r="D2932" s="133"/>
    </row>
    <row r="2933" spans="1:4">
      <c r="A2933" s="133"/>
      <c r="B2933" s="133"/>
      <c r="C2933" s="133"/>
      <c r="D2933" s="133"/>
    </row>
    <row r="2934" spans="1:4">
      <c r="A2934" s="133"/>
      <c r="B2934" s="133"/>
      <c r="C2934" s="133"/>
      <c r="D2934" s="133"/>
    </row>
    <row r="2935" spans="1:4">
      <c r="A2935" s="133"/>
      <c r="B2935" s="133"/>
      <c r="C2935" s="133"/>
      <c r="D2935" s="133"/>
    </row>
    <row r="2936" spans="1:4">
      <c r="A2936" s="133"/>
      <c r="B2936" s="133"/>
      <c r="C2936" s="133"/>
      <c r="D2936" s="133"/>
    </row>
    <row r="2937" spans="1:4">
      <c r="A2937" s="133"/>
      <c r="B2937" s="133"/>
      <c r="C2937" s="133"/>
      <c r="D2937" s="133"/>
    </row>
    <row r="2938" spans="1:4">
      <c r="A2938" s="133"/>
      <c r="B2938" s="133"/>
      <c r="C2938" s="133"/>
      <c r="D2938" s="133"/>
    </row>
    <row r="2939" spans="1:4">
      <c r="A2939" s="133"/>
      <c r="B2939" s="133"/>
      <c r="C2939" s="133"/>
      <c r="D2939" s="133"/>
    </row>
    <row r="2940" spans="1:4">
      <c r="A2940" s="133"/>
      <c r="B2940" s="133"/>
      <c r="C2940" s="133"/>
      <c r="D2940" s="133"/>
    </row>
    <row r="2941" spans="1:4">
      <c r="A2941" s="133"/>
      <c r="B2941" s="133"/>
      <c r="C2941" s="133"/>
      <c r="D2941" s="133"/>
    </row>
    <row r="2942" spans="1:4">
      <c r="A2942" s="133"/>
      <c r="B2942" s="133"/>
      <c r="C2942" s="133"/>
      <c r="D2942" s="133"/>
    </row>
    <row r="2943" spans="1:4">
      <c r="A2943" s="133"/>
      <c r="B2943" s="133"/>
      <c r="C2943" s="133"/>
      <c r="D2943" s="133"/>
    </row>
    <row r="2944" spans="1:4">
      <c r="A2944" s="133"/>
      <c r="B2944" s="133"/>
      <c r="C2944" s="133"/>
      <c r="D2944" s="133"/>
    </row>
    <row r="2945" spans="1:4">
      <c r="A2945" s="133"/>
      <c r="B2945" s="133"/>
      <c r="C2945" s="133"/>
      <c r="D2945" s="133"/>
    </row>
    <row r="2946" spans="1:4">
      <c r="A2946" s="133"/>
      <c r="B2946" s="133"/>
      <c r="C2946" s="133"/>
      <c r="D2946" s="133"/>
    </row>
    <row r="2947" spans="1:4">
      <c r="A2947" s="133"/>
      <c r="B2947" s="133"/>
      <c r="C2947" s="133"/>
      <c r="D2947" s="133"/>
    </row>
    <row r="2948" spans="1:4">
      <c r="A2948" s="133"/>
      <c r="B2948" s="133"/>
      <c r="C2948" s="133"/>
      <c r="D2948" s="133"/>
    </row>
    <row r="2949" spans="1:4">
      <c r="A2949" s="133"/>
      <c r="B2949" s="133"/>
      <c r="C2949" s="133"/>
      <c r="D2949" s="133"/>
    </row>
    <row r="2950" spans="1:4">
      <c r="A2950" s="133"/>
      <c r="B2950" s="133"/>
      <c r="C2950" s="133"/>
      <c r="D2950" s="133"/>
    </row>
    <row r="2951" spans="1:4">
      <c r="A2951" s="133"/>
      <c r="B2951" s="133"/>
      <c r="C2951" s="133"/>
      <c r="D2951" s="133"/>
    </row>
    <row r="2952" spans="1:4">
      <c r="A2952" s="133"/>
      <c r="B2952" s="133"/>
      <c r="C2952" s="133"/>
      <c r="D2952" s="133"/>
    </row>
    <row r="2953" spans="1:4">
      <c r="A2953" s="133"/>
      <c r="B2953" s="133"/>
      <c r="C2953" s="133"/>
      <c r="D2953" s="133"/>
    </row>
    <row r="2954" spans="1:4">
      <c r="A2954" s="133"/>
      <c r="B2954" s="133"/>
      <c r="C2954" s="133"/>
      <c r="D2954" s="133"/>
    </row>
    <row r="2955" spans="1:4">
      <c r="A2955" s="133"/>
      <c r="B2955" s="133"/>
      <c r="C2955" s="133"/>
      <c r="D2955" s="133"/>
    </row>
    <row r="2956" spans="1:4">
      <c r="A2956" s="133"/>
      <c r="B2956" s="133"/>
      <c r="C2956" s="133"/>
      <c r="D2956" s="133"/>
    </row>
    <row r="2957" spans="1:4">
      <c r="A2957" s="133"/>
      <c r="B2957" s="133"/>
      <c r="C2957" s="133"/>
      <c r="D2957" s="133"/>
    </row>
    <row r="2958" spans="1:4">
      <c r="A2958" s="133"/>
      <c r="B2958" s="133"/>
      <c r="C2958" s="133"/>
      <c r="D2958" s="133"/>
    </row>
    <row r="2959" spans="1:4">
      <c r="A2959" s="133"/>
      <c r="B2959" s="133"/>
      <c r="C2959" s="133"/>
      <c r="D2959" s="133"/>
    </row>
    <row r="2960" spans="1:4">
      <c r="A2960" s="133"/>
      <c r="B2960" s="133"/>
      <c r="C2960" s="133"/>
      <c r="D2960" s="133"/>
    </row>
    <row r="2961" spans="1:4">
      <c r="A2961" s="133"/>
      <c r="B2961" s="133"/>
      <c r="C2961" s="133"/>
      <c r="D2961" s="133"/>
    </row>
    <row r="2962" spans="1:4">
      <c r="A2962" s="133"/>
      <c r="B2962" s="133"/>
      <c r="C2962" s="133"/>
      <c r="D2962" s="133"/>
    </row>
    <row r="2963" spans="1:4">
      <c r="A2963" s="133"/>
      <c r="B2963" s="133"/>
      <c r="C2963" s="133"/>
      <c r="D2963" s="133"/>
    </row>
    <row r="2964" spans="1:4">
      <c r="A2964" s="133"/>
      <c r="B2964" s="133"/>
      <c r="C2964" s="133"/>
      <c r="D2964" s="133"/>
    </row>
    <row r="2965" spans="1:4">
      <c r="A2965" s="133"/>
      <c r="B2965" s="133"/>
      <c r="C2965" s="133"/>
      <c r="D2965" s="133"/>
    </row>
    <row r="2966" spans="1:4">
      <c r="A2966" s="133"/>
      <c r="B2966" s="133"/>
      <c r="C2966" s="133"/>
      <c r="D2966" s="133"/>
    </row>
    <row r="2967" spans="1:4">
      <c r="A2967" s="133"/>
      <c r="B2967" s="133"/>
      <c r="C2967" s="133"/>
      <c r="D2967" s="133"/>
    </row>
    <row r="2968" spans="1:4">
      <c r="A2968" s="133"/>
      <c r="B2968" s="133"/>
      <c r="C2968" s="133"/>
      <c r="D2968" s="133"/>
    </row>
    <row r="2969" spans="1:4">
      <c r="A2969" s="133"/>
      <c r="B2969" s="133"/>
      <c r="C2969" s="133"/>
      <c r="D2969" s="133"/>
    </row>
    <row r="2970" spans="1:4">
      <c r="A2970" s="133"/>
      <c r="B2970" s="133"/>
      <c r="C2970" s="133"/>
      <c r="D2970" s="133"/>
    </row>
    <row r="2971" spans="1:4">
      <c r="A2971" s="133"/>
      <c r="B2971" s="133"/>
      <c r="C2971" s="133"/>
      <c r="D2971" s="133"/>
    </row>
    <row r="2972" spans="1:4">
      <c r="A2972" s="133"/>
      <c r="B2972" s="133"/>
      <c r="C2972" s="133"/>
      <c r="D2972" s="133"/>
    </row>
    <row r="2973" spans="1:4">
      <c r="A2973" s="133"/>
      <c r="B2973" s="133"/>
      <c r="C2973" s="133"/>
      <c r="D2973" s="133"/>
    </row>
    <row r="2974" spans="1:4">
      <c r="A2974" s="133"/>
      <c r="B2974" s="133"/>
      <c r="C2974" s="133"/>
      <c r="D2974" s="133"/>
    </row>
    <row r="2975" spans="1:4">
      <c r="A2975" s="133"/>
      <c r="B2975" s="133"/>
      <c r="C2975" s="133"/>
      <c r="D2975" s="133"/>
    </row>
    <row r="2976" spans="1:4">
      <c r="A2976" s="133"/>
      <c r="B2976" s="133"/>
      <c r="C2976" s="133"/>
      <c r="D2976" s="133"/>
    </row>
    <row r="2977" spans="1:4">
      <c r="A2977" s="133"/>
      <c r="B2977" s="133"/>
      <c r="C2977" s="133"/>
      <c r="D2977" s="133"/>
    </row>
    <row r="2978" spans="1:4">
      <c r="A2978" s="133"/>
      <c r="B2978" s="133"/>
      <c r="C2978" s="133"/>
      <c r="D2978" s="133"/>
    </row>
    <row r="2979" spans="1:4">
      <c r="A2979" s="133"/>
      <c r="B2979" s="133"/>
      <c r="C2979" s="133"/>
      <c r="D2979" s="133"/>
    </row>
    <row r="2980" spans="1:4">
      <c r="A2980" s="133"/>
      <c r="B2980" s="133"/>
      <c r="C2980" s="133"/>
      <c r="D2980" s="133"/>
    </row>
    <row r="2981" spans="1:4">
      <c r="A2981" s="133"/>
      <c r="B2981" s="133"/>
      <c r="C2981" s="133"/>
      <c r="D2981" s="133"/>
    </row>
    <row r="2982" spans="1:4">
      <c r="A2982" s="133"/>
      <c r="B2982" s="133"/>
      <c r="C2982" s="133"/>
      <c r="D2982" s="133"/>
    </row>
    <row r="2983" spans="1:4">
      <c r="A2983" s="133"/>
      <c r="B2983" s="133"/>
      <c r="C2983" s="133"/>
      <c r="D2983" s="133"/>
    </row>
    <row r="2984" spans="1:4">
      <c r="A2984" s="133"/>
      <c r="B2984" s="133"/>
      <c r="C2984" s="133"/>
      <c r="D2984" s="133"/>
    </row>
    <row r="2985" spans="1:4">
      <c r="A2985" s="133"/>
      <c r="B2985" s="133"/>
      <c r="C2985" s="133"/>
      <c r="D2985" s="133"/>
    </row>
    <row r="2986" spans="1:4">
      <c r="A2986" s="133"/>
      <c r="B2986" s="133"/>
      <c r="C2986" s="133"/>
      <c r="D2986" s="133"/>
    </row>
    <row r="2987" spans="1:4">
      <c r="A2987" s="133"/>
      <c r="B2987" s="133"/>
      <c r="C2987" s="133"/>
      <c r="D2987" s="133"/>
    </row>
    <row r="2988" spans="1:4">
      <c r="A2988" s="133"/>
      <c r="B2988" s="133"/>
      <c r="C2988" s="133"/>
      <c r="D2988" s="133"/>
    </row>
    <row r="2989" spans="1:4">
      <c r="A2989" s="133"/>
      <c r="B2989" s="133"/>
      <c r="C2989" s="133"/>
      <c r="D2989" s="133"/>
    </row>
    <row r="2990" spans="1:4">
      <c r="A2990" s="133"/>
      <c r="B2990" s="133"/>
      <c r="C2990" s="133"/>
      <c r="D2990" s="133"/>
    </row>
    <row r="2991" spans="1:4">
      <c r="A2991" s="133"/>
      <c r="B2991" s="133"/>
      <c r="C2991" s="133"/>
      <c r="D2991" s="133"/>
    </row>
    <row r="2992" spans="1:4">
      <c r="A2992" s="133"/>
      <c r="B2992" s="133"/>
      <c r="C2992" s="133"/>
      <c r="D2992" s="133"/>
    </row>
    <row r="2993" spans="1:4">
      <c r="A2993" s="133"/>
      <c r="B2993" s="133"/>
      <c r="C2993" s="133"/>
      <c r="D2993" s="133"/>
    </row>
    <row r="2994" spans="1:4">
      <c r="A2994" s="133"/>
      <c r="B2994" s="133"/>
      <c r="C2994" s="133"/>
      <c r="D2994" s="133"/>
    </row>
    <row r="2995" spans="1:4">
      <c r="A2995" s="133"/>
      <c r="B2995" s="133"/>
      <c r="C2995" s="133"/>
      <c r="D2995" s="133"/>
    </row>
    <row r="2996" spans="1:4">
      <c r="A2996" s="133"/>
      <c r="B2996" s="133"/>
      <c r="C2996" s="133"/>
      <c r="D2996" s="133"/>
    </row>
    <row r="2997" spans="1:4">
      <c r="A2997" s="133"/>
      <c r="B2997" s="133"/>
      <c r="C2997" s="133"/>
      <c r="D2997" s="133"/>
    </row>
    <row r="2998" spans="1:4">
      <c r="A2998" s="133"/>
      <c r="B2998" s="133"/>
      <c r="C2998" s="133"/>
      <c r="D2998" s="133"/>
    </row>
    <row r="2999" spans="1:4">
      <c r="A2999" s="133"/>
      <c r="B2999" s="133"/>
      <c r="C2999" s="133"/>
      <c r="D2999" s="133"/>
    </row>
    <row r="3000" spans="1:4">
      <c r="A3000" s="133"/>
      <c r="B3000" s="133"/>
      <c r="C3000" s="133"/>
      <c r="D3000" s="133"/>
    </row>
    <row r="3001" spans="1:4">
      <c r="A3001" s="133"/>
      <c r="B3001" s="133"/>
      <c r="C3001" s="133"/>
      <c r="D3001" s="133"/>
    </row>
    <row r="3002" spans="1:4">
      <c r="A3002" s="133"/>
      <c r="B3002" s="133"/>
      <c r="C3002" s="133"/>
      <c r="D3002" s="133"/>
    </row>
    <row r="3003" spans="1:4">
      <c r="A3003" s="133"/>
      <c r="B3003" s="133"/>
      <c r="C3003" s="133"/>
      <c r="D3003" s="133"/>
    </row>
    <row r="3004" spans="1:4">
      <c r="A3004" s="133"/>
      <c r="B3004" s="133"/>
      <c r="C3004" s="133"/>
      <c r="D3004" s="133"/>
    </row>
    <row r="3005" spans="1:4">
      <c r="A3005" s="133"/>
      <c r="B3005" s="133"/>
      <c r="C3005" s="133"/>
      <c r="D3005" s="133"/>
    </row>
    <row r="3006" spans="1:4">
      <c r="A3006" s="133"/>
      <c r="B3006" s="133"/>
      <c r="C3006" s="133"/>
      <c r="D3006" s="133"/>
    </row>
    <row r="3007" spans="1:4">
      <c r="A3007" s="133"/>
      <c r="B3007" s="133"/>
      <c r="C3007" s="133"/>
      <c r="D3007" s="133"/>
    </row>
    <row r="3008" spans="1:4">
      <c r="A3008" s="133"/>
      <c r="B3008" s="133"/>
      <c r="C3008" s="133"/>
      <c r="D3008" s="133"/>
    </row>
    <row r="3009" spans="1:4">
      <c r="A3009" s="133"/>
      <c r="B3009" s="133"/>
      <c r="C3009" s="133"/>
      <c r="D3009" s="133"/>
    </row>
    <row r="3010" spans="1:4">
      <c r="A3010" s="133"/>
      <c r="B3010" s="133"/>
      <c r="C3010" s="133"/>
      <c r="D3010" s="133"/>
    </row>
    <row r="3011" spans="1:4">
      <c r="A3011" s="133"/>
      <c r="B3011" s="133"/>
      <c r="C3011" s="133"/>
      <c r="D3011" s="133"/>
    </row>
    <row r="3012" spans="1:4">
      <c r="A3012" s="133"/>
      <c r="B3012" s="133"/>
      <c r="C3012" s="133"/>
      <c r="D3012" s="133"/>
    </row>
    <row r="3013" spans="1:4">
      <c r="A3013" s="133"/>
      <c r="B3013" s="133"/>
      <c r="C3013" s="133"/>
      <c r="D3013" s="133"/>
    </row>
    <row r="3014" spans="1:4">
      <c r="A3014" s="133"/>
      <c r="B3014" s="133"/>
      <c r="C3014" s="133"/>
      <c r="D3014" s="133"/>
    </row>
    <row r="3015" spans="1:4">
      <c r="A3015" s="133"/>
      <c r="B3015" s="133"/>
      <c r="C3015" s="133"/>
      <c r="D3015" s="133"/>
    </row>
    <row r="3016" spans="1:4">
      <c r="A3016" s="133"/>
      <c r="B3016" s="133"/>
      <c r="C3016" s="133"/>
      <c r="D3016" s="133"/>
    </row>
    <row r="3017" spans="1:4">
      <c r="A3017" s="133"/>
      <c r="B3017" s="133"/>
      <c r="C3017" s="133"/>
      <c r="D3017" s="133"/>
    </row>
    <row r="3018" spans="1:4">
      <c r="A3018" s="133"/>
      <c r="B3018" s="133"/>
      <c r="C3018" s="133"/>
      <c r="D3018" s="133"/>
    </row>
    <row r="3019" spans="1:4">
      <c r="A3019" s="133"/>
      <c r="B3019" s="133"/>
      <c r="C3019" s="133"/>
      <c r="D3019" s="133"/>
    </row>
    <row r="3020" spans="1:4">
      <c r="A3020" s="133"/>
      <c r="B3020" s="133"/>
      <c r="C3020" s="133"/>
      <c r="D3020" s="133"/>
    </row>
    <row r="3021" spans="1:4">
      <c r="A3021" s="133"/>
      <c r="B3021" s="133"/>
      <c r="C3021" s="133"/>
      <c r="D3021" s="133"/>
    </row>
    <row r="3022" spans="1:4">
      <c r="A3022" s="133"/>
      <c r="B3022" s="133"/>
      <c r="C3022" s="133"/>
      <c r="D3022" s="133"/>
    </row>
    <row r="3023" spans="1:4">
      <c r="A3023" s="133"/>
      <c r="B3023" s="133"/>
      <c r="C3023" s="133"/>
      <c r="D3023" s="133"/>
    </row>
    <row r="3024" spans="1:4">
      <c r="A3024" s="133"/>
      <c r="B3024" s="133"/>
      <c r="C3024" s="133"/>
      <c r="D3024" s="133"/>
    </row>
    <row r="3025" spans="1:4">
      <c r="A3025" s="133"/>
      <c r="B3025" s="133"/>
      <c r="C3025" s="133"/>
      <c r="D3025" s="133"/>
    </row>
    <row r="3026" spans="1:4">
      <c r="A3026" s="133"/>
      <c r="B3026" s="133"/>
      <c r="C3026" s="133"/>
      <c r="D3026" s="133"/>
    </row>
    <row r="3027" spans="1:4">
      <c r="A3027" s="133"/>
      <c r="B3027" s="133"/>
      <c r="C3027" s="133"/>
      <c r="D3027" s="133"/>
    </row>
    <row r="3028" spans="1:4">
      <c r="A3028" s="133"/>
      <c r="B3028" s="133"/>
      <c r="C3028" s="133"/>
      <c r="D3028" s="133"/>
    </row>
    <row r="3029" spans="1:4">
      <c r="A3029" s="133"/>
      <c r="B3029" s="133"/>
      <c r="C3029" s="133"/>
      <c r="D3029" s="133"/>
    </row>
    <row r="3030" spans="1:4">
      <c r="A3030" s="133"/>
      <c r="B3030" s="133"/>
      <c r="C3030" s="133"/>
      <c r="D3030" s="133"/>
    </row>
    <row r="3031" spans="1:4">
      <c r="A3031" s="133"/>
      <c r="B3031" s="133"/>
      <c r="C3031" s="133"/>
      <c r="D3031" s="133"/>
    </row>
    <row r="3032" spans="1:4">
      <c r="A3032" s="133"/>
      <c r="B3032" s="133"/>
      <c r="C3032" s="133"/>
      <c r="D3032" s="133"/>
    </row>
    <row r="3033" spans="1:4">
      <c r="A3033" s="133"/>
      <c r="B3033" s="133"/>
      <c r="C3033" s="133"/>
      <c r="D3033" s="133"/>
    </row>
    <row r="3034" spans="1:4">
      <c r="A3034" s="133"/>
      <c r="B3034" s="133"/>
      <c r="C3034" s="133"/>
      <c r="D3034" s="133"/>
    </row>
    <row r="3035" spans="1:4">
      <c r="A3035" s="133"/>
      <c r="B3035" s="133"/>
      <c r="C3035" s="133"/>
      <c r="D3035" s="133"/>
    </row>
    <row r="3036" spans="1:4">
      <c r="A3036" s="133"/>
      <c r="B3036" s="133"/>
      <c r="C3036" s="133"/>
      <c r="D3036" s="133"/>
    </row>
    <row r="3037" spans="1:4">
      <c r="A3037" s="133"/>
      <c r="B3037" s="133"/>
      <c r="C3037" s="133"/>
      <c r="D3037" s="133"/>
    </row>
    <row r="3038" spans="1:4">
      <c r="A3038" s="133"/>
      <c r="B3038" s="133"/>
      <c r="C3038" s="133"/>
      <c r="D3038" s="133"/>
    </row>
    <row r="3039" spans="1:4">
      <c r="A3039" s="133"/>
      <c r="B3039" s="133"/>
      <c r="C3039" s="133"/>
      <c r="D3039" s="133"/>
    </row>
    <row r="3040" spans="1:4">
      <c r="A3040" s="133"/>
      <c r="B3040" s="133"/>
      <c r="C3040" s="133"/>
      <c r="D3040" s="133"/>
    </row>
    <row r="3041" spans="1:4">
      <c r="A3041" s="133"/>
      <c r="B3041" s="133"/>
      <c r="C3041" s="133"/>
      <c r="D3041" s="133"/>
    </row>
    <row r="3042" spans="1:4">
      <c r="A3042" s="133"/>
      <c r="B3042" s="133"/>
      <c r="C3042" s="133"/>
      <c r="D3042" s="133"/>
    </row>
    <row r="3043" spans="1:4">
      <c r="A3043" s="133"/>
      <c r="B3043" s="133"/>
      <c r="C3043" s="133"/>
      <c r="D3043" s="133"/>
    </row>
    <row r="3044" spans="1:4">
      <c r="A3044" s="133"/>
      <c r="B3044" s="133"/>
      <c r="C3044" s="133"/>
      <c r="D3044" s="133"/>
    </row>
    <row r="3045" spans="1:4">
      <c r="A3045" s="133"/>
      <c r="B3045" s="133"/>
      <c r="C3045" s="133"/>
      <c r="D3045" s="133"/>
    </row>
    <row r="3046" spans="1:4">
      <c r="A3046" s="133"/>
      <c r="B3046" s="133"/>
      <c r="C3046" s="133"/>
      <c r="D3046" s="133"/>
    </row>
    <row r="3047" spans="1:4">
      <c r="A3047" s="133"/>
      <c r="B3047" s="133"/>
      <c r="C3047" s="133"/>
      <c r="D3047" s="133"/>
    </row>
    <row r="3048" spans="1:4">
      <c r="A3048" s="133"/>
      <c r="B3048" s="133"/>
      <c r="C3048" s="133"/>
      <c r="D3048" s="133"/>
    </row>
    <row r="3049" spans="1:4">
      <c r="A3049" s="133"/>
      <c r="B3049" s="133"/>
      <c r="C3049" s="133"/>
      <c r="D3049" s="133"/>
    </row>
    <row r="3050" spans="1:4">
      <c r="A3050" s="133"/>
      <c r="B3050" s="133"/>
      <c r="C3050" s="133"/>
      <c r="D3050" s="133"/>
    </row>
    <row r="3051" spans="1:4">
      <c r="A3051" s="133"/>
      <c r="B3051" s="133"/>
      <c r="C3051" s="133"/>
      <c r="D3051" s="133"/>
    </row>
    <row r="3052" spans="1:4">
      <c r="A3052" s="133"/>
      <c r="B3052" s="133"/>
      <c r="C3052" s="133"/>
      <c r="D3052" s="133"/>
    </row>
    <row r="3053" spans="1:4">
      <c r="A3053" s="133"/>
      <c r="B3053" s="133"/>
      <c r="C3053" s="133"/>
      <c r="D3053" s="133"/>
    </row>
    <row r="3054" spans="1:4">
      <c r="A3054" s="133"/>
      <c r="B3054" s="133"/>
      <c r="C3054" s="133"/>
      <c r="D3054" s="133"/>
    </row>
    <row r="3055" spans="1:4">
      <c r="A3055" s="133"/>
      <c r="B3055" s="133"/>
      <c r="C3055" s="133"/>
      <c r="D3055" s="133"/>
    </row>
    <row r="3056" spans="1:4">
      <c r="A3056" s="133"/>
      <c r="B3056" s="133"/>
      <c r="C3056" s="133"/>
      <c r="D3056" s="133"/>
    </row>
    <row r="3057" spans="1:4">
      <c r="A3057" s="133"/>
      <c r="B3057" s="133"/>
      <c r="C3057" s="133"/>
      <c r="D3057" s="133"/>
    </row>
    <row r="3058" spans="1:4">
      <c r="A3058" s="133"/>
      <c r="B3058" s="133"/>
      <c r="C3058" s="133"/>
      <c r="D3058" s="133"/>
    </row>
    <row r="3059" spans="1:4">
      <c r="A3059" s="133"/>
      <c r="B3059" s="133"/>
      <c r="C3059" s="133"/>
      <c r="D3059" s="133"/>
    </row>
    <row r="3060" spans="1:4">
      <c r="A3060" s="133"/>
      <c r="B3060" s="133"/>
      <c r="C3060" s="133"/>
      <c r="D3060" s="133"/>
    </row>
    <row r="3061" spans="1:4">
      <c r="A3061" s="133"/>
      <c r="B3061" s="133"/>
      <c r="C3061" s="133"/>
      <c r="D3061" s="133"/>
    </row>
    <row r="3062" spans="1:4">
      <c r="A3062" s="133"/>
      <c r="B3062" s="133"/>
      <c r="C3062" s="133"/>
      <c r="D3062" s="133"/>
    </row>
    <row r="3063" spans="1:4">
      <c r="A3063" s="133"/>
      <c r="B3063" s="133"/>
      <c r="C3063" s="133"/>
      <c r="D3063" s="133"/>
    </row>
    <row r="3064" spans="1:4">
      <c r="A3064" s="133"/>
      <c r="B3064" s="133"/>
      <c r="C3064" s="133"/>
      <c r="D3064" s="133"/>
    </row>
    <row r="3065" spans="1:4">
      <c r="A3065" s="133"/>
      <c r="B3065" s="133"/>
      <c r="C3065" s="133"/>
      <c r="D3065" s="133"/>
    </row>
    <row r="3066" spans="1:4">
      <c r="A3066" s="133"/>
      <c r="B3066" s="133"/>
      <c r="C3066" s="133"/>
      <c r="D3066" s="133"/>
    </row>
    <row r="3067" spans="1:4">
      <c r="A3067" s="133"/>
      <c r="B3067" s="133"/>
      <c r="C3067" s="133"/>
      <c r="D3067" s="133"/>
    </row>
    <row r="3068" spans="1:4">
      <c r="A3068" s="133"/>
      <c r="B3068" s="133"/>
      <c r="C3068" s="133"/>
      <c r="D3068" s="133"/>
    </row>
    <row r="3069" spans="1:4">
      <c r="A3069" s="133"/>
      <c r="B3069" s="133"/>
      <c r="C3069" s="133"/>
      <c r="D3069" s="133"/>
    </row>
    <row r="3070" spans="1:4">
      <c r="A3070" s="133"/>
      <c r="B3070" s="133"/>
      <c r="C3070" s="133"/>
      <c r="D3070" s="133"/>
    </row>
    <row r="3071" spans="1:4">
      <c r="A3071" s="133"/>
      <c r="B3071" s="133"/>
      <c r="C3071" s="133"/>
      <c r="D3071" s="133"/>
    </row>
    <row r="3072" spans="1:4">
      <c r="A3072" s="133"/>
      <c r="B3072" s="133"/>
      <c r="C3072" s="133"/>
      <c r="D3072" s="133"/>
    </row>
    <row r="3073" spans="1:4">
      <c r="A3073" s="133"/>
      <c r="B3073" s="133"/>
      <c r="C3073" s="133"/>
      <c r="D3073" s="133"/>
    </row>
    <row r="3074" spans="1:4">
      <c r="A3074" s="133"/>
      <c r="B3074" s="133"/>
      <c r="C3074" s="133"/>
      <c r="D3074" s="133"/>
    </row>
    <row r="3075" spans="1:4">
      <c r="A3075" s="133"/>
      <c r="B3075" s="133"/>
      <c r="C3075" s="133"/>
      <c r="D3075" s="133"/>
    </row>
    <row r="3076" spans="1:4">
      <c r="A3076" s="133"/>
      <c r="B3076" s="133"/>
      <c r="C3076" s="133"/>
      <c r="D3076" s="133"/>
    </row>
    <row r="3077" spans="1:4">
      <c r="A3077" s="133"/>
      <c r="B3077" s="133"/>
      <c r="C3077" s="133"/>
      <c r="D3077" s="133"/>
    </row>
    <row r="3078" spans="1:4">
      <c r="A3078" s="133"/>
      <c r="B3078" s="133"/>
      <c r="C3078" s="133"/>
      <c r="D3078" s="133"/>
    </row>
    <row r="3079" spans="1:4">
      <c r="A3079" s="133"/>
      <c r="B3079" s="133"/>
      <c r="C3079" s="133"/>
      <c r="D3079" s="133"/>
    </row>
    <row r="3080" spans="1:4">
      <c r="A3080" s="133"/>
      <c r="B3080" s="133"/>
      <c r="C3080" s="133"/>
      <c r="D3080" s="133"/>
    </row>
    <row r="3081" spans="1:4">
      <c r="A3081" s="133"/>
      <c r="B3081" s="133"/>
      <c r="C3081" s="133"/>
      <c r="D3081" s="133"/>
    </row>
    <row r="3082" spans="1:4">
      <c r="A3082" s="133"/>
      <c r="B3082" s="133"/>
      <c r="C3082" s="133"/>
      <c r="D3082" s="133"/>
    </row>
    <row r="3083" spans="1:4">
      <c r="A3083" s="133"/>
      <c r="B3083" s="133"/>
      <c r="C3083" s="133"/>
      <c r="D3083" s="133"/>
    </row>
    <row r="3084" spans="1:4">
      <c r="A3084" s="133"/>
      <c r="B3084" s="133"/>
      <c r="C3084" s="133"/>
      <c r="D3084" s="133"/>
    </row>
    <row r="3085" spans="1:4">
      <c r="A3085" s="133"/>
      <c r="B3085" s="133"/>
      <c r="C3085" s="133"/>
      <c r="D3085" s="133"/>
    </row>
    <row r="3086" spans="1:4">
      <c r="A3086" s="133"/>
      <c r="B3086" s="133"/>
      <c r="C3086" s="133"/>
      <c r="D3086" s="133"/>
    </row>
    <row r="3087" spans="1:4">
      <c r="A3087" s="133"/>
      <c r="B3087" s="133"/>
      <c r="C3087" s="133"/>
      <c r="D3087" s="133"/>
    </row>
    <row r="3088" spans="1:4">
      <c r="A3088" s="133"/>
      <c r="B3088" s="133"/>
      <c r="C3088" s="133"/>
      <c r="D3088" s="133"/>
    </row>
    <row r="3089" spans="1:4">
      <c r="A3089" s="133"/>
      <c r="B3089" s="133"/>
      <c r="C3089" s="133"/>
      <c r="D3089" s="133"/>
    </row>
    <row r="3090" spans="1:4">
      <c r="A3090" s="133"/>
      <c r="B3090" s="133"/>
      <c r="C3090" s="133"/>
      <c r="D3090" s="133"/>
    </row>
    <row r="3091" spans="1:4">
      <c r="A3091" s="133"/>
      <c r="B3091" s="133"/>
      <c r="C3091" s="133"/>
      <c r="D3091" s="133"/>
    </row>
    <row r="3092" spans="1:4">
      <c r="A3092" s="133"/>
      <c r="B3092" s="133"/>
      <c r="C3092" s="133"/>
      <c r="D3092" s="133"/>
    </row>
    <row r="3093" spans="1:4">
      <c r="A3093" s="133"/>
      <c r="B3093" s="133"/>
      <c r="C3093" s="133"/>
      <c r="D3093" s="133"/>
    </row>
    <row r="3094" spans="1:4">
      <c r="A3094" s="133"/>
      <c r="B3094" s="133"/>
      <c r="C3094" s="133"/>
      <c r="D3094" s="133"/>
    </row>
    <row r="3095" spans="1:4">
      <c r="A3095" s="133"/>
      <c r="B3095" s="133"/>
      <c r="C3095" s="133"/>
      <c r="D3095" s="133"/>
    </row>
    <row r="3096" spans="1:4">
      <c r="A3096" s="133"/>
      <c r="B3096" s="133"/>
      <c r="C3096" s="133"/>
      <c r="D3096" s="133"/>
    </row>
    <row r="3097" spans="1:4">
      <c r="A3097" s="133"/>
      <c r="B3097" s="133"/>
      <c r="C3097" s="133"/>
      <c r="D3097" s="133"/>
    </row>
    <row r="3098" spans="1:4">
      <c r="A3098" s="133"/>
      <c r="B3098" s="133"/>
      <c r="C3098" s="133"/>
      <c r="D3098" s="133"/>
    </row>
    <row r="3099" spans="1:4">
      <c r="A3099" s="133"/>
      <c r="B3099" s="133"/>
      <c r="C3099" s="133"/>
      <c r="D3099" s="133"/>
    </row>
    <row r="3100" spans="1:4">
      <c r="A3100" s="133"/>
      <c r="B3100" s="133"/>
      <c r="C3100" s="133"/>
      <c r="D3100" s="133"/>
    </row>
    <row r="3101" spans="1:4">
      <c r="A3101" s="133"/>
      <c r="B3101" s="133"/>
      <c r="C3101" s="133"/>
      <c r="D3101" s="133"/>
    </row>
    <row r="3102" spans="1:4">
      <c r="A3102" s="133"/>
      <c r="B3102" s="133"/>
      <c r="C3102" s="133"/>
      <c r="D3102" s="133"/>
    </row>
    <row r="3103" spans="1:4">
      <c r="A3103" s="133"/>
      <c r="B3103" s="133"/>
      <c r="C3103" s="133"/>
      <c r="D3103" s="133"/>
    </row>
    <row r="3104" spans="1:4">
      <c r="A3104" s="133"/>
      <c r="B3104" s="133"/>
      <c r="C3104" s="133"/>
      <c r="D3104" s="133"/>
    </row>
    <row r="3105" spans="1:4">
      <c r="A3105" s="133"/>
      <c r="B3105" s="133"/>
      <c r="C3105" s="133"/>
      <c r="D3105" s="133"/>
    </row>
    <row r="3106" spans="1:4">
      <c r="A3106" s="133"/>
      <c r="B3106" s="133"/>
      <c r="C3106" s="133"/>
      <c r="D3106" s="133"/>
    </row>
    <row r="3107" spans="1:4">
      <c r="A3107" s="133"/>
      <c r="B3107" s="133"/>
      <c r="C3107" s="133"/>
      <c r="D3107" s="133"/>
    </row>
    <row r="3108" spans="1:4">
      <c r="A3108" s="133"/>
      <c r="B3108" s="133"/>
      <c r="C3108" s="133"/>
      <c r="D3108" s="133"/>
    </row>
    <row r="3109" spans="1:4">
      <c r="A3109" s="133"/>
      <c r="B3109" s="133"/>
      <c r="C3109" s="133"/>
      <c r="D3109" s="133"/>
    </row>
    <row r="3110" spans="1:4">
      <c r="A3110" s="133"/>
      <c r="B3110" s="133"/>
      <c r="C3110" s="133"/>
      <c r="D3110" s="133"/>
    </row>
    <row r="3111" spans="1:4">
      <c r="A3111" s="133"/>
      <c r="B3111" s="133"/>
      <c r="C3111" s="133"/>
      <c r="D3111" s="133"/>
    </row>
    <row r="3112" spans="1:4">
      <c r="A3112" s="133"/>
      <c r="B3112" s="133"/>
      <c r="C3112" s="133"/>
      <c r="D3112" s="133"/>
    </row>
    <row r="3113" spans="1:4">
      <c r="A3113" s="133"/>
      <c r="B3113" s="133"/>
      <c r="C3113" s="133"/>
      <c r="D3113" s="133"/>
    </row>
    <row r="3114" spans="1:4">
      <c r="A3114" s="133"/>
      <c r="B3114" s="133"/>
      <c r="C3114" s="133"/>
      <c r="D3114" s="133"/>
    </row>
    <row r="3115" spans="1:4">
      <c r="A3115" s="133"/>
      <c r="B3115" s="133"/>
      <c r="C3115" s="133"/>
      <c r="D3115" s="133"/>
    </row>
    <row r="3116" spans="1:4">
      <c r="A3116" s="133"/>
      <c r="B3116" s="133"/>
      <c r="C3116" s="133"/>
      <c r="D3116" s="133"/>
    </row>
    <row r="3117" spans="1:4">
      <c r="A3117" s="133"/>
      <c r="B3117" s="133"/>
      <c r="C3117" s="133"/>
      <c r="D3117" s="133"/>
    </row>
    <row r="3118" spans="1:4">
      <c r="A3118" s="133"/>
      <c r="B3118" s="133"/>
      <c r="C3118" s="133"/>
      <c r="D3118" s="133"/>
    </row>
    <row r="3119" spans="1:4">
      <c r="A3119" s="133"/>
      <c r="B3119" s="133"/>
      <c r="C3119" s="133"/>
      <c r="D3119" s="133"/>
    </row>
    <row r="3120" spans="1:4">
      <c r="A3120" s="133"/>
      <c r="B3120" s="133"/>
      <c r="C3120" s="133"/>
      <c r="D3120" s="133"/>
    </row>
    <row r="3121" spans="1:4">
      <c r="A3121" s="133"/>
      <c r="B3121" s="133"/>
      <c r="C3121" s="133"/>
      <c r="D3121" s="133"/>
    </row>
    <row r="3122" spans="1:4">
      <c r="A3122" s="133"/>
      <c r="B3122" s="133"/>
      <c r="C3122" s="133"/>
      <c r="D3122" s="133"/>
    </row>
    <row r="3123" spans="1:4">
      <c r="A3123" s="133"/>
      <c r="B3123" s="133"/>
      <c r="C3123" s="133"/>
      <c r="D3123" s="133"/>
    </row>
    <row r="3124" spans="1:4">
      <c r="A3124" s="133"/>
      <c r="B3124" s="133"/>
      <c r="C3124" s="133"/>
      <c r="D3124" s="133"/>
    </row>
    <row r="3125" spans="1:4">
      <c r="A3125" s="133"/>
      <c r="B3125" s="133"/>
      <c r="C3125" s="133"/>
      <c r="D3125" s="133"/>
    </row>
    <row r="3126" spans="1:4">
      <c r="A3126" s="133"/>
      <c r="B3126" s="133"/>
      <c r="C3126" s="133"/>
      <c r="D3126" s="133"/>
    </row>
    <row r="3127" spans="1:4">
      <c r="A3127" s="133"/>
      <c r="B3127" s="133"/>
      <c r="C3127" s="133"/>
      <c r="D3127" s="133"/>
    </row>
    <row r="3128" spans="1:4">
      <c r="A3128" s="133"/>
      <c r="B3128" s="133"/>
      <c r="C3128" s="133"/>
      <c r="D3128" s="133"/>
    </row>
    <row r="3129" spans="1:4">
      <c r="A3129" s="133"/>
      <c r="B3129" s="133"/>
      <c r="C3129" s="133"/>
      <c r="D3129" s="133"/>
    </row>
    <row r="3130" spans="1:4">
      <c r="A3130" s="133"/>
      <c r="B3130" s="133"/>
      <c r="C3130" s="133"/>
      <c r="D3130" s="133"/>
    </row>
    <row r="3131" spans="1:4">
      <c r="A3131" s="133"/>
      <c r="B3131" s="133"/>
      <c r="C3131" s="133"/>
      <c r="D3131" s="133"/>
    </row>
    <row r="3132" spans="1:4">
      <c r="A3132" s="133"/>
      <c r="B3132" s="133"/>
      <c r="C3132" s="133"/>
      <c r="D3132" s="133"/>
    </row>
    <row r="3133" spans="1:4">
      <c r="A3133" s="133"/>
      <c r="B3133" s="133"/>
      <c r="C3133" s="133"/>
      <c r="D3133" s="133"/>
    </row>
    <row r="3134" spans="1:4">
      <c r="A3134" s="133"/>
      <c r="B3134" s="133"/>
      <c r="C3134" s="133"/>
      <c r="D3134" s="133"/>
    </row>
    <row r="3135" spans="1:4">
      <c r="A3135" s="133"/>
      <c r="B3135" s="133"/>
      <c r="C3135" s="133"/>
      <c r="D3135" s="133"/>
    </row>
    <row r="3136" spans="1:4">
      <c r="A3136" s="133"/>
      <c r="B3136" s="133"/>
      <c r="C3136" s="133"/>
      <c r="D3136" s="133"/>
    </row>
    <row r="3137" spans="1:4">
      <c r="A3137" s="133"/>
      <c r="B3137" s="133"/>
      <c r="C3137" s="133"/>
      <c r="D3137" s="133"/>
    </row>
    <row r="3138" spans="1:4">
      <c r="A3138" s="133"/>
      <c r="B3138" s="133"/>
      <c r="C3138" s="133"/>
      <c r="D3138" s="133"/>
    </row>
    <row r="3139" spans="1:4">
      <c r="A3139" s="133"/>
      <c r="B3139" s="133"/>
      <c r="C3139" s="133"/>
      <c r="D3139" s="133"/>
    </row>
    <row r="3140" spans="1:4">
      <c r="A3140" s="133"/>
      <c r="B3140" s="133"/>
      <c r="C3140" s="133"/>
      <c r="D3140" s="133"/>
    </row>
    <row r="3141" spans="1:4">
      <c r="A3141" s="133"/>
      <c r="B3141" s="133"/>
      <c r="C3141" s="133"/>
      <c r="D3141" s="133"/>
    </row>
    <row r="3142" spans="1:4">
      <c r="A3142" s="133"/>
      <c r="B3142" s="133"/>
      <c r="C3142" s="133"/>
      <c r="D3142" s="133"/>
    </row>
    <row r="3143" spans="1:4">
      <c r="A3143" s="133"/>
      <c r="B3143" s="133"/>
      <c r="C3143" s="133"/>
      <c r="D3143" s="133"/>
    </row>
    <row r="3144" spans="1:4">
      <c r="A3144" s="133"/>
      <c r="B3144" s="133"/>
      <c r="C3144" s="133"/>
      <c r="D3144" s="133"/>
    </row>
    <row r="3145" spans="1:4">
      <c r="A3145" s="133"/>
      <c r="B3145" s="133"/>
      <c r="C3145" s="133"/>
      <c r="D3145" s="133"/>
    </row>
    <row r="3146" spans="1:4">
      <c r="A3146" s="133"/>
      <c r="B3146" s="133"/>
      <c r="C3146" s="133"/>
      <c r="D3146" s="133"/>
    </row>
    <row r="3147" spans="1:4">
      <c r="A3147" s="133"/>
      <c r="B3147" s="133"/>
      <c r="C3147" s="133"/>
      <c r="D3147" s="133"/>
    </row>
    <row r="3148" spans="1:4">
      <c r="A3148" s="133"/>
      <c r="B3148" s="133"/>
      <c r="C3148" s="133"/>
      <c r="D3148" s="133"/>
    </row>
    <row r="3149" spans="1:4">
      <c r="A3149" s="133"/>
      <c r="B3149" s="133"/>
      <c r="C3149" s="133"/>
      <c r="D3149" s="133"/>
    </row>
    <row r="3150" spans="1:4">
      <c r="A3150" s="133"/>
      <c r="B3150" s="133"/>
      <c r="C3150" s="133"/>
      <c r="D3150" s="133"/>
    </row>
    <row r="3151" spans="1:4">
      <c r="A3151" s="133"/>
      <c r="B3151" s="133"/>
      <c r="C3151" s="133"/>
      <c r="D3151" s="133"/>
    </row>
    <row r="3152" spans="1:4">
      <c r="A3152" s="133"/>
      <c r="B3152" s="133"/>
      <c r="C3152" s="133"/>
      <c r="D3152" s="133"/>
    </row>
    <row r="3153" spans="1:4">
      <c r="A3153" s="133"/>
      <c r="B3153" s="133"/>
      <c r="C3153" s="133"/>
      <c r="D3153" s="133"/>
    </row>
    <row r="3154" spans="1:4">
      <c r="A3154" s="133"/>
      <c r="B3154" s="133"/>
      <c r="C3154" s="133"/>
      <c r="D3154" s="133"/>
    </row>
    <row r="3155" spans="1:4">
      <c r="A3155" s="133"/>
      <c r="B3155" s="133"/>
      <c r="C3155" s="133"/>
      <c r="D3155" s="133"/>
    </row>
    <row r="3156" spans="1:4">
      <c r="A3156" s="133"/>
      <c r="B3156" s="133"/>
      <c r="C3156" s="133"/>
      <c r="D3156" s="133"/>
    </row>
    <row r="3157" spans="1:4">
      <c r="A3157" s="133"/>
      <c r="B3157" s="133"/>
      <c r="C3157" s="133"/>
      <c r="D3157" s="133"/>
    </row>
    <row r="3158" spans="1:4">
      <c r="A3158" s="133"/>
      <c r="B3158" s="133"/>
      <c r="C3158" s="133"/>
      <c r="D3158" s="133"/>
    </row>
    <row r="3159" spans="1:4">
      <c r="A3159" s="133"/>
      <c r="B3159" s="133"/>
      <c r="C3159" s="133"/>
      <c r="D3159" s="133"/>
    </row>
    <row r="3160" spans="1:4">
      <c r="A3160" s="133"/>
      <c r="B3160" s="133"/>
      <c r="C3160" s="133"/>
      <c r="D3160" s="133"/>
    </row>
    <row r="3161" spans="1:4">
      <c r="A3161" s="133"/>
      <c r="B3161" s="133"/>
      <c r="C3161" s="133"/>
      <c r="D3161" s="133"/>
    </row>
    <row r="3162" spans="1:4">
      <c r="A3162" s="133"/>
      <c r="B3162" s="133"/>
      <c r="C3162" s="133"/>
      <c r="D3162" s="133"/>
    </row>
    <row r="3163" spans="1:4">
      <c r="A3163" s="133"/>
      <c r="B3163" s="133"/>
      <c r="C3163" s="133"/>
      <c r="D3163" s="133"/>
    </row>
    <row r="3164" spans="1:4">
      <c r="A3164" s="133"/>
      <c r="B3164" s="133"/>
      <c r="C3164" s="133"/>
      <c r="D3164" s="133"/>
    </row>
    <row r="3165" spans="1:4">
      <c r="A3165" s="133"/>
      <c r="B3165" s="133"/>
      <c r="C3165" s="133"/>
      <c r="D3165" s="133"/>
    </row>
    <row r="3166" spans="1:4">
      <c r="A3166" s="133"/>
      <c r="B3166" s="133"/>
      <c r="C3166" s="133"/>
      <c r="D3166" s="133"/>
    </row>
    <row r="3167" spans="1:4">
      <c r="A3167" s="133"/>
      <c r="B3167" s="133"/>
      <c r="C3167" s="133"/>
      <c r="D3167" s="133"/>
    </row>
    <row r="3168" spans="1:4">
      <c r="A3168" s="133"/>
      <c r="B3168" s="133"/>
      <c r="C3168" s="133"/>
      <c r="D3168" s="133"/>
    </row>
    <row r="3169" spans="1:4">
      <c r="A3169" s="133"/>
      <c r="B3169" s="133"/>
      <c r="C3169" s="133"/>
      <c r="D3169" s="133"/>
    </row>
    <row r="3170" spans="1:4">
      <c r="A3170" s="133"/>
      <c r="B3170" s="133"/>
      <c r="C3170" s="133"/>
      <c r="D3170" s="133"/>
    </row>
    <row r="3171" spans="1:4">
      <c r="A3171" s="133"/>
      <c r="B3171" s="133"/>
      <c r="C3171" s="133"/>
      <c r="D3171" s="133"/>
    </row>
    <row r="3172" spans="1:4">
      <c r="A3172" s="133"/>
      <c r="B3172" s="133"/>
      <c r="C3172" s="133"/>
      <c r="D3172" s="133"/>
    </row>
    <row r="3173" spans="1:4">
      <c r="A3173" s="133"/>
      <c r="B3173" s="133"/>
      <c r="C3173" s="133"/>
      <c r="D3173" s="133"/>
    </row>
    <row r="3174" spans="1:4">
      <c r="A3174" s="133"/>
      <c r="B3174" s="133"/>
      <c r="C3174" s="133"/>
      <c r="D3174" s="133"/>
    </row>
    <row r="3175" spans="1:4">
      <c r="A3175" s="133"/>
      <c r="B3175" s="133"/>
      <c r="C3175" s="133"/>
      <c r="D3175" s="133"/>
    </row>
    <row r="3176" spans="1:4">
      <c r="A3176" s="133"/>
      <c r="B3176" s="133"/>
      <c r="C3176" s="133"/>
      <c r="D3176" s="133"/>
    </row>
    <row r="3177" spans="1:4">
      <c r="A3177" s="133"/>
      <c r="B3177" s="133"/>
      <c r="C3177" s="133"/>
      <c r="D3177" s="133"/>
    </row>
    <row r="3178" spans="1:4">
      <c r="A3178" s="133"/>
      <c r="B3178" s="133"/>
      <c r="C3178" s="133"/>
      <c r="D3178" s="133"/>
    </row>
    <row r="3179" spans="1:4">
      <c r="A3179" s="133"/>
      <c r="B3179" s="133"/>
      <c r="C3179" s="133"/>
      <c r="D3179" s="133"/>
    </row>
    <row r="3180" spans="1:4">
      <c r="A3180" s="133"/>
      <c r="B3180" s="133"/>
      <c r="C3180" s="133"/>
      <c r="D3180" s="133"/>
    </row>
    <row r="3181" spans="1:4">
      <c r="A3181" s="133"/>
      <c r="B3181" s="133"/>
      <c r="C3181" s="133"/>
      <c r="D3181" s="133"/>
    </row>
    <row r="3182" spans="1:4">
      <c r="A3182" s="133"/>
      <c r="B3182" s="133"/>
      <c r="C3182" s="133"/>
      <c r="D3182" s="133"/>
    </row>
    <row r="3183" spans="1:4">
      <c r="A3183" s="133"/>
      <c r="B3183" s="133"/>
      <c r="C3183" s="133"/>
      <c r="D3183" s="133"/>
    </row>
    <row r="3184" spans="1:4">
      <c r="A3184" s="133"/>
      <c r="B3184" s="133"/>
      <c r="C3184" s="133"/>
      <c r="D3184" s="133"/>
    </row>
    <row r="3185" spans="1:4">
      <c r="A3185" s="133"/>
      <c r="B3185" s="133"/>
      <c r="C3185" s="133"/>
      <c r="D3185" s="133"/>
    </row>
    <row r="3186" spans="1:4">
      <c r="A3186" s="133"/>
      <c r="B3186" s="133"/>
      <c r="C3186" s="133"/>
      <c r="D3186" s="133"/>
    </row>
    <row r="3187" spans="1:4">
      <c r="A3187" s="133"/>
      <c r="B3187" s="133"/>
      <c r="C3187" s="133"/>
      <c r="D3187" s="133"/>
    </row>
    <row r="3188" spans="1:4">
      <c r="A3188" s="133"/>
      <c r="B3188" s="133"/>
      <c r="C3188" s="133"/>
      <c r="D3188" s="133"/>
    </row>
    <row r="3189" spans="1:4">
      <c r="A3189" s="133"/>
      <c r="B3189" s="133"/>
      <c r="C3189" s="133"/>
      <c r="D3189" s="133"/>
    </row>
    <row r="3190" spans="1:4">
      <c r="A3190" s="133"/>
      <c r="B3190" s="133"/>
      <c r="C3190" s="133"/>
      <c r="D3190" s="133"/>
    </row>
    <row r="3191" spans="1:4">
      <c r="A3191" s="133"/>
      <c r="B3191" s="133"/>
      <c r="C3191" s="133"/>
      <c r="D3191" s="133"/>
    </row>
    <row r="3192" spans="1:4">
      <c r="A3192" s="133"/>
      <c r="B3192" s="133"/>
      <c r="C3192" s="133"/>
      <c r="D3192" s="133"/>
    </row>
    <row r="3193" spans="1:4">
      <c r="A3193" s="133"/>
      <c r="B3193" s="133"/>
      <c r="C3193" s="133"/>
      <c r="D3193" s="133"/>
    </row>
    <row r="3194" spans="1:4">
      <c r="A3194" s="133"/>
      <c r="B3194" s="133"/>
      <c r="C3194" s="133"/>
      <c r="D3194" s="133"/>
    </row>
    <row r="3195" spans="1:4">
      <c r="A3195" s="133"/>
      <c r="B3195" s="133"/>
      <c r="C3195" s="133"/>
      <c r="D3195" s="133"/>
    </row>
    <row r="3196" spans="1:4">
      <c r="A3196" s="133"/>
      <c r="B3196" s="133"/>
      <c r="C3196" s="133"/>
      <c r="D3196" s="133"/>
    </row>
    <row r="3197" spans="1:4">
      <c r="A3197" s="133"/>
      <c r="B3197" s="133"/>
      <c r="C3197" s="133"/>
      <c r="D3197" s="133"/>
    </row>
    <row r="3198" spans="1:4">
      <c r="A3198" s="133"/>
      <c r="B3198" s="133"/>
      <c r="C3198" s="133"/>
      <c r="D3198" s="133"/>
    </row>
    <row r="3199" spans="1:4">
      <c r="A3199" s="133"/>
      <c r="B3199" s="133"/>
      <c r="C3199" s="133"/>
      <c r="D3199" s="133"/>
    </row>
    <row r="3200" spans="1:4">
      <c r="A3200" s="133"/>
      <c r="B3200" s="133"/>
      <c r="C3200" s="133"/>
      <c r="D3200" s="133"/>
    </row>
    <row r="3201" spans="1:4">
      <c r="A3201" s="133"/>
      <c r="B3201" s="133"/>
      <c r="C3201" s="133"/>
      <c r="D3201" s="133"/>
    </row>
    <row r="3202" spans="1:4">
      <c r="A3202" s="133"/>
      <c r="B3202" s="133"/>
      <c r="C3202" s="133"/>
      <c r="D3202" s="133"/>
    </row>
    <row r="3203" spans="1:4">
      <c r="A3203" s="133"/>
      <c r="B3203" s="133"/>
      <c r="C3203" s="133"/>
      <c r="D3203" s="133"/>
    </row>
    <row r="3204" spans="1:4">
      <c r="A3204" s="133"/>
      <c r="B3204" s="133"/>
      <c r="C3204" s="133"/>
      <c r="D3204" s="133"/>
    </row>
    <row r="3205" spans="1:4">
      <c r="A3205" s="133"/>
      <c r="B3205" s="133"/>
      <c r="C3205" s="133"/>
      <c r="D3205" s="133"/>
    </row>
    <row r="3206" spans="1:4">
      <c r="A3206" s="133"/>
      <c r="B3206" s="133"/>
      <c r="C3206" s="133"/>
      <c r="D3206" s="133"/>
    </row>
    <row r="3207" spans="1:4">
      <c r="A3207" s="133"/>
      <c r="B3207" s="133"/>
      <c r="C3207" s="133"/>
      <c r="D3207" s="133"/>
    </row>
    <row r="3208" spans="1:4">
      <c r="A3208" s="133"/>
      <c r="B3208" s="133"/>
      <c r="C3208" s="133"/>
      <c r="D3208" s="133"/>
    </row>
    <row r="3209" spans="1:4">
      <c r="A3209" s="133"/>
      <c r="B3209" s="133"/>
      <c r="C3209" s="133"/>
      <c r="D3209" s="133"/>
    </row>
    <row r="3210" spans="1:4">
      <c r="A3210" s="133"/>
      <c r="B3210" s="133"/>
      <c r="C3210" s="133"/>
      <c r="D3210" s="133"/>
    </row>
    <row r="3211" spans="1:4">
      <c r="A3211" s="133"/>
      <c r="B3211" s="133"/>
      <c r="C3211" s="133"/>
      <c r="D3211" s="133"/>
    </row>
    <row r="3212" spans="1:4">
      <c r="A3212" s="133"/>
      <c r="B3212" s="133"/>
      <c r="C3212" s="133"/>
      <c r="D3212" s="133"/>
    </row>
    <row r="3213" spans="1:4">
      <c r="A3213" s="133"/>
      <c r="B3213" s="133"/>
      <c r="C3213" s="133"/>
      <c r="D3213" s="133"/>
    </row>
    <row r="3214" spans="1:4">
      <c r="A3214" s="133"/>
      <c r="B3214" s="133"/>
      <c r="C3214" s="133"/>
      <c r="D3214" s="133"/>
    </row>
    <row r="3215" spans="1:4">
      <c r="A3215" s="133"/>
      <c r="B3215" s="133"/>
      <c r="C3215" s="133"/>
      <c r="D3215" s="133"/>
    </row>
    <row r="3216" spans="1:4">
      <c r="A3216" s="133"/>
      <c r="B3216" s="133"/>
      <c r="C3216" s="133"/>
      <c r="D3216" s="133"/>
    </row>
    <row r="3217" spans="1:4">
      <c r="A3217" s="133"/>
      <c r="B3217" s="133"/>
      <c r="C3217" s="133"/>
      <c r="D3217" s="133"/>
    </row>
    <row r="3218" spans="1:4">
      <c r="A3218" s="133"/>
      <c r="B3218" s="133"/>
      <c r="C3218" s="133"/>
      <c r="D3218" s="133"/>
    </row>
    <row r="3219" spans="1:4">
      <c r="A3219" s="133"/>
      <c r="B3219" s="133"/>
      <c r="C3219" s="133"/>
      <c r="D3219" s="133"/>
    </row>
    <row r="3220" spans="1:4">
      <c r="A3220" s="133"/>
      <c r="B3220" s="133"/>
      <c r="C3220" s="133"/>
      <c r="D3220" s="133"/>
    </row>
    <row r="3221" spans="1:4">
      <c r="A3221" s="133"/>
      <c r="B3221" s="133"/>
      <c r="C3221" s="133"/>
      <c r="D3221" s="133"/>
    </row>
    <row r="3222" spans="1:4">
      <c r="A3222" s="133"/>
      <c r="B3222" s="133"/>
      <c r="C3222" s="133"/>
      <c r="D3222" s="133"/>
    </row>
    <row r="3223" spans="1:4">
      <c r="A3223" s="133"/>
      <c r="B3223" s="133"/>
      <c r="C3223" s="133"/>
      <c r="D3223" s="133"/>
    </row>
    <row r="3224" spans="1:4">
      <c r="A3224" s="133"/>
      <c r="B3224" s="133"/>
      <c r="C3224" s="133"/>
      <c r="D3224" s="133"/>
    </row>
    <row r="3225" spans="1:4">
      <c r="A3225" s="133"/>
      <c r="B3225" s="133"/>
      <c r="C3225" s="133"/>
      <c r="D3225" s="133"/>
    </row>
    <row r="3226" spans="1:4">
      <c r="A3226" s="133"/>
      <c r="B3226" s="133"/>
      <c r="C3226" s="133"/>
      <c r="D3226" s="133"/>
    </row>
    <row r="3227" spans="1:4">
      <c r="A3227" s="133"/>
      <c r="B3227" s="133"/>
      <c r="C3227" s="133"/>
      <c r="D3227" s="133"/>
    </row>
    <row r="3228" spans="1:4">
      <c r="A3228" s="133"/>
      <c r="B3228" s="133"/>
      <c r="C3228" s="133"/>
      <c r="D3228" s="133"/>
    </row>
    <row r="3229" spans="1:4">
      <c r="A3229" s="133"/>
      <c r="B3229" s="133"/>
      <c r="C3229" s="133"/>
      <c r="D3229" s="133"/>
    </row>
    <row r="3230" spans="1:4">
      <c r="A3230" s="133"/>
      <c r="B3230" s="133"/>
      <c r="C3230" s="133"/>
      <c r="D3230" s="133"/>
    </row>
    <row r="3231" spans="1:4">
      <c r="A3231" s="133"/>
      <c r="B3231" s="133"/>
      <c r="C3231" s="133"/>
      <c r="D3231" s="133"/>
    </row>
    <row r="3232" spans="1:4">
      <c r="A3232" s="133"/>
      <c r="B3232" s="133"/>
      <c r="C3232" s="133"/>
      <c r="D3232" s="133"/>
    </row>
    <row r="3233" spans="1:4">
      <c r="A3233" s="133"/>
      <c r="B3233" s="133"/>
      <c r="C3233" s="133"/>
      <c r="D3233" s="133"/>
    </row>
    <row r="3234" spans="1:4">
      <c r="A3234" s="133"/>
      <c r="B3234" s="133"/>
      <c r="C3234" s="133"/>
      <c r="D3234" s="133"/>
    </row>
    <row r="3235" spans="1:4">
      <c r="A3235" s="133"/>
      <c r="B3235" s="133"/>
      <c r="C3235" s="133"/>
      <c r="D3235" s="133"/>
    </row>
    <row r="3236" spans="1:4">
      <c r="A3236" s="133"/>
      <c r="B3236" s="133"/>
      <c r="C3236" s="133"/>
      <c r="D3236" s="133"/>
    </row>
    <row r="3237" spans="1:4">
      <c r="A3237" s="133"/>
      <c r="B3237" s="133"/>
      <c r="C3237" s="133"/>
      <c r="D3237" s="133"/>
    </row>
    <row r="3238" spans="1:4">
      <c r="A3238" s="133"/>
      <c r="B3238" s="133"/>
      <c r="C3238" s="133"/>
      <c r="D3238" s="133"/>
    </row>
    <row r="3239" spans="1:4">
      <c r="A3239" s="133"/>
      <c r="B3239" s="133"/>
      <c r="C3239" s="133"/>
      <c r="D3239" s="133"/>
    </row>
    <row r="3240" spans="1:4">
      <c r="A3240" s="133"/>
      <c r="B3240" s="133"/>
      <c r="C3240" s="133"/>
      <c r="D3240" s="133"/>
    </row>
    <row r="3241" spans="1:4">
      <c r="A3241" s="133"/>
      <c r="B3241" s="133"/>
      <c r="C3241" s="133"/>
      <c r="D3241" s="133"/>
    </row>
    <row r="3242" spans="1:4">
      <c r="A3242" s="133"/>
      <c r="B3242" s="133"/>
      <c r="C3242" s="133"/>
      <c r="D3242" s="133"/>
    </row>
    <row r="3243" spans="1:4">
      <c r="A3243" s="133"/>
      <c r="B3243" s="133"/>
      <c r="C3243" s="133"/>
      <c r="D3243" s="133"/>
    </row>
    <row r="3244" spans="1:4">
      <c r="A3244" s="133"/>
      <c r="B3244" s="133"/>
      <c r="C3244" s="133"/>
      <c r="D3244" s="133"/>
    </row>
    <row r="3245" spans="1:4">
      <c r="A3245" s="133"/>
      <c r="B3245" s="133"/>
      <c r="C3245" s="133"/>
      <c r="D3245" s="133"/>
    </row>
    <row r="3246" spans="1:4">
      <c r="A3246" s="133"/>
      <c r="B3246" s="133"/>
      <c r="C3246" s="133"/>
      <c r="D3246" s="133"/>
    </row>
    <row r="3247" spans="1:4">
      <c r="A3247" s="133"/>
      <c r="B3247" s="133"/>
      <c r="C3247" s="133"/>
      <c r="D3247" s="133"/>
    </row>
    <row r="3248" spans="1:4">
      <c r="A3248" s="133"/>
      <c r="B3248" s="133"/>
      <c r="C3248" s="133"/>
      <c r="D3248" s="133"/>
    </row>
    <row r="3249" spans="1:4">
      <c r="A3249" s="133"/>
      <c r="B3249" s="133"/>
      <c r="C3249" s="133"/>
      <c r="D3249" s="133"/>
    </row>
    <row r="3250" spans="1:4">
      <c r="A3250" s="133"/>
      <c r="B3250" s="133"/>
      <c r="C3250" s="133"/>
      <c r="D3250" s="133"/>
    </row>
    <row r="3251" spans="1:4">
      <c r="A3251" s="133"/>
      <c r="B3251" s="133"/>
      <c r="C3251" s="133"/>
      <c r="D3251" s="133"/>
    </row>
    <row r="3252" spans="1:4">
      <c r="A3252" s="133"/>
      <c r="B3252" s="133"/>
      <c r="C3252" s="133"/>
      <c r="D3252" s="133"/>
    </row>
    <row r="3253" spans="1:4">
      <c r="A3253" s="133"/>
      <c r="B3253" s="133"/>
      <c r="C3253" s="133"/>
      <c r="D3253" s="133"/>
    </row>
    <row r="3254" spans="1:4">
      <c r="A3254" s="133"/>
      <c r="B3254" s="133"/>
      <c r="C3254" s="133"/>
      <c r="D3254" s="133"/>
    </row>
    <row r="3255" spans="1:4">
      <c r="A3255" s="133"/>
      <c r="B3255" s="133"/>
      <c r="C3255" s="133"/>
      <c r="D3255" s="133"/>
    </row>
    <row r="3256" spans="1:4">
      <c r="A3256" s="133"/>
      <c r="B3256" s="133"/>
      <c r="C3256" s="133"/>
      <c r="D3256" s="133"/>
    </row>
    <row r="3257" spans="1:4">
      <c r="A3257" s="133"/>
      <c r="B3257" s="133"/>
      <c r="C3257" s="133"/>
      <c r="D3257" s="133"/>
    </row>
    <row r="3258" spans="1:4">
      <c r="A3258" s="133"/>
      <c r="B3258" s="133"/>
      <c r="C3258" s="133"/>
      <c r="D3258" s="133"/>
    </row>
    <row r="3259" spans="1:4">
      <c r="A3259" s="133"/>
      <c r="B3259" s="133"/>
      <c r="C3259" s="133"/>
      <c r="D3259" s="133"/>
    </row>
    <row r="3260" spans="1:4">
      <c r="A3260" s="133"/>
      <c r="B3260" s="133"/>
      <c r="C3260" s="133"/>
      <c r="D3260" s="133"/>
    </row>
    <row r="3261" spans="1:4">
      <c r="A3261" s="133"/>
      <c r="B3261" s="133"/>
      <c r="C3261" s="133"/>
      <c r="D3261" s="133"/>
    </row>
    <row r="3262" spans="1:4">
      <c r="A3262" s="133"/>
      <c r="B3262" s="133"/>
      <c r="C3262" s="133"/>
      <c r="D3262" s="133"/>
    </row>
    <row r="3263" spans="1:4">
      <c r="A3263" s="133"/>
      <c r="B3263" s="133"/>
      <c r="C3263" s="133"/>
      <c r="D3263" s="133"/>
    </row>
    <row r="3264" spans="1:4">
      <c r="A3264" s="133"/>
      <c r="B3264" s="133"/>
      <c r="C3264" s="133"/>
      <c r="D3264" s="133"/>
    </row>
    <row r="3265" spans="1:4">
      <c r="A3265" s="133"/>
      <c r="B3265" s="133"/>
      <c r="C3265" s="133"/>
      <c r="D3265" s="133"/>
    </row>
    <row r="3266" spans="1:4">
      <c r="A3266" s="133"/>
      <c r="B3266" s="133"/>
      <c r="C3266" s="133"/>
      <c r="D3266" s="133"/>
    </row>
    <row r="3267" spans="1:4">
      <c r="A3267" s="133"/>
      <c r="B3267" s="133"/>
      <c r="C3267" s="133"/>
      <c r="D3267" s="133"/>
    </row>
    <row r="3268" spans="1:4">
      <c r="A3268" s="133"/>
      <c r="B3268" s="133"/>
      <c r="C3268" s="133"/>
      <c r="D3268" s="133"/>
    </row>
    <row r="3269" spans="1:4">
      <c r="A3269" s="133"/>
      <c r="B3269" s="133"/>
      <c r="C3269" s="133"/>
      <c r="D3269" s="133"/>
    </row>
    <row r="3270" spans="1:4">
      <c r="A3270" s="133"/>
      <c r="B3270" s="133"/>
      <c r="C3270" s="133"/>
      <c r="D3270" s="133"/>
    </row>
    <row r="3271" spans="1:4">
      <c r="A3271" s="133"/>
      <c r="B3271" s="133"/>
      <c r="C3271" s="133"/>
      <c r="D3271" s="133"/>
    </row>
    <row r="3272" spans="1:4">
      <c r="A3272" s="133"/>
      <c r="B3272" s="133"/>
      <c r="C3272" s="133"/>
      <c r="D3272" s="133"/>
    </row>
    <row r="3273" spans="1:4">
      <c r="A3273" s="133"/>
      <c r="B3273" s="133"/>
      <c r="C3273" s="133"/>
      <c r="D3273" s="133"/>
    </row>
    <row r="3274" spans="1:4">
      <c r="A3274" s="133"/>
      <c r="B3274" s="133"/>
      <c r="C3274" s="133"/>
      <c r="D3274" s="133"/>
    </row>
    <row r="3275" spans="1:4">
      <c r="A3275" s="133"/>
      <c r="B3275" s="133"/>
      <c r="C3275" s="133"/>
      <c r="D3275" s="133"/>
    </row>
    <row r="3276" spans="1:4">
      <c r="A3276" s="133"/>
      <c r="B3276" s="133"/>
      <c r="C3276" s="133"/>
      <c r="D3276" s="133"/>
    </row>
    <row r="3277" spans="1:4">
      <c r="A3277" s="133"/>
      <c r="B3277" s="133"/>
      <c r="C3277" s="133"/>
      <c r="D3277" s="133"/>
    </row>
    <row r="3278" spans="1:4">
      <c r="A3278" s="133"/>
      <c r="B3278" s="133"/>
      <c r="C3278" s="133"/>
      <c r="D3278" s="133"/>
    </row>
    <row r="3279" spans="1:4">
      <c r="A3279" s="133"/>
      <c r="B3279" s="133"/>
      <c r="C3279" s="133"/>
      <c r="D3279" s="133"/>
    </row>
    <row r="3280" spans="1:4">
      <c r="A3280" s="133"/>
      <c r="B3280" s="133"/>
      <c r="C3280" s="133"/>
      <c r="D3280" s="133"/>
    </row>
    <row r="3281" spans="1:4">
      <c r="A3281" s="133"/>
      <c r="B3281" s="133"/>
      <c r="C3281" s="133"/>
      <c r="D3281" s="133"/>
    </row>
    <row r="3282" spans="1:4">
      <c r="A3282" s="133"/>
      <c r="B3282" s="133"/>
      <c r="C3282" s="133"/>
      <c r="D3282" s="133"/>
    </row>
    <row r="3283" spans="1:4">
      <c r="A3283" s="133"/>
      <c r="B3283" s="133"/>
      <c r="C3283" s="133"/>
      <c r="D3283" s="133"/>
    </row>
    <row r="3284" spans="1:4">
      <c r="A3284" s="133"/>
      <c r="B3284" s="133"/>
      <c r="C3284" s="133"/>
      <c r="D3284" s="133"/>
    </row>
    <row r="3285" spans="1:4">
      <c r="A3285" s="133"/>
      <c r="B3285" s="133"/>
      <c r="C3285" s="133"/>
      <c r="D3285" s="133"/>
    </row>
    <row r="3286" spans="1:4">
      <c r="A3286" s="133"/>
      <c r="B3286" s="133"/>
      <c r="C3286" s="133"/>
      <c r="D3286" s="133"/>
    </row>
    <row r="3287" spans="1:4">
      <c r="A3287" s="133"/>
      <c r="B3287" s="133"/>
      <c r="C3287" s="133"/>
      <c r="D3287" s="133"/>
    </row>
    <row r="3288" spans="1:4">
      <c r="A3288" s="133"/>
      <c r="B3288" s="133"/>
      <c r="C3288" s="133"/>
      <c r="D3288" s="133"/>
    </row>
    <row r="3289" spans="1:4">
      <c r="A3289" s="133"/>
      <c r="B3289" s="133"/>
      <c r="C3289" s="133"/>
      <c r="D3289" s="133"/>
    </row>
    <row r="3290" spans="1:4">
      <c r="A3290" s="133"/>
      <c r="B3290" s="133"/>
      <c r="C3290" s="133"/>
      <c r="D3290" s="133"/>
    </row>
    <row r="3291" spans="1:4">
      <c r="A3291" s="133"/>
      <c r="B3291" s="133"/>
      <c r="C3291" s="133"/>
      <c r="D3291" s="133"/>
    </row>
    <row r="3292" spans="1:4">
      <c r="A3292" s="133"/>
      <c r="B3292" s="133"/>
      <c r="C3292" s="133"/>
      <c r="D3292" s="133"/>
    </row>
    <row r="3293" spans="1:4">
      <c r="A3293" s="133"/>
      <c r="B3293" s="133"/>
      <c r="C3293" s="133"/>
      <c r="D3293" s="133"/>
    </row>
    <row r="3294" spans="1:4">
      <c r="A3294" s="133"/>
      <c r="B3294" s="133"/>
      <c r="C3294" s="133"/>
      <c r="D3294" s="133"/>
    </row>
    <row r="3295" spans="1:4">
      <c r="A3295" s="133"/>
      <c r="B3295" s="133"/>
      <c r="C3295" s="133"/>
      <c r="D3295" s="133"/>
    </row>
    <row r="3296" spans="1:4">
      <c r="A3296" s="133"/>
      <c r="B3296" s="133"/>
      <c r="C3296" s="133"/>
      <c r="D3296" s="133"/>
    </row>
    <row r="3297" spans="1:4">
      <c r="A3297" s="133"/>
      <c r="B3297" s="133"/>
      <c r="C3297" s="133"/>
      <c r="D3297" s="133"/>
    </row>
    <row r="3298" spans="1:4">
      <c r="A3298" s="133"/>
      <c r="B3298" s="133"/>
      <c r="C3298" s="133"/>
      <c r="D3298" s="133"/>
    </row>
    <row r="3299" spans="1:4">
      <c r="A3299" s="133"/>
      <c r="B3299" s="133"/>
      <c r="C3299" s="133"/>
      <c r="D3299" s="133"/>
    </row>
    <row r="3300" spans="1:4">
      <c r="A3300" s="133"/>
      <c r="B3300" s="133"/>
      <c r="C3300" s="133"/>
      <c r="D3300" s="133"/>
    </row>
    <row r="3301" spans="1:4">
      <c r="A3301" s="133"/>
      <c r="B3301" s="133"/>
      <c r="C3301" s="133"/>
      <c r="D3301" s="133"/>
    </row>
    <row r="3302" spans="1:4">
      <c r="A3302" s="133"/>
      <c r="B3302" s="133"/>
      <c r="C3302" s="133"/>
      <c r="D3302" s="133"/>
    </row>
    <row r="3303" spans="1:4">
      <c r="A3303" s="133"/>
      <c r="B3303" s="133"/>
      <c r="C3303" s="133"/>
      <c r="D3303" s="133"/>
    </row>
    <row r="3304" spans="1:4">
      <c r="A3304" s="133"/>
      <c r="B3304" s="133"/>
      <c r="C3304" s="133"/>
      <c r="D3304" s="133"/>
    </row>
    <row r="3305" spans="1:4">
      <c r="A3305" s="133"/>
      <c r="B3305" s="133"/>
      <c r="C3305" s="133"/>
      <c r="D3305" s="133"/>
    </row>
    <row r="3306" spans="1:4">
      <c r="A3306" s="133"/>
      <c r="B3306" s="133"/>
      <c r="C3306" s="133"/>
      <c r="D3306" s="133"/>
    </row>
    <row r="3307" spans="1:4">
      <c r="A3307" s="133"/>
      <c r="B3307" s="133"/>
      <c r="C3307" s="133"/>
      <c r="D3307" s="133"/>
    </row>
    <row r="3308" spans="1:4">
      <c r="A3308" s="133"/>
      <c r="B3308" s="133"/>
      <c r="C3308" s="133"/>
      <c r="D3308" s="133"/>
    </row>
    <row r="3309" spans="1:4">
      <c r="A3309" s="133"/>
      <c r="B3309" s="133"/>
      <c r="C3309" s="133"/>
      <c r="D3309" s="133"/>
    </row>
    <row r="3310" spans="1:4">
      <c r="A3310" s="133"/>
      <c r="B3310" s="133"/>
      <c r="C3310" s="133"/>
      <c r="D3310" s="133"/>
    </row>
    <row r="3311" spans="1:4">
      <c r="A3311" s="133"/>
      <c r="B3311" s="133"/>
      <c r="C3311" s="133"/>
      <c r="D3311" s="133"/>
    </row>
    <row r="3312" spans="1:4">
      <c r="A3312" s="133"/>
      <c r="B3312" s="133"/>
      <c r="C3312" s="133"/>
      <c r="D3312" s="133"/>
    </row>
    <row r="3313" spans="1:4">
      <c r="A3313" s="133"/>
      <c r="B3313" s="133"/>
      <c r="C3313" s="133"/>
      <c r="D3313" s="133"/>
    </row>
    <row r="3314" spans="1:4">
      <c r="A3314" s="133"/>
      <c r="B3314" s="133"/>
      <c r="C3314" s="133"/>
      <c r="D3314" s="133"/>
    </row>
    <row r="3315" spans="1:4">
      <c r="A3315" s="133"/>
      <c r="B3315" s="133"/>
      <c r="C3315" s="133"/>
      <c r="D3315" s="133"/>
    </row>
    <row r="3316" spans="1:4">
      <c r="A3316" s="133"/>
      <c r="B3316" s="133"/>
      <c r="C3316" s="133"/>
      <c r="D3316" s="133"/>
    </row>
    <row r="3317" spans="1:4">
      <c r="A3317" s="133"/>
      <c r="B3317" s="133"/>
      <c r="C3317" s="133"/>
      <c r="D3317" s="133"/>
    </row>
    <row r="3318" spans="1:4">
      <c r="A3318" s="133"/>
      <c r="B3318" s="133"/>
      <c r="C3318" s="133"/>
      <c r="D3318" s="133"/>
    </row>
    <row r="3319" spans="1:4">
      <c r="A3319" s="133"/>
      <c r="B3319" s="133"/>
      <c r="C3319" s="133"/>
      <c r="D3319" s="133"/>
    </row>
    <row r="3320" spans="1:4">
      <c r="A3320" s="133"/>
      <c r="B3320" s="133"/>
      <c r="C3320" s="133"/>
      <c r="D3320" s="133"/>
    </row>
    <row r="3321" spans="1:4">
      <c r="A3321" s="133"/>
      <c r="B3321" s="133"/>
      <c r="C3321" s="133"/>
      <c r="D3321" s="133"/>
    </row>
    <row r="3322" spans="1:4">
      <c r="A3322" s="133"/>
      <c r="B3322" s="133"/>
      <c r="C3322" s="133"/>
      <c r="D3322" s="133"/>
    </row>
    <row r="3323" spans="1:4">
      <c r="A3323" s="133"/>
      <c r="B3323" s="133"/>
      <c r="C3323" s="133"/>
      <c r="D3323" s="133"/>
    </row>
    <row r="3324" spans="1:4">
      <c r="A3324" s="133"/>
      <c r="B3324" s="133"/>
      <c r="C3324" s="133"/>
      <c r="D3324" s="133"/>
    </row>
    <row r="3325" spans="1:4">
      <c r="A3325" s="133"/>
      <c r="B3325" s="133"/>
      <c r="C3325" s="133"/>
      <c r="D3325" s="133"/>
    </row>
    <row r="3326" spans="1:4">
      <c r="A3326" s="133"/>
      <c r="B3326" s="133"/>
      <c r="C3326" s="133"/>
      <c r="D3326" s="133"/>
    </row>
    <row r="3327" spans="1:4">
      <c r="A3327" s="133"/>
      <c r="B3327" s="133"/>
      <c r="C3327" s="133"/>
      <c r="D3327" s="133"/>
    </row>
    <row r="3328" spans="1:4">
      <c r="A3328" s="133"/>
      <c r="B3328" s="133"/>
      <c r="C3328" s="133"/>
      <c r="D3328" s="133"/>
    </row>
    <row r="3329" spans="1:4">
      <c r="A3329" s="133"/>
      <c r="B3329" s="133"/>
      <c r="C3329" s="133"/>
      <c r="D3329" s="133"/>
    </row>
    <row r="3330" spans="1:4">
      <c r="A3330" s="133"/>
      <c r="B3330" s="133"/>
      <c r="C3330" s="133"/>
      <c r="D3330" s="133"/>
    </row>
    <row r="3331" spans="1:4">
      <c r="A3331" s="133"/>
      <c r="B3331" s="133"/>
      <c r="C3331" s="133"/>
      <c r="D3331" s="133"/>
    </row>
    <row r="3332" spans="1:4">
      <c r="A3332" s="133"/>
      <c r="B3332" s="133"/>
      <c r="C3332" s="133"/>
      <c r="D3332" s="133"/>
    </row>
    <row r="3333" spans="1:4">
      <c r="A3333" s="133"/>
      <c r="B3333" s="133"/>
      <c r="C3333" s="133"/>
      <c r="D3333" s="133"/>
    </row>
    <row r="3334" spans="1:4">
      <c r="A3334" s="133"/>
      <c r="B3334" s="133"/>
      <c r="C3334" s="133"/>
      <c r="D3334" s="133"/>
    </row>
    <row r="3335" spans="1:4">
      <c r="A3335" s="133"/>
      <c r="B3335" s="133"/>
      <c r="C3335" s="133"/>
      <c r="D3335" s="133"/>
    </row>
    <row r="3336" spans="1:4">
      <c r="A3336" s="133"/>
      <c r="B3336" s="133"/>
      <c r="C3336" s="133"/>
      <c r="D3336" s="133"/>
    </row>
    <row r="3337" spans="1:4">
      <c r="A3337" s="133"/>
      <c r="B3337" s="133"/>
      <c r="C3337" s="133"/>
      <c r="D3337" s="133"/>
    </row>
    <row r="3338" spans="1:4">
      <c r="A3338" s="133"/>
      <c r="B3338" s="133"/>
      <c r="C3338" s="133"/>
      <c r="D3338" s="133"/>
    </row>
    <row r="3339" spans="1:4">
      <c r="A3339" s="133"/>
      <c r="B3339" s="133"/>
      <c r="C3339" s="133"/>
      <c r="D3339" s="133"/>
    </row>
    <row r="3340" spans="1:4">
      <c r="A3340" s="133"/>
      <c r="B3340" s="133"/>
      <c r="C3340" s="133"/>
      <c r="D3340" s="133"/>
    </row>
    <row r="3341" spans="1:4">
      <c r="A3341" s="133"/>
      <c r="B3341" s="133"/>
      <c r="C3341" s="133"/>
      <c r="D3341" s="133"/>
    </row>
  </sheetData>
  <printOptions horizontalCentered="1"/>
  <pageMargins left="0.75" right="0.75" top="0.7" bottom="0.44" header="0.28000000000000003" footer="0.3"/>
  <pageSetup scale="87" orientation="portrait" r:id="rId1"/>
  <headerFooter alignWithMargins="0">
    <oddHeader xml:space="preserve">&amp;C&amp;A
Puget Sound Energy
Combined Route Counts
</oddHeader>
    <oddFooter>&amp;CPage &amp;P of &amp;N</oddFooter>
  </headerFooter>
  <rowBreaks count="1" manualBreakCount="1">
    <brk id="1690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1"/>
  <sheetViews>
    <sheetView zoomScale="110" zoomScaleNormal="110" workbookViewId="0">
      <pane xSplit="2" ySplit="3" topLeftCell="L822" activePane="bottomRight" state="frozen"/>
      <selection activeCell="AE1398" sqref="AE1398"/>
      <selection pane="topRight" activeCell="AE1398" sqref="AE1398"/>
      <selection pane="bottomLeft" activeCell="AE1398" sqref="AE1398"/>
      <selection pane="bottomRight" activeCell="AE1398" sqref="AE1398"/>
    </sheetView>
  </sheetViews>
  <sheetFormatPr defaultRowHeight="12"/>
  <cols>
    <col min="1" max="1" width="37" style="4" customWidth="1"/>
    <col min="2" max="2" width="33" style="4" bestFit="1" customWidth="1"/>
    <col min="3" max="3" width="19.140625" style="335" customWidth="1"/>
    <col min="4" max="6" width="14.5703125" style="335" bestFit="1" customWidth="1"/>
    <col min="7" max="7" width="14.5703125" style="335" customWidth="1"/>
    <col min="8" max="15" width="14.5703125" style="335" bestFit="1" customWidth="1"/>
    <col min="16" max="16" width="20.28515625" style="335" bestFit="1" customWidth="1"/>
    <col min="17" max="17" width="17.140625" style="4" bestFit="1" customWidth="1"/>
    <col min="18" max="21" width="15.85546875" style="4" bestFit="1" customWidth="1"/>
    <col min="22" max="16384" width="9.140625" style="4"/>
  </cols>
  <sheetData>
    <row r="1" spans="1:30" ht="13.5" thickBot="1">
      <c r="A1" s="19" t="s">
        <v>974</v>
      </c>
    </row>
    <row r="2" spans="1:30">
      <c r="A2" s="444" t="s">
        <v>337</v>
      </c>
      <c r="B2" s="446" t="s">
        <v>404</v>
      </c>
      <c r="C2" s="336"/>
      <c r="D2" s="336"/>
      <c r="E2" s="336"/>
      <c r="F2" s="336"/>
      <c r="G2" s="336"/>
      <c r="H2" s="336" t="s">
        <v>956</v>
      </c>
      <c r="I2" s="336"/>
      <c r="J2" s="336"/>
      <c r="K2" s="336"/>
      <c r="L2" s="336"/>
      <c r="M2" s="336"/>
      <c r="N2" s="336"/>
      <c r="O2" s="336"/>
      <c r="P2" s="337" t="s">
        <v>179</v>
      </c>
    </row>
    <row r="3" spans="1:30" ht="12.75" thickBot="1">
      <c r="A3" s="445"/>
      <c r="B3" s="447"/>
      <c r="C3" s="338">
        <v>43070</v>
      </c>
      <c r="D3" s="338">
        <v>43101</v>
      </c>
      <c r="E3" s="338">
        <v>43132</v>
      </c>
      <c r="F3" s="338">
        <v>43160</v>
      </c>
      <c r="G3" s="338">
        <v>43191</v>
      </c>
      <c r="H3" s="338">
        <v>43221</v>
      </c>
      <c r="I3" s="338">
        <v>43252</v>
      </c>
      <c r="J3" s="338">
        <v>43282</v>
      </c>
      <c r="K3" s="338">
        <v>43313</v>
      </c>
      <c r="L3" s="338">
        <v>43344</v>
      </c>
      <c r="M3" s="338">
        <v>43374</v>
      </c>
      <c r="N3" s="338">
        <v>43405</v>
      </c>
      <c r="O3" s="338">
        <v>43435</v>
      </c>
      <c r="P3" s="338">
        <v>43435</v>
      </c>
    </row>
    <row r="4" spans="1:30" ht="12.75">
      <c r="A4" s="339" t="s">
        <v>180</v>
      </c>
      <c r="B4" s="339" t="s">
        <v>181</v>
      </c>
      <c r="C4" s="339">
        <v>1741</v>
      </c>
      <c r="D4" s="339">
        <v>1741</v>
      </c>
      <c r="E4" s="339">
        <v>1741</v>
      </c>
      <c r="F4" s="339">
        <v>1741</v>
      </c>
      <c r="G4" s="339">
        <v>1741</v>
      </c>
      <c r="H4" s="339">
        <v>1741</v>
      </c>
      <c r="I4" s="339">
        <v>1741</v>
      </c>
      <c r="J4" s="339">
        <v>1741</v>
      </c>
      <c r="K4" s="339">
        <v>1741</v>
      </c>
      <c r="L4" s="339">
        <v>1741</v>
      </c>
      <c r="M4" s="339">
        <v>1741</v>
      </c>
      <c r="N4" s="339">
        <v>1741</v>
      </c>
      <c r="O4" s="339">
        <v>1741</v>
      </c>
      <c r="P4" s="339">
        <v>1740818</v>
      </c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</row>
    <row r="5" spans="1:30" ht="12.75">
      <c r="A5" s="339" t="s">
        <v>182</v>
      </c>
      <c r="B5" s="339" t="s">
        <v>181</v>
      </c>
      <c r="C5" s="339">
        <v>1400</v>
      </c>
      <c r="D5" s="339">
        <v>1400</v>
      </c>
      <c r="E5" s="339">
        <v>1400</v>
      </c>
      <c r="F5" s="339">
        <v>1400</v>
      </c>
      <c r="G5" s="339">
        <v>1400</v>
      </c>
      <c r="H5" s="339">
        <v>1400</v>
      </c>
      <c r="I5" s="339">
        <v>1400</v>
      </c>
      <c r="J5" s="339">
        <v>1400</v>
      </c>
      <c r="K5" s="339">
        <v>1400</v>
      </c>
      <c r="L5" s="339">
        <v>1400</v>
      </c>
      <c r="M5" s="339">
        <v>1400</v>
      </c>
      <c r="N5" s="339">
        <v>1400</v>
      </c>
      <c r="O5" s="339">
        <v>1400</v>
      </c>
      <c r="P5" s="339">
        <v>1399509</v>
      </c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</row>
    <row r="6" spans="1:30" ht="12.75">
      <c r="A6" s="339" t="s">
        <v>213</v>
      </c>
      <c r="B6" s="339" t="s">
        <v>181</v>
      </c>
      <c r="C6" s="339">
        <v>1769</v>
      </c>
      <c r="D6" s="339">
        <v>1769</v>
      </c>
      <c r="E6" s="339">
        <v>1769</v>
      </c>
      <c r="F6" s="339">
        <v>1769</v>
      </c>
      <c r="G6" s="339">
        <v>1769</v>
      </c>
      <c r="H6" s="339">
        <v>1769</v>
      </c>
      <c r="I6" s="339">
        <v>1769</v>
      </c>
      <c r="J6" s="339">
        <v>1769</v>
      </c>
      <c r="K6" s="339">
        <v>1769</v>
      </c>
      <c r="L6" s="339">
        <v>1769</v>
      </c>
      <c r="M6" s="339">
        <v>1769</v>
      </c>
      <c r="N6" s="339">
        <v>1769</v>
      </c>
      <c r="O6" s="339">
        <v>1769</v>
      </c>
      <c r="P6" s="339">
        <v>1769178</v>
      </c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</row>
    <row r="7" spans="1:30" ht="12.75">
      <c r="A7" s="339" t="s">
        <v>214</v>
      </c>
      <c r="B7" s="339" t="s">
        <v>181</v>
      </c>
      <c r="C7" s="339">
        <v>0</v>
      </c>
      <c r="D7" s="339">
        <v>0</v>
      </c>
      <c r="E7" s="339">
        <v>0</v>
      </c>
      <c r="F7" s="339">
        <v>0</v>
      </c>
      <c r="G7" s="339">
        <v>0</v>
      </c>
      <c r="H7" s="339">
        <v>0</v>
      </c>
      <c r="I7" s="339">
        <v>0</v>
      </c>
      <c r="J7" s="339">
        <v>0</v>
      </c>
      <c r="K7" s="339">
        <v>0</v>
      </c>
      <c r="L7" s="339">
        <v>0</v>
      </c>
      <c r="M7" s="339">
        <v>0</v>
      </c>
      <c r="N7" s="339">
        <v>0</v>
      </c>
      <c r="O7" s="339">
        <v>0</v>
      </c>
      <c r="P7" s="339">
        <v>0</v>
      </c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</row>
    <row r="8" spans="1:30" ht="12.75">
      <c r="A8" s="339" t="s">
        <v>215</v>
      </c>
      <c r="B8" s="339" t="s">
        <v>181</v>
      </c>
      <c r="C8" s="339">
        <v>10</v>
      </c>
      <c r="D8" s="339">
        <v>10</v>
      </c>
      <c r="E8" s="339">
        <v>10</v>
      </c>
      <c r="F8" s="339">
        <v>10</v>
      </c>
      <c r="G8" s="339">
        <v>10</v>
      </c>
      <c r="H8" s="339">
        <v>10</v>
      </c>
      <c r="I8" s="339">
        <v>10</v>
      </c>
      <c r="J8" s="339">
        <v>10</v>
      </c>
      <c r="K8" s="339">
        <v>10</v>
      </c>
      <c r="L8" s="339">
        <v>10</v>
      </c>
      <c r="M8" s="339">
        <v>10</v>
      </c>
      <c r="N8" s="339">
        <v>10</v>
      </c>
      <c r="O8" s="339">
        <v>10</v>
      </c>
      <c r="P8" s="339">
        <v>10247</v>
      </c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</row>
    <row r="9" spans="1:30" ht="12.75">
      <c r="A9" s="339" t="s">
        <v>216</v>
      </c>
      <c r="B9" s="339" t="s">
        <v>181</v>
      </c>
      <c r="C9" s="339">
        <v>31</v>
      </c>
      <c r="D9" s="339">
        <v>31</v>
      </c>
      <c r="E9" s="339">
        <v>31</v>
      </c>
      <c r="F9" s="339">
        <v>31</v>
      </c>
      <c r="G9" s="339">
        <v>31</v>
      </c>
      <c r="H9" s="339">
        <v>31</v>
      </c>
      <c r="I9" s="339">
        <v>31</v>
      </c>
      <c r="J9" s="339">
        <v>31</v>
      </c>
      <c r="K9" s="339">
        <v>31</v>
      </c>
      <c r="L9" s="339">
        <v>31</v>
      </c>
      <c r="M9" s="339">
        <v>31</v>
      </c>
      <c r="N9" s="339">
        <v>31</v>
      </c>
      <c r="O9" s="339">
        <v>31</v>
      </c>
      <c r="P9" s="339">
        <v>30604</v>
      </c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</row>
    <row r="10" spans="1:30" ht="12.75">
      <c r="A10" s="339" t="s">
        <v>217</v>
      </c>
      <c r="B10" s="339" t="s">
        <v>181</v>
      </c>
      <c r="C10" s="339">
        <v>0</v>
      </c>
      <c r="D10" s="339">
        <v>0</v>
      </c>
      <c r="E10" s="339">
        <v>0</v>
      </c>
      <c r="F10" s="339">
        <v>0</v>
      </c>
      <c r="G10" s="339">
        <v>0</v>
      </c>
      <c r="H10" s="339">
        <v>0</v>
      </c>
      <c r="I10" s="339">
        <v>0</v>
      </c>
      <c r="J10" s="339">
        <v>0</v>
      </c>
      <c r="K10" s="339">
        <v>0</v>
      </c>
      <c r="L10" s="339">
        <v>0</v>
      </c>
      <c r="M10" s="339">
        <v>0</v>
      </c>
      <c r="N10" s="339">
        <v>0</v>
      </c>
      <c r="O10" s="339">
        <v>0</v>
      </c>
      <c r="P10" s="339">
        <v>0</v>
      </c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</row>
    <row r="11" spans="1:30" ht="12.75">
      <c r="A11" s="339" t="s">
        <v>218</v>
      </c>
      <c r="B11" s="339" t="s">
        <v>181</v>
      </c>
      <c r="C11" s="339">
        <v>52</v>
      </c>
      <c r="D11" s="339">
        <v>52</v>
      </c>
      <c r="E11" s="339">
        <v>52</v>
      </c>
      <c r="F11" s="339">
        <v>52</v>
      </c>
      <c r="G11" s="339">
        <v>52</v>
      </c>
      <c r="H11" s="339">
        <v>52</v>
      </c>
      <c r="I11" s="339">
        <v>52</v>
      </c>
      <c r="J11" s="339">
        <v>52</v>
      </c>
      <c r="K11" s="339">
        <v>52</v>
      </c>
      <c r="L11" s="339">
        <v>52</v>
      </c>
      <c r="M11" s="339">
        <v>52</v>
      </c>
      <c r="N11" s="339">
        <v>52</v>
      </c>
      <c r="O11" s="339">
        <v>52</v>
      </c>
      <c r="P11" s="339">
        <v>52087</v>
      </c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</row>
    <row r="12" spans="1:30" ht="12.75">
      <c r="A12" s="339" t="s">
        <v>219</v>
      </c>
      <c r="B12" s="339" t="s">
        <v>181</v>
      </c>
      <c r="C12" s="339">
        <v>461</v>
      </c>
      <c r="D12" s="339">
        <v>461</v>
      </c>
      <c r="E12" s="339">
        <v>461</v>
      </c>
      <c r="F12" s="339">
        <v>461</v>
      </c>
      <c r="G12" s="339">
        <v>461</v>
      </c>
      <c r="H12" s="339">
        <v>461</v>
      </c>
      <c r="I12" s="339">
        <v>461</v>
      </c>
      <c r="J12" s="339">
        <v>461</v>
      </c>
      <c r="K12" s="339">
        <v>461</v>
      </c>
      <c r="L12" s="339">
        <v>461</v>
      </c>
      <c r="M12" s="339">
        <v>461</v>
      </c>
      <c r="N12" s="339">
        <v>461</v>
      </c>
      <c r="O12" s="339">
        <v>461</v>
      </c>
      <c r="P12" s="339">
        <v>460720</v>
      </c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</row>
    <row r="13" spans="1:30" ht="12.75">
      <c r="A13" s="339" t="s">
        <v>1038</v>
      </c>
      <c r="B13" s="339" t="s">
        <v>181</v>
      </c>
      <c r="C13" s="339">
        <v>0</v>
      </c>
      <c r="D13" s="339">
        <v>0</v>
      </c>
      <c r="E13" s="339">
        <v>0</v>
      </c>
      <c r="F13" s="339">
        <v>0</v>
      </c>
      <c r="G13" s="339">
        <v>0</v>
      </c>
      <c r="H13" s="339">
        <v>0</v>
      </c>
      <c r="I13" s="339">
        <v>0</v>
      </c>
      <c r="J13" s="339">
        <v>0</v>
      </c>
      <c r="K13" s="339">
        <v>0</v>
      </c>
      <c r="L13" s="339">
        <v>0</v>
      </c>
      <c r="M13" s="339">
        <v>0</v>
      </c>
      <c r="N13" s="339">
        <v>0</v>
      </c>
      <c r="O13" s="339">
        <v>0</v>
      </c>
      <c r="P13" s="339">
        <v>0</v>
      </c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</row>
    <row r="14" spans="1:30" ht="12.75">
      <c r="A14" s="339" t="s">
        <v>1039</v>
      </c>
      <c r="B14" s="339" t="s">
        <v>181</v>
      </c>
      <c r="C14" s="339">
        <v>0</v>
      </c>
      <c r="D14" s="339">
        <v>0</v>
      </c>
      <c r="E14" s="339">
        <v>0</v>
      </c>
      <c r="F14" s="339">
        <v>0</v>
      </c>
      <c r="G14" s="339">
        <v>0</v>
      </c>
      <c r="H14" s="339">
        <v>0</v>
      </c>
      <c r="I14" s="339">
        <v>0</v>
      </c>
      <c r="J14" s="339">
        <v>0</v>
      </c>
      <c r="K14" s="339">
        <v>0</v>
      </c>
      <c r="L14" s="339">
        <v>0</v>
      </c>
      <c r="M14" s="339">
        <v>0</v>
      </c>
      <c r="N14" s="339">
        <v>0</v>
      </c>
      <c r="O14" s="339">
        <v>0</v>
      </c>
      <c r="P14" s="339">
        <v>0</v>
      </c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</row>
    <row r="15" spans="1:30" ht="12.75">
      <c r="A15" s="339" t="s">
        <v>1009</v>
      </c>
      <c r="B15" s="339" t="s">
        <v>181</v>
      </c>
      <c r="C15" s="339">
        <v>16973</v>
      </c>
      <c r="D15" s="339">
        <v>16975</v>
      </c>
      <c r="E15" s="339">
        <v>16977</v>
      </c>
      <c r="F15" s="339">
        <v>16977</v>
      </c>
      <c r="G15" s="339">
        <v>16977</v>
      </c>
      <c r="H15" s="339">
        <v>16977</v>
      </c>
      <c r="I15" s="339">
        <v>16977</v>
      </c>
      <c r="J15" s="339">
        <v>16977</v>
      </c>
      <c r="K15" s="339">
        <v>16978</v>
      </c>
      <c r="L15" s="339">
        <v>16978</v>
      </c>
      <c r="M15" s="339">
        <v>16978</v>
      </c>
      <c r="N15" s="339">
        <v>17053</v>
      </c>
      <c r="O15" s="339">
        <v>17053</v>
      </c>
      <c r="P15" s="339">
        <v>16986315</v>
      </c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</row>
    <row r="16" spans="1:30" ht="12.75">
      <c r="A16" s="339" t="s">
        <v>1010</v>
      </c>
      <c r="B16" s="339" t="s">
        <v>181</v>
      </c>
      <c r="C16" s="339">
        <v>682</v>
      </c>
      <c r="D16" s="339">
        <v>682</v>
      </c>
      <c r="E16" s="339">
        <v>682</v>
      </c>
      <c r="F16" s="339">
        <v>682</v>
      </c>
      <c r="G16" s="339">
        <v>682</v>
      </c>
      <c r="H16" s="339">
        <v>682</v>
      </c>
      <c r="I16" s="339">
        <v>682</v>
      </c>
      <c r="J16" s="339">
        <v>682</v>
      </c>
      <c r="K16" s="339">
        <v>682</v>
      </c>
      <c r="L16" s="339">
        <v>682</v>
      </c>
      <c r="M16" s="339">
        <v>682</v>
      </c>
      <c r="N16" s="339">
        <v>682</v>
      </c>
      <c r="O16" s="339">
        <v>682</v>
      </c>
      <c r="P16" s="339">
        <v>682303</v>
      </c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</row>
    <row r="17" spans="1:30" ht="12.75">
      <c r="A17" s="339" t="s">
        <v>1011</v>
      </c>
      <c r="B17" s="339" t="s">
        <v>181</v>
      </c>
      <c r="C17" s="339">
        <v>1071</v>
      </c>
      <c r="D17" s="339">
        <v>1071</v>
      </c>
      <c r="E17" s="339">
        <v>1071</v>
      </c>
      <c r="F17" s="339">
        <v>1071</v>
      </c>
      <c r="G17" s="339">
        <v>1071</v>
      </c>
      <c r="H17" s="339">
        <v>1071</v>
      </c>
      <c r="I17" s="339">
        <v>1071</v>
      </c>
      <c r="J17" s="339">
        <v>1071</v>
      </c>
      <c r="K17" s="339">
        <v>1071</v>
      </c>
      <c r="L17" s="339">
        <v>1071</v>
      </c>
      <c r="M17" s="339">
        <v>1071</v>
      </c>
      <c r="N17" s="339">
        <v>1071</v>
      </c>
      <c r="O17" s="339">
        <v>1071</v>
      </c>
      <c r="P17" s="339">
        <v>1071124</v>
      </c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</row>
    <row r="18" spans="1:30" ht="12.75">
      <c r="A18" s="339" t="s">
        <v>1012</v>
      </c>
      <c r="B18" s="339" t="s">
        <v>181</v>
      </c>
      <c r="C18" s="339">
        <v>0</v>
      </c>
      <c r="D18" s="339">
        <v>0</v>
      </c>
      <c r="E18" s="339">
        <v>0</v>
      </c>
      <c r="F18" s="339">
        <v>0</v>
      </c>
      <c r="G18" s="339">
        <v>0</v>
      </c>
      <c r="H18" s="339">
        <v>0</v>
      </c>
      <c r="I18" s="339">
        <v>0</v>
      </c>
      <c r="J18" s="339">
        <v>0</v>
      </c>
      <c r="K18" s="339">
        <v>0</v>
      </c>
      <c r="L18" s="339">
        <v>0</v>
      </c>
      <c r="M18" s="339">
        <v>0</v>
      </c>
      <c r="N18" s="339">
        <v>0</v>
      </c>
      <c r="O18" s="339">
        <v>0</v>
      </c>
      <c r="P18" s="339">
        <v>0</v>
      </c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</row>
    <row r="19" spans="1:30" ht="12.75">
      <c r="A19" s="339" t="s">
        <v>1013</v>
      </c>
      <c r="B19" s="339" t="s">
        <v>181</v>
      </c>
      <c r="C19" s="339">
        <v>0</v>
      </c>
      <c r="D19" s="339">
        <v>0</v>
      </c>
      <c r="E19" s="339">
        <v>0</v>
      </c>
      <c r="F19" s="339">
        <v>0</v>
      </c>
      <c r="G19" s="339">
        <v>0</v>
      </c>
      <c r="H19" s="339">
        <v>0</v>
      </c>
      <c r="I19" s="339">
        <v>0</v>
      </c>
      <c r="J19" s="339">
        <v>0</v>
      </c>
      <c r="K19" s="339">
        <v>0</v>
      </c>
      <c r="L19" s="339">
        <v>0</v>
      </c>
      <c r="M19" s="339">
        <v>0</v>
      </c>
      <c r="N19" s="339">
        <v>0</v>
      </c>
      <c r="O19" s="339">
        <v>0</v>
      </c>
      <c r="P19" s="339">
        <v>0</v>
      </c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</row>
    <row r="20" spans="1:30" ht="12.75">
      <c r="A20" s="339" t="s">
        <v>940</v>
      </c>
      <c r="B20" s="339" t="s">
        <v>181</v>
      </c>
      <c r="C20" s="339">
        <v>2603</v>
      </c>
      <c r="D20" s="339">
        <v>2603</v>
      </c>
      <c r="E20" s="339">
        <v>2603</v>
      </c>
      <c r="F20" s="339">
        <v>2603</v>
      </c>
      <c r="G20" s="339">
        <v>2603</v>
      </c>
      <c r="H20" s="339">
        <v>2603</v>
      </c>
      <c r="I20" s="339">
        <v>2603</v>
      </c>
      <c r="J20" s="339">
        <v>2604</v>
      </c>
      <c r="K20" s="339">
        <v>2605</v>
      </c>
      <c r="L20" s="339">
        <v>2605</v>
      </c>
      <c r="M20" s="339">
        <v>2606</v>
      </c>
      <c r="N20" s="339">
        <v>2606</v>
      </c>
      <c r="O20" s="339">
        <v>2606</v>
      </c>
      <c r="P20" s="339">
        <v>2604116</v>
      </c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</row>
    <row r="21" spans="1:30" ht="12.75">
      <c r="A21" s="339" t="s">
        <v>597</v>
      </c>
      <c r="B21" s="339" t="s">
        <v>181</v>
      </c>
      <c r="C21" s="339">
        <v>2499</v>
      </c>
      <c r="D21" s="339">
        <v>2499</v>
      </c>
      <c r="E21" s="339">
        <v>2499</v>
      </c>
      <c r="F21" s="339">
        <v>2499</v>
      </c>
      <c r="G21" s="339">
        <v>2499</v>
      </c>
      <c r="H21" s="339">
        <v>2499</v>
      </c>
      <c r="I21" s="339">
        <v>2499</v>
      </c>
      <c r="J21" s="339">
        <v>2499</v>
      </c>
      <c r="K21" s="339">
        <v>2499</v>
      </c>
      <c r="L21" s="339">
        <v>2499</v>
      </c>
      <c r="M21" s="339">
        <v>2552</v>
      </c>
      <c r="N21" s="339">
        <v>2552</v>
      </c>
      <c r="O21" s="339">
        <v>2552</v>
      </c>
      <c r="P21" s="339">
        <v>2509716</v>
      </c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</row>
    <row r="22" spans="1:30" ht="12.75">
      <c r="A22" s="339" t="s">
        <v>496</v>
      </c>
      <c r="B22" s="339" t="s">
        <v>181</v>
      </c>
      <c r="C22" s="339">
        <v>0</v>
      </c>
      <c r="D22" s="339">
        <v>0</v>
      </c>
      <c r="E22" s="339">
        <v>0</v>
      </c>
      <c r="F22" s="339">
        <v>0</v>
      </c>
      <c r="G22" s="339">
        <v>0</v>
      </c>
      <c r="H22" s="339">
        <v>0</v>
      </c>
      <c r="I22" s="339">
        <v>0</v>
      </c>
      <c r="J22" s="339">
        <v>0</v>
      </c>
      <c r="K22" s="339">
        <v>0</v>
      </c>
      <c r="L22" s="339">
        <v>0</v>
      </c>
      <c r="M22" s="339">
        <v>0</v>
      </c>
      <c r="N22" s="339">
        <v>0</v>
      </c>
      <c r="O22" s="339">
        <v>0</v>
      </c>
      <c r="P22" s="339">
        <v>0</v>
      </c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</row>
    <row r="23" spans="1:30" ht="12.75">
      <c r="A23" s="339" t="s">
        <v>627</v>
      </c>
      <c r="B23" s="339" t="s">
        <v>181</v>
      </c>
      <c r="C23" s="339">
        <v>0</v>
      </c>
      <c r="D23" s="339">
        <v>0</v>
      </c>
      <c r="E23" s="339">
        <v>0</v>
      </c>
      <c r="F23" s="339">
        <v>0</v>
      </c>
      <c r="G23" s="339">
        <v>0</v>
      </c>
      <c r="H23" s="339">
        <v>0</v>
      </c>
      <c r="I23" s="339">
        <v>0</v>
      </c>
      <c r="J23" s="339">
        <v>0</v>
      </c>
      <c r="K23" s="339">
        <v>0</v>
      </c>
      <c r="L23" s="339">
        <v>0</v>
      </c>
      <c r="M23" s="339">
        <v>0</v>
      </c>
      <c r="N23" s="339">
        <v>0</v>
      </c>
      <c r="O23" s="339">
        <v>0</v>
      </c>
      <c r="P23" s="339">
        <v>0</v>
      </c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</row>
    <row r="24" spans="1:30" ht="12.75">
      <c r="A24" s="339" t="s">
        <v>497</v>
      </c>
      <c r="B24" s="339" t="s">
        <v>181</v>
      </c>
      <c r="C24" s="339">
        <v>20312</v>
      </c>
      <c r="D24" s="339">
        <v>20312</v>
      </c>
      <c r="E24" s="339">
        <v>20312</v>
      </c>
      <c r="F24" s="339">
        <v>20312</v>
      </c>
      <c r="G24" s="339">
        <v>20312</v>
      </c>
      <c r="H24" s="339">
        <v>20312</v>
      </c>
      <c r="I24" s="339">
        <v>20312</v>
      </c>
      <c r="J24" s="339">
        <v>20312</v>
      </c>
      <c r="K24" s="339">
        <v>20312</v>
      </c>
      <c r="L24" s="339">
        <v>20312</v>
      </c>
      <c r="M24" s="339">
        <v>20312</v>
      </c>
      <c r="N24" s="339">
        <v>20312</v>
      </c>
      <c r="O24" s="339">
        <v>20312</v>
      </c>
      <c r="P24" s="339">
        <v>20311643</v>
      </c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</row>
    <row r="25" spans="1:30" ht="12.75">
      <c r="A25" s="339" t="s">
        <v>498</v>
      </c>
      <c r="B25" s="339" t="s">
        <v>181</v>
      </c>
      <c r="C25" s="339">
        <v>70</v>
      </c>
      <c r="D25" s="339">
        <v>70</v>
      </c>
      <c r="E25" s="339">
        <v>70</v>
      </c>
      <c r="F25" s="339">
        <v>70</v>
      </c>
      <c r="G25" s="339">
        <v>70</v>
      </c>
      <c r="H25" s="339">
        <v>70</v>
      </c>
      <c r="I25" s="339">
        <v>70</v>
      </c>
      <c r="J25" s="339">
        <v>70</v>
      </c>
      <c r="K25" s="339">
        <v>70</v>
      </c>
      <c r="L25" s="339">
        <v>70</v>
      </c>
      <c r="M25" s="339">
        <v>70</v>
      </c>
      <c r="N25" s="339">
        <v>70</v>
      </c>
      <c r="O25" s="339">
        <v>70</v>
      </c>
      <c r="P25" s="339">
        <v>69900</v>
      </c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</row>
    <row r="26" spans="1:30" ht="12.75">
      <c r="A26" s="339" t="s">
        <v>499</v>
      </c>
      <c r="B26" s="339" t="s">
        <v>181</v>
      </c>
      <c r="C26" s="339">
        <v>57</v>
      </c>
      <c r="D26" s="339">
        <v>57</v>
      </c>
      <c r="E26" s="339">
        <v>57</v>
      </c>
      <c r="F26" s="339">
        <v>57</v>
      </c>
      <c r="G26" s="339">
        <v>57</v>
      </c>
      <c r="H26" s="339">
        <v>57</v>
      </c>
      <c r="I26" s="339">
        <v>57</v>
      </c>
      <c r="J26" s="339">
        <v>57</v>
      </c>
      <c r="K26" s="339">
        <v>57</v>
      </c>
      <c r="L26" s="339">
        <v>57</v>
      </c>
      <c r="M26" s="339">
        <v>57</v>
      </c>
      <c r="N26" s="339">
        <v>57</v>
      </c>
      <c r="O26" s="339">
        <v>57</v>
      </c>
      <c r="P26" s="339">
        <v>56577</v>
      </c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</row>
    <row r="27" spans="1:30" ht="12.75">
      <c r="A27" s="339" t="s">
        <v>941</v>
      </c>
      <c r="B27" s="339" t="s">
        <v>181</v>
      </c>
      <c r="C27" s="339">
        <v>8314</v>
      </c>
      <c r="D27" s="339">
        <v>8314</v>
      </c>
      <c r="E27" s="339">
        <v>8314</v>
      </c>
      <c r="F27" s="339">
        <v>8314</v>
      </c>
      <c r="G27" s="339">
        <v>8314</v>
      </c>
      <c r="H27" s="339">
        <v>8314</v>
      </c>
      <c r="I27" s="339">
        <v>8314</v>
      </c>
      <c r="J27" s="339">
        <v>8314</v>
      </c>
      <c r="K27" s="339">
        <v>8314</v>
      </c>
      <c r="L27" s="339">
        <v>8314</v>
      </c>
      <c r="M27" s="339">
        <v>8314</v>
      </c>
      <c r="N27" s="339">
        <v>8314</v>
      </c>
      <c r="O27" s="339">
        <v>8314</v>
      </c>
      <c r="P27" s="339">
        <v>8314304</v>
      </c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</row>
    <row r="28" spans="1:30" ht="12.75">
      <c r="A28" s="339" t="s">
        <v>598</v>
      </c>
      <c r="B28" s="339" t="s">
        <v>181</v>
      </c>
      <c r="C28" s="339">
        <v>0</v>
      </c>
      <c r="D28" s="339">
        <v>0</v>
      </c>
      <c r="E28" s="339">
        <v>0</v>
      </c>
      <c r="F28" s="339">
        <v>0</v>
      </c>
      <c r="G28" s="339">
        <v>0</v>
      </c>
      <c r="H28" s="339">
        <v>0</v>
      </c>
      <c r="I28" s="339">
        <v>0</v>
      </c>
      <c r="J28" s="339">
        <v>0</v>
      </c>
      <c r="K28" s="339">
        <v>0</v>
      </c>
      <c r="L28" s="339">
        <v>0</v>
      </c>
      <c r="M28" s="339">
        <v>0</v>
      </c>
      <c r="N28" s="339">
        <v>0</v>
      </c>
      <c r="O28" s="339">
        <v>0</v>
      </c>
      <c r="P28" s="339">
        <v>0</v>
      </c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</row>
    <row r="29" spans="1:30" ht="12.75">
      <c r="A29" s="339" t="s">
        <v>500</v>
      </c>
      <c r="B29" s="339" t="s">
        <v>181</v>
      </c>
      <c r="C29" s="339">
        <v>1045</v>
      </c>
      <c r="D29" s="339">
        <v>1005</v>
      </c>
      <c r="E29" s="339">
        <v>1005</v>
      </c>
      <c r="F29" s="339">
        <v>1005</v>
      </c>
      <c r="G29" s="339">
        <v>1005</v>
      </c>
      <c r="H29" s="339">
        <v>1005</v>
      </c>
      <c r="I29" s="339">
        <v>1005</v>
      </c>
      <c r="J29" s="339">
        <v>1005</v>
      </c>
      <c r="K29" s="339">
        <v>1005</v>
      </c>
      <c r="L29" s="339">
        <v>1005</v>
      </c>
      <c r="M29" s="339">
        <v>1005</v>
      </c>
      <c r="N29" s="339">
        <v>1005</v>
      </c>
      <c r="O29" s="339">
        <v>1005</v>
      </c>
      <c r="P29" s="339">
        <v>1006987</v>
      </c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</row>
    <row r="30" spans="1:30" ht="12.75">
      <c r="A30" s="339" t="s">
        <v>501</v>
      </c>
      <c r="B30" s="339" t="s">
        <v>181</v>
      </c>
      <c r="C30" s="339">
        <v>11099</v>
      </c>
      <c r="D30" s="339">
        <v>11139</v>
      </c>
      <c r="E30" s="339">
        <v>11139</v>
      </c>
      <c r="F30" s="339">
        <v>11139</v>
      </c>
      <c r="G30" s="339">
        <v>11139</v>
      </c>
      <c r="H30" s="339">
        <v>11139</v>
      </c>
      <c r="I30" s="339">
        <v>11099</v>
      </c>
      <c r="J30" s="339">
        <v>11099</v>
      </c>
      <c r="K30" s="339">
        <v>11099</v>
      </c>
      <c r="L30" s="339">
        <v>11099</v>
      </c>
      <c r="M30" s="339">
        <v>11099</v>
      </c>
      <c r="N30" s="339">
        <v>11099</v>
      </c>
      <c r="O30" s="339">
        <v>11099</v>
      </c>
      <c r="P30" s="339">
        <v>11115523</v>
      </c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</row>
    <row r="31" spans="1:30" ht="12.75">
      <c r="A31" s="339" t="s">
        <v>502</v>
      </c>
      <c r="B31" s="339" t="s">
        <v>181</v>
      </c>
      <c r="C31" s="339">
        <v>2</v>
      </c>
      <c r="D31" s="339">
        <v>2</v>
      </c>
      <c r="E31" s="339">
        <v>2</v>
      </c>
      <c r="F31" s="339">
        <v>2</v>
      </c>
      <c r="G31" s="339">
        <v>2</v>
      </c>
      <c r="H31" s="339">
        <v>2</v>
      </c>
      <c r="I31" s="339">
        <v>2</v>
      </c>
      <c r="J31" s="339">
        <v>2</v>
      </c>
      <c r="K31" s="339">
        <v>2</v>
      </c>
      <c r="L31" s="339">
        <v>2</v>
      </c>
      <c r="M31" s="339">
        <v>2</v>
      </c>
      <c r="N31" s="339">
        <v>2</v>
      </c>
      <c r="O31" s="339">
        <v>2</v>
      </c>
      <c r="P31" s="339">
        <v>1908</v>
      </c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</row>
    <row r="32" spans="1:30" ht="12.75">
      <c r="A32" s="339" t="s">
        <v>503</v>
      </c>
      <c r="B32" s="339" t="s">
        <v>181</v>
      </c>
      <c r="C32" s="339">
        <v>4</v>
      </c>
      <c r="D32" s="339">
        <v>4</v>
      </c>
      <c r="E32" s="339">
        <v>4</v>
      </c>
      <c r="F32" s="339">
        <v>4</v>
      </c>
      <c r="G32" s="339">
        <v>4</v>
      </c>
      <c r="H32" s="339">
        <v>4</v>
      </c>
      <c r="I32" s="339">
        <v>4</v>
      </c>
      <c r="J32" s="339">
        <v>4</v>
      </c>
      <c r="K32" s="339">
        <v>4</v>
      </c>
      <c r="L32" s="339">
        <v>4</v>
      </c>
      <c r="M32" s="339">
        <v>4</v>
      </c>
      <c r="N32" s="339">
        <v>4</v>
      </c>
      <c r="O32" s="339">
        <v>4</v>
      </c>
      <c r="P32" s="339">
        <v>3624</v>
      </c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</row>
    <row r="33" spans="1:30" ht="12.75">
      <c r="A33" s="339" t="s">
        <v>504</v>
      </c>
      <c r="B33" s="339" t="s">
        <v>181</v>
      </c>
      <c r="C33" s="339">
        <v>29</v>
      </c>
      <c r="D33" s="339">
        <v>29</v>
      </c>
      <c r="E33" s="339">
        <v>29</v>
      </c>
      <c r="F33" s="339">
        <v>29</v>
      </c>
      <c r="G33" s="339">
        <v>29</v>
      </c>
      <c r="H33" s="339">
        <v>29</v>
      </c>
      <c r="I33" s="339">
        <v>29</v>
      </c>
      <c r="J33" s="339">
        <v>29</v>
      </c>
      <c r="K33" s="339">
        <v>29</v>
      </c>
      <c r="L33" s="339">
        <v>29</v>
      </c>
      <c r="M33" s="339">
        <v>29</v>
      </c>
      <c r="N33" s="339">
        <v>29</v>
      </c>
      <c r="O33" s="339">
        <v>29</v>
      </c>
      <c r="P33" s="339">
        <v>28500</v>
      </c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</row>
    <row r="34" spans="1:30" ht="12.75">
      <c r="A34" s="339" t="s">
        <v>748</v>
      </c>
      <c r="B34" s="339" t="s">
        <v>181</v>
      </c>
      <c r="C34" s="339">
        <v>0</v>
      </c>
      <c r="D34" s="339">
        <v>0</v>
      </c>
      <c r="E34" s="339">
        <v>0</v>
      </c>
      <c r="F34" s="339">
        <v>0</v>
      </c>
      <c r="G34" s="339">
        <v>0</v>
      </c>
      <c r="H34" s="339">
        <v>0</v>
      </c>
      <c r="I34" s="339">
        <v>0</v>
      </c>
      <c r="J34" s="339">
        <v>0</v>
      </c>
      <c r="K34" s="339">
        <v>0</v>
      </c>
      <c r="L34" s="339">
        <v>0</v>
      </c>
      <c r="M34" s="339">
        <v>0</v>
      </c>
      <c r="N34" s="339">
        <v>0</v>
      </c>
      <c r="O34" s="339">
        <v>0</v>
      </c>
      <c r="P34" s="339">
        <v>0</v>
      </c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</row>
    <row r="35" spans="1:30" ht="12.75">
      <c r="A35" s="339" t="s">
        <v>505</v>
      </c>
      <c r="B35" s="339" t="s">
        <v>181</v>
      </c>
      <c r="C35" s="339">
        <v>132</v>
      </c>
      <c r="D35" s="339">
        <v>132</v>
      </c>
      <c r="E35" s="339">
        <v>132</v>
      </c>
      <c r="F35" s="339">
        <v>132</v>
      </c>
      <c r="G35" s="339">
        <v>132</v>
      </c>
      <c r="H35" s="339">
        <v>132</v>
      </c>
      <c r="I35" s="339">
        <v>132</v>
      </c>
      <c r="J35" s="339">
        <v>132</v>
      </c>
      <c r="K35" s="339">
        <v>132</v>
      </c>
      <c r="L35" s="339">
        <v>132</v>
      </c>
      <c r="M35" s="339">
        <v>132</v>
      </c>
      <c r="N35" s="339">
        <v>132</v>
      </c>
      <c r="O35" s="339">
        <v>132</v>
      </c>
      <c r="P35" s="339">
        <v>132335</v>
      </c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</row>
    <row r="36" spans="1:30" ht="12.75">
      <c r="A36" s="339" t="s">
        <v>506</v>
      </c>
      <c r="B36" s="339" t="s">
        <v>181</v>
      </c>
      <c r="C36" s="339">
        <v>1</v>
      </c>
      <c r="D36" s="339">
        <v>1</v>
      </c>
      <c r="E36" s="339">
        <v>1</v>
      </c>
      <c r="F36" s="339">
        <v>1</v>
      </c>
      <c r="G36" s="339">
        <v>1</v>
      </c>
      <c r="H36" s="339">
        <v>1</v>
      </c>
      <c r="I36" s="339">
        <v>1</v>
      </c>
      <c r="J36" s="339">
        <v>1</v>
      </c>
      <c r="K36" s="339">
        <v>1</v>
      </c>
      <c r="L36" s="339">
        <v>1</v>
      </c>
      <c r="M36" s="339">
        <v>1</v>
      </c>
      <c r="N36" s="339">
        <v>1</v>
      </c>
      <c r="O36" s="339">
        <v>1</v>
      </c>
      <c r="P36" s="339">
        <v>965</v>
      </c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</row>
    <row r="37" spans="1:30" ht="12.75">
      <c r="A37" s="339" t="s">
        <v>507</v>
      </c>
      <c r="B37" s="339" t="s">
        <v>181</v>
      </c>
      <c r="C37" s="339">
        <v>7</v>
      </c>
      <c r="D37" s="339">
        <v>7</v>
      </c>
      <c r="E37" s="339">
        <v>7</v>
      </c>
      <c r="F37" s="339">
        <v>7</v>
      </c>
      <c r="G37" s="339">
        <v>7</v>
      </c>
      <c r="H37" s="339">
        <v>7</v>
      </c>
      <c r="I37" s="339">
        <v>7</v>
      </c>
      <c r="J37" s="339">
        <v>7</v>
      </c>
      <c r="K37" s="339">
        <v>7</v>
      </c>
      <c r="L37" s="339">
        <v>7</v>
      </c>
      <c r="M37" s="339">
        <v>7</v>
      </c>
      <c r="N37" s="339">
        <v>7</v>
      </c>
      <c r="O37" s="339">
        <v>7</v>
      </c>
      <c r="P37" s="339">
        <v>6965</v>
      </c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</row>
    <row r="38" spans="1:30" ht="12.75">
      <c r="A38" s="339" t="s">
        <v>508</v>
      </c>
      <c r="B38" s="339" t="s">
        <v>181</v>
      </c>
      <c r="C38" s="339">
        <v>1276</v>
      </c>
      <c r="D38" s="339">
        <v>1276</v>
      </c>
      <c r="E38" s="339">
        <v>1276</v>
      </c>
      <c r="F38" s="339">
        <v>1276</v>
      </c>
      <c r="G38" s="339">
        <v>1276</v>
      </c>
      <c r="H38" s="339">
        <v>1276</v>
      </c>
      <c r="I38" s="339">
        <v>1276</v>
      </c>
      <c r="J38" s="339">
        <v>1276</v>
      </c>
      <c r="K38" s="339">
        <v>1276</v>
      </c>
      <c r="L38" s="339">
        <v>1276</v>
      </c>
      <c r="M38" s="339">
        <v>1276</v>
      </c>
      <c r="N38" s="339">
        <v>1276</v>
      </c>
      <c r="O38" s="339">
        <v>1276</v>
      </c>
      <c r="P38" s="339">
        <v>1276264</v>
      </c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</row>
    <row r="39" spans="1:30" ht="12.75">
      <c r="A39" s="339" t="s">
        <v>1094</v>
      </c>
      <c r="B39" s="339" t="s">
        <v>181</v>
      </c>
      <c r="C39" s="339">
        <v>0</v>
      </c>
      <c r="D39" s="339">
        <v>0</v>
      </c>
      <c r="E39" s="339">
        <v>0</v>
      </c>
      <c r="F39" s="339">
        <v>0</v>
      </c>
      <c r="G39" s="339">
        <v>0</v>
      </c>
      <c r="H39" s="339">
        <v>0</v>
      </c>
      <c r="I39" s="339">
        <v>0</v>
      </c>
      <c r="J39" s="339">
        <v>0</v>
      </c>
      <c r="K39" s="339">
        <v>0</v>
      </c>
      <c r="L39" s="339">
        <v>0</v>
      </c>
      <c r="M39" s="339">
        <v>0</v>
      </c>
      <c r="N39" s="339">
        <v>0</v>
      </c>
      <c r="O39" s="339">
        <v>0</v>
      </c>
      <c r="P39" s="339">
        <v>0</v>
      </c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</row>
    <row r="40" spans="1:30" ht="12.75">
      <c r="A40" s="339" t="s">
        <v>1040</v>
      </c>
      <c r="B40" s="339" t="s">
        <v>181</v>
      </c>
      <c r="C40" s="339">
        <v>0</v>
      </c>
      <c r="D40" s="339">
        <v>0</v>
      </c>
      <c r="E40" s="339">
        <v>0</v>
      </c>
      <c r="F40" s="339">
        <v>0</v>
      </c>
      <c r="G40" s="339">
        <v>0</v>
      </c>
      <c r="H40" s="339">
        <v>0</v>
      </c>
      <c r="I40" s="339">
        <v>0</v>
      </c>
      <c r="J40" s="339">
        <v>0</v>
      </c>
      <c r="K40" s="339">
        <v>0</v>
      </c>
      <c r="L40" s="339">
        <v>0</v>
      </c>
      <c r="M40" s="339">
        <v>0</v>
      </c>
      <c r="N40" s="339">
        <v>0</v>
      </c>
      <c r="O40" s="339">
        <v>0</v>
      </c>
      <c r="P40" s="339">
        <v>0</v>
      </c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</row>
    <row r="41" spans="1:30" ht="12.75">
      <c r="A41" s="339" t="s">
        <v>232</v>
      </c>
      <c r="B41" s="339" t="s">
        <v>181</v>
      </c>
      <c r="C41" s="339">
        <v>489</v>
      </c>
      <c r="D41" s="339">
        <v>489</v>
      </c>
      <c r="E41" s="339">
        <v>489</v>
      </c>
      <c r="F41" s="339">
        <v>489</v>
      </c>
      <c r="G41" s="339">
        <v>489</v>
      </c>
      <c r="H41" s="339">
        <v>489</v>
      </c>
      <c r="I41" s="339">
        <v>489</v>
      </c>
      <c r="J41" s="339">
        <v>489</v>
      </c>
      <c r="K41" s="339">
        <v>489</v>
      </c>
      <c r="L41" s="339">
        <v>489</v>
      </c>
      <c r="M41" s="339">
        <v>489</v>
      </c>
      <c r="N41" s="339">
        <v>489</v>
      </c>
      <c r="O41" s="339">
        <v>425</v>
      </c>
      <c r="P41" s="339">
        <v>486087</v>
      </c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</row>
    <row r="42" spans="1:30" ht="12.75">
      <c r="A42" s="339" t="s">
        <v>1095</v>
      </c>
      <c r="B42" s="339" t="s">
        <v>181</v>
      </c>
      <c r="C42" s="339">
        <v>0</v>
      </c>
      <c r="D42" s="339">
        <v>0</v>
      </c>
      <c r="E42" s="339">
        <v>0</v>
      </c>
      <c r="F42" s="339">
        <v>0</v>
      </c>
      <c r="G42" s="339">
        <v>0</v>
      </c>
      <c r="H42" s="339">
        <v>0</v>
      </c>
      <c r="I42" s="339">
        <v>0</v>
      </c>
      <c r="J42" s="339">
        <v>0</v>
      </c>
      <c r="K42" s="339">
        <v>0</v>
      </c>
      <c r="L42" s="339">
        <v>0</v>
      </c>
      <c r="M42" s="339">
        <v>0</v>
      </c>
      <c r="N42" s="339">
        <v>0</v>
      </c>
      <c r="O42" s="339">
        <v>0</v>
      </c>
      <c r="P42" s="339">
        <v>0</v>
      </c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</row>
    <row r="43" spans="1:30" ht="12.75">
      <c r="A43" s="339" t="s">
        <v>851</v>
      </c>
      <c r="B43" s="339" t="s">
        <v>181</v>
      </c>
      <c r="C43" s="339">
        <v>0</v>
      </c>
      <c r="D43" s="339">
        <v>0</v>
      </c>
      <c r="E43" s="339">
        <v>0</v>
      </c>
      <c r="F43" s="339">
        <v>0</v>
      </c>
      <c r="G43" s="339">
        <v>0</v>
      </c>
      <c r="H43" s="339">
        <v>0</v>
      </c>
      <c r="I43" s="339">
        <v>0</v>
      </c>
      <c r="J43" s="339">
        <v>0</v>
      </c>
      <c r="K43" s="339">
        <v>0</v>
      </c>
      <c r="L43" s="339">
        <v>0</v>
      </c>
      <c r="M43" s="339">
        <v>0</v>
      </c>
      <c r="N43" s="339">
        <v>0</v>
      </c>
      <c r="O43" s="339">
        <v>0</v>
      </c>
      <c r="P43" s="339">
        <v>0</v>
      </c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</row>
    <row r="44" spans="1:30" ht="12.75">
      <c r="A44" s="339" t="s">
        <v>17</v>
      </c>
      <c r="B44" s="339" t="s">
        <v>181</v>
      </c>
      <c r="C44" s="339">
        <v>0</v>
      </c>
      <c r="D44" s="339">
        <v>0</v>
      </c>
      <c r="E44" s="339">
        <v>0</v>
      </c>
      <c r="F44" s="339">
        <v>0</v>
      </c>
      <c r="G44" s="339">
        <v>0</v>
      </c>
      <c r="H44" s="339">
        <v>0</v>
      </c>
      <c r="I44" s="339">
        <v>0</v>
      </c>
      <c r="J44" s="339">
        <v>0</v>
      </c>
      <c r="K44" s="339">
        <v>0</v>
      </c>
      <c r="L44" s="339">
        <v>0</v>
      </c>
      <c r="M44" s="339">
        <v>0</v>
      </c>
      <c r="N44" s="339">
        <v>0</v>
      </c>
      <c r="O44" s="339">
        <v>0</v>
      </c>
      <c r="P44" s="339">
        <v>0</v>
      </c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</row>
    <row r="45" spans="1:30" ht="12.75">
      <c r="A45" s="339" t="s">
        <v>1096</v>
      </c>
      <c r="B45" s="339" t="s">
        <v>181</v>
      </c>
      <c r="C45" s="339">
        <v>0</v>
      </c>
      <c r="D45" s="339">
        <v>0</v>
      </c>
      <c r="E45" s="339">
        <v>0</v>
      </c>
      <c r="F45" s="339">
        <v>0</v>
      </c>
      <c r="G45" s="339">
        <v>0</v>
      </c>
      <c r="H45" s="339">
        <v>0</v>
      </c>
      <c r="I45" s="339">
        <v>0</v>
      </c>
      <c r="J45" s="339">
        <v>0</v>
      </c>
      <c r="K45" s="339">
        <v>0</v>
      </c>
      <c r="L45" s="339">
        <v>0</v>
      </c>
      <c r="M45" s="339">
        <v>0</v>
      </c>
      <c r="N45" s="339">
        <v>0</v>
      </c>
      <c r="O45" s="339">
        <v>0</v>
      </c>
      <c r="P45" s="339">
        <v>0</v>
      </c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</row>
    <row r="46" spans="1:30" ht="12.75">
      <c r="A46" s="339" t="s">
        <v>1097</v>
      </c>
      <c r="B46" s="339" t="s">
        <v>181</v>
      </c>
      <c r="C46" s="339">
        <v>0</v>
      </c>
      <c r="D46" s="339">
        <v>0</v>
      </c>
      <c r="E46" s="339">
        <v>0</v>
      </c>
      <c r="F46" s="339">
        <v>0</v>
      </c>
      <c r="G46" s="339">
        <v>0</v>
      </c>
      <c r="H46" s="339">
        <v>0</v>
      </c>
      <c r="I46" s="339">
        <v>0</v>
      </c>
      <c r="J46" s="339">
        <v>0</v>
      </c>
      <c r="K46" s="339">
        <v>0</v>
      </c>
      <c r="L46" s="339">
        <v>0</v>
      </c>
      <c r="M46" s="339">
        <v>0</v>
      </c>
      <c r="N46" s="339">
        <v>0</v>
      </c>
      <c r="O46" s="339">
        <v>0</v>
      </c>
      <c r="P46" s="339">
        <v>0</v>
      </c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</row>
    <row r="47" spans="1:30" ht="12.75">
      <c r="A47" s="339" t="s">
        <v>233</v>
      </c>
      <c r="B47" s="339" t="s">
        <v>181</v>
      </c>
      <c r="C47" s="339">
        <v>4530</v>
      </c>
      <c r="D47" s="339">
        <v>4530</v>
      </c>
      <c r="E47" s="339">
        <v>4530</v>
      </c>
      <c r="F47" s="339">
        <v>4530</v>
      </c>
      <c r="G47" s="339">
        <v>4530</v>
      </c>
      <c r="H47" s="339">
        <v>4530</v>
      </c>
      <c r="I47" s="339">
        <v>4530</v>
      </c>
      <c r="J47" s="339">
        <v>4530</v>
      </c>
      <c r="K47" s="339">
        <v>4531</v>
      </c>
      <c r="L47" s="339">
        <v>4531</v>
      </c>
      <c r="M47" s="339">
        <v>4531</v>
      </c>
      <c r="N47" s="339">
        <v>4531</v>
      </c>
      <c r="O47" s="339">
        <v>4531</v>
      </c>
      <c r="P47" s="339">
        <v>4530262</v>
      </c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</row>
    <row r="48" spans="1:30" ht="12.75">
      <c r="A48" s="339" t="s">
        <v>942</v>
      </c>
      <c r="B48" s="339" t="s">
        <v>181</v>
      </c>
      <c r="C48" s="339">
        <v>1875</v>
      </c>
      <c r="D48" s="339">
        <v>1875</v>
      </c>
      <c r="E48" s="339">
        <v>1875</v>
      </c>
      <c r="F48" s="339">
        <v>1875</v>
      </c>
      <c r="G48" s="339">
        <v>1875</v>
      </c>
      <c r="H48" s="339">
        <v>1875</v>
      </c>
      <c r="I48" s="339">
        <v>1875</v>
      </c>
      <c r="J48" s="339">
        <v>1875</v>
      </c>
      <c r="K48" s="339">
        <v>1875</v>
      </c>
      <c r="L48" s="339">
        <v>1875</v>
      </c>
      <c r="M48" s="339">
        <v>1875</v>
      </c>
      <c r="N48" s="339">
        <v>1875</v>
      </c>
      <c r="O48" s="339">
        <v>1875</v>
      </c>
      <c r="P48" s="339">
        <v>1875043</v>
      </c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</row>
    <row r="49" spans="1:30" ht="12.75">
      <c r="A49" s="339" t="s">
        <v>599</v>
      </c>
      <c r="B49" s="339" t="s">
        <v>181</v>
      </c>
      <c r="C49" s="339">
        <v>1760</v>
      </c>
      <c r="D49" s="339">
        <v>1760</v>
      </c>
      <c r="E49" s="339">
        <v>1760</v>
      </c>
      <c r="F49" s="339">
        <v>1760</v>
      </c>
      <c r="G49" s="339">
        <v>1760</v>
      </c>
      <c r="H49" s="339">
        <v>1760</v>
      </c>
      <c r="I49" s="339">
        <v>1760</v>
      </c>
      <c r="J49" s="339">
        <v>1760</v>
      </c>
      <c r="K49" s="339">
        <v>1760</v>
      </c>
      <c r="L49" s="339">
        <v>1760</v>
      </c>
      <c r="M49" s="339">
        <v>1760</v>
      </c>
      <c r="N49" s="339">
        <v>1760</v>
      </c>
      <c r="O49" s="339">
        <v>1760</v>
      </c>
      <c r="P49" s="339">
        <v>1759634</v>
      </c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</row>
    <row r="50" spans="1:30" ht="12.75">
      <c r="A50" s="339" t="s">
        <v>1098</v>
      </c>
      <c r="B50" s="339" t="s">
        <v>181</v>
      </c>
      <c r="C50" s="339">
        <v>0</v>
      </c>
      <c r="D50" s="339">
        <v>0</v>
      </c>
      <c r="E50" s="339">
        <v>0</v>
      </c>
      <c r="F50" s="339">
        <v>0</v>
      </c>
      <c r="G50" s="339">
        <v>0</v>
      </c>
      <c r="H50" s="339">
        <v>0</v>
      </c>
      <c r="I50" s="339">
        <v>0</v>
      </c>
      <c r="J50" s="339">
        <v>0</v>
      </c>
      <c r="K50" s="339">
        <v>0</v>
      </c>
      <c r="L50" s="339">
        <v>0</v>
      </c>
      <c r="M50" s="339">
        <v>0</v>
      </c>
      <c r="N50" s="339">
        <v>0</v>
      </c>
      <c r="O50" s="339">
        <v>0</v>
      </c>
      <c r="P50" s="339">
        <v>0</v>
      </c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</row>
    <row r="51" spans="1:30" ht="12.75">
      <c r="A51" s="339" t="s">
        <v>628</v>
      </c>
      <c r="B51" s="339" t="s">
        <v>181</v>
      </c>
      <c r="C51" s="339">
        <v>0</v>
      </c>
      <c r="D51" s="339">
        <v>0</v>
      </c>
      <c r="E51" s="339">
        <v>0</v>
      </c>
      <c r="F51" s="339">
        <v>0</v>
      </c>
      <c r="G51" s="339">
        <v>0</v>
      </c>
      <c r="H51" s="339">
        <v>0</v>
      </c>
      <c r="I51" s="339">
        <v>0</v>
      </c>
      <c r="J51" s="339">
        <v>0</v>
      </c>
      <c r="K51" s="339">
        <v>0</v>
      </c>
      <c r="L51" s="339">
        <v>0</v>
      </c>
      <c r="M51" s="339">
        <v>0</v>
      </c>
      <c r="N51" s="339">
        <v>0</v>
      </c>
      <c r="O51" s="339">
        <v>0</v>
      </c>
      <c r="P51" s="339">
        <v>0</v>
      </c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</row>
    <row r="52" spans="1:30" ht="12.75">
      <c r="A52" s="339" t="s">
        <v>629</v>
      </c>
      <c r="B52" s="339" t="s">
        <v>181</v>
      </c>
      <c r="C52" s="339">
        <v>0</v>
      </c>
      <c r="D52" s="339">
        <v>0</v>
      </c>
      <c r="E52" s="339">
        <v>0</v>
      </c>
      <c r="F52" s="339">
        <v>0</v>
      </c>
      <c r="G52" s="339">
        <v>0</v>
      </c>
      <c r="H52" s="339">
        <v>0</v>
      </c>
      <c r="I52" s="339">
        <v>0</v>
      </c>
      <c r="J52" s="339">
        <v>0</v>
      </c>
      <c r="K52" s="339">
        <v>0</v>
      </c>
      <c r="L52" s="339">
        <v>0</v>
      </c>
      <c r="M52" s="339">
        <v>0</v>
      </c>
      <c r="N52" s="339">
        <v>0</v>
      </c>
      <c r="O52" s="339">
        <v>0</v>
      </c>
      <c r="P52" s="339">
        <v>0</v>
      </c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</row>
    <row r="53" spans="1:30" ht="12.75">
      <c r="A53" s="339" t="s">
        <v>630</v>
      </c>
      <c r="B53" s="339" t="s">
        <v>181</v>
      </c>
      <c r="C53" s="339">
        <v>0</v>
      </c>
      <c r="D53" s="339">
        <v>0</v>
      </c>
      <c r="E53" s="339">
        <v>0</v>
      </c>
      <c r="F53" s="339">
        <v>0</v>
      </c>
      <c r="G53" s="339">
        <v>0</v>
      </c>
      <c r="H53" s="339">
        <v>0</v>
      </c>
      <c r="I53" s="339">
        <v>0</v>
      </c>
      <c r="J53" s="339">
        <v>0</v>
      </c>
      <c r="K53" s="339">
        <v>0</v>
      </c>
      <c r="L53" s="339">
        <v>0</v>
      </c>
      <c r="M53" s="339">
        <v>0</v>
      </c>
      <c r="N53" s="339">
        <v>0</v>
      </c>
      <c r="O53" s="339">
        <v>0</v>
      </c>
      <c r="P53" s="339">
        <v>0</v>
      </c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</row>
    <row r="54" spans="1:30" ht="12.75">
      <c r="A54" s="339" t="s">
        <v>509</v>
      </c>
      <c r="B54" s="339" t="s">
        <v>181</v>
      </c>
      <c r="C54" s="339">
        <v>0</v>
      </c>
      <c r="D54" s="339">
        <v>0</v>
      </c>
      <c r="E54" s="339">
        <v>0</v>
      </c>
      <c r="F54" s="339">
        <v>0</v>
      </c>
      <c r="G54" s="339">
        <v>0</v>
      </c>
      <c r="H54" s="339">
        <v>0</v>
      </c>
      <c r="I54" s="339">
        <v>0</v>
      </c>
      <c r="J54" s="339">
        <v>0</v>
      </c>
      <c r="K54" s="339">
        <v>0</v>
      </c>
      <c r="L54" s="339">
        <v>0</v>
      </c>
      <c r="M54" s="339">
        <v>0</v>
      </c>
      <c r="N54" s="339">
        <v>0</v>
      </c>
      <c r="O54" s="339">
        <v>0</v>
      </c>
      <c r="P54" s="339">
        <v>0</v>
      </c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</row>
    <row r="55" spans="1:30" ht="12.75">
      <c r="A55" s="339" t="s">
        <v>510</v>
      </c>
      <c r="B55" s="339" t="s">
        <v>181</v>
      </c>
      <c r="C55" s="339">
        <v>2256</v>
      </c>
      <c r="D55" s="339">
        <v>2256</v>
      </c>
      <c r="E55" s="339">
        <v>2256</v>
      </c>
      <c r="F55" s="339">
        <v>2256</v>
      </c>
      <c r="G55" s="339">
        <v>2256</v>
      </c>
      <c r="H55" s="339">
        <v>2256</v>
      </c>
      <c r="I55" s="339">
        <v>2256</v>
      </c>
      <c r="J55" s="339">
        <v>2256</v>
      </c>
      <c r="K55" s="339">
        <v>2256</v>
      </c>
      <c r="L55" s="339">
        <v>2256</v>
      </c>
      <c r="M55" s="339">
        <v>2256</v>
      </c>
      <c r="N55" s="339">
        <v>2256</v>
      </c>
      <c r="O55" s="339">
        <v>2256</v>
      </c>
      <c r="P55" s="339">
        <v>2255721</v>
      </c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</row>
    <row r="56" spans="1:30" ht="12.75">
      <c r="A56" s="339" t="s">
        <v>1099</v>
      </c>
      <c r="B56" s="339" t="s">
        <v>181</v>
      </c>
      <c r="C56" s="339">
        <v>0</v>
      </c>
      <c r="D56" s="339">
        <v>0</v>
      </c>
      <c r="E56" s="339">
        <v>0</v>
      </c>
      <c r="F56" s="339">
        <v>0</v>
      </c>
      <c r="G56" s="339">
        <v>0</v>
      </c>
      <c r="H56" s="339">
        <v>0</v>
      </c>
      <c r="I56" s="339">
        <v>0</v>
      </c>
      <c r="J56" s="339">
        <v>0</v>
      </c>
      <c r="K56" s="339">
        <v>0</v>
      </c>
      <c r="L56" s="339">
        <v>0</v>
      </c>
      <c r="M56" s="339">
        <v>0</v>
      </c>
      <c r="N56" s="339">
        <v>0</v>
      </c>
      <c r="O56" s="339">
        <v>0</v>
      </c>
      <c r="P56" s="339">
        <v>0</v>
      </c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</row>
    <row r="57" spans="1:30" ht="12.75">
      <c r="A57" s="339" t="s">
        <v>852</v>
      </c>
      <c r="B57" s="339" t="s">
        <v>181</v>
      </c>
      <c r="C57" s="339">
        <v>40</v>
      </c>
      <c r="D57" s="339">
        <v>40</v>
      </c>
      <c r="E57" s="339">
        <v>40</v>
      </c>
      <c r="F57" s="339">
        <v>40</v>
      </c>
      <c r="G57" s="339">
        <v>40</v>
      </c>
      <c r="H57" s="339">
        <v>40</v>
      </c>
      <c r="I57" s="339">
        <v>40</v>
      </c>
      <c r="J57" s="339">
        <v>40</v>
      </c>
      <c r="K57" s="339">
        <v>40</v>
      </c>
      <c r="L57" s="339">
        <v>40</v>
      </c>
      <c r="M57" s="339">
        <v>40</v>
      </c>
      <c r="N57" s="339">
        <v>40</v>
      </c>
      <c r="O57" s="339">
        <v>40</v>
      </c>
      <c r="P57" s="339">
        <v>40015</v>
      </c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</row>
    <row r="58" spans="1:30" ht="12.75">
      <c r="A58" s="339" t="s">
        <v>1100</v>
      </c>
      <c r="B58" s="339" t="s">
        <v>181</v>
      </c>
      <c r="C58" s="339">
        <v>0</v>
      </c>
      <c r="D58" s="339">
        <v>0</v>
      </c>
      <c r="E58" s="339">
        <v>0</v>
      </c>
      <c r="F58" s="339">
        <v>0</v>
      </c>
      <c r="G58" s="339">
        <v>0</v>
      </c>
      <c r="H58" s="339">
        <v>0</v>
      </c>
      <c r="I58" s="339">
        <v>0</v>
      </c>
      <c r="J58" s="339">
        <v>0</v>
      </c>
      <c r="K58" s="339">
        <v>0</v>
      </c>
      <c r="L58" s="339">
        <v>0</v>
      </c>
      <c r="M58" s="339">
        <v>0</v>
      </c>
      <c r="N58" s="339">
        <v>0</v>
      </c>
      <c r="O58" s="339">
        <v>0</v>
      </c>
      <c r="P58" s="339">
        <v>0</v>
      </c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</row>
    <row r="59" spans="1:30" ht="12.75">
      <c r="A59" s="339" t="s">
        <v>741</v>
      </c>
      <c r="B59" s="339" t="s">
        <v>181</v>
      </c>
      <c r="C59" s="339">
        <v>0</v>
      </c>
      <c r="D59" s="339">
        <v>0</v>
      </c>
      <c r="E59" s="339">
        <v>0</v>
      </c>
      <c r="F59" s="339">
        <v>0</v>
      </c>
      <c r="G59" s="339">
        <v>0</v>
      </c>
      <c r="H59" s="339">
        <v>0</v>
      </c>
      <c r="I59" s="339">
        <v>0</v>
      </c>
      <c r="J59" s="339">
        <v>0</v>
      </c>
      <c r="K59" s="339">
        <v>0</v>
      </c>
      <c r="L59" s="339">
        <v>0</v>
      </c>
      <c r="M59" s="339">
        <v>0</v>
      </c>
      <c r="N59" s="339">
        <v>0</v>
      </c>
      <c r="O59" s="339">
        <v>0</v>
      </c>
      <c r="P59" s="339">
        <v>0</v>
      </c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</row>
    <row r="60" spans="1:30" ht="12.75">
      <c r="A60" s="339" t="s">
        <v>1101</v>
      </c>
      <c r="B60" s="339" t="s">
        <v>181</v>
      </c>
      <c r="C60" s="339">
        <v>0</v>
      </c>
      <c r="D60" s="339">
        <v>0</v>
      </c>
      <c r="E60" s="339">
        <v>0</v>
      </c>
      <c r="F60" s="339">
        <v>0</v>
      </c>
      <c r="G60" s="339">
        <v>0</v>
      </c>
      <c r="H60" s="339">
        <v>0</v>
      </c>
      <c r="I60" s="339">
        <v>0</v>
      </c>
      <c r="J60" s="339">
        <v>0</v>
      </c>
      <c r="K60" s="339">
        <v>0</v>
      </c>
      <c r="L60" s="339">
        <v>0</v>
      </c>
      <c r="M60" s="339">
        <v>0</v>
      </c>
      <c r="N60" s="339">
        <v>0</v>
      </c>
      <c r="O60" s="339">
        <v>0</v>
      </c>
      <c r="P60" s="339">
        <v>0</v>
      </c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</row>
    <row r="61" spans="1:30" ht="12.75">
      <c r="A61" s="339" t="s">
        <v>749</v>
      </c>
      <c r="B61" s="339" t="s">
        <v>181</v>
      </c>
      <c r="C61" s="339">
        <v>1684</v>
      </c>
      <c r="D61" s="339">
        <v>1684</v>
      </c>
      <c r="E61" s="339">
        <v>1684</v>
      </c>
      <c r="F61" s="339">
        <v>1684</v>
      </c>
      <c r="G61" s="339">
        <v>1684</v>
      </c>
      <c r="H61" s="339">
        <v>1684</v>
      </c>
      <c r="I61" s="339">
        <v>1684</v>
      </c>
      <c r="J61" s="339">
        <v>1684</v>
      </c>
      <c r="K61" s="339">
        <v>1684</v>
      </c>
      <c r="L61" s="339">
        <v>1684</v>
      </c>
      <c r="M61" s="339">
        <v>1684</v>
      </c>
      <c r="N61" s="339">
        <v>1684</v>
      </c>
      <c r="O61" s="339">
        <v>1684</v>
      </c>
      <c r="P61" s="339">
        <v>1684036</v>
      </c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</row>
    <row r="62" spans="1:30" ht="12.75">
      <c r="A62" s="339" t="s">
        <v>1102</v>
      </c>
      <c r="B62" s="339" t="s">
        <v>181</v>
      </c>
      <c r="C62" s="339">
        <v>0</v>
      </c>
      <c r="D62" s="339">
        <v>0</v>
      </c>
      <c r="E62" s="339">
        <v>0</v>
      </c>
      <c r="F62" s="339">
        <v>0</v>
      </c>
      <c r="G62" s="339">
        <v>0</v>
      </c>
      <c r="H62" s="339">
        <v>0</v>
      </c>
      <c r="I62" s="339">
        <v>0</v>
      </c>
      <c r="J62" s="339">
        <v>0</v>
      </c>
      <c r="K62" s="339">
        <v>0</v>
      </c>
      <c r="L62" s="339">
        <v>0</v>
      </c>
      <c r="M62" s="339">
        <v>0</v>
      </c>
      <c r="N62" s="339">
        <v>0</v>
      </c>
      <c r="O62" s="339">
        <v>0</v>
      </c>
      <c r="P62" s="339">
        <v>0</v>
      </c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</row>
    <row r="63" spans="1:30" ht="12.75">
      <c r="A63" s="339" t="s">
        <v>511</v>
      </c>
      <c r="B63" s="339" t="s">
        <v>181</v>
      </c>
      <c r="C63" s="339">
        <v>153</v>
      </c>
      <c r="D63" s="339">
        <v>153</v>
      </c>
      <c r="E63" s="339">
        <v>153</v>
      </c>
      <c r="F63" s="339">
        <v>153</v>
      </c>
      <c r="G63" s="339">
        <v>153</v>
      </c>
      <c r="H63" s="339">
        <v>153</v>
      </c>
      <c r="I63" s="339">
        <v>153</v>
      </c>
      <c r="J63" s="339">
        <v>153</v>
      </c>
      <c r="K63" s="339">
        <v>153</v>
      </c>
      <c r="L63" s="339">
        <v>153</v>
      </c>
      <c r="M63" s="339">
        <v>153</v>
      </c>
      <c r="N63" s="339">
        <v>153</v>
      </c>
      <c r="O63" s="339">
        <v>153</v>
      </c>
      <c r="P63" s="339">
        <v>153083</v>
      </c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</row>
    <row r="64" spans="1:30" ht="12.75">
      <c r="A64" s="339" t="s">
        <v>1103</v>
      </c>
      <c r="B64" s="339" t="s">
        <v>181</v>
      </c>
      <c r="C64" s="339">
        <v>0</v>
      </c>
      <c r="D64" s="339">
        <v>0</v>
      </c>
      <c r="E64" s="339">
        <v>0</v>
      </c>
      <c r="F64" s="339">
        <v>0</v>
      </c>
      <c r="G64" s="339">
        <v>0</v>
      </c>
      <c r="H64" s="339">
        <v>0</v>
      </c>
      <c r="I64" s="339">
        <v>0</v>
      </c>
      <c r="J64" s="339">
        <v>0</v>
      </c>
      <c r="K64" s="339">
        <v>0</v>
      </c>
      <c r="L64" s="339">
        <v>0</v>
      </c>
      <c r="M64" s="339">
        <v>0</v>
      </c>
      <c r="N64" s="339">
        <v>0</v>
      </c>
      <c r="O64" s="339">
        <v>0</v>
      </c>
      <c r="P64" s="339">
        <v>0</v>
      </c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</row>
    <row r="65" spans="1:30" ht="12.75">
      <c r="A65" s="339" t="s">
        <v>631</v>
      </c>
      <c r="B65" s="339" t="s">
        <v>181</v>
      </c>
      <c r="C65" s="339">
        <v>0</v>
      </c>
      <c r="D65" s="339">
        <v>0</v>
      </c>
      <c r="E65" s="339">
        <v>0</v>
      </c>
      <c r="F65" s="339">
        <v>0</v>
      </c>
      <c r="G65" s="339">
        <v>0</v>
      </c>
      <c r="H65" s="339">
        <v>0</v>
      </c>
      <c r="I65" s="339">
        <v>0</v>
      </c>
      <c r="J65" s="339">
        <v>0</v>
      </c>
      <c r="K65" s="339">
        <v>0</v>
      </c>
      <c r="L65" s="339">
        <v>0</v>
      </c>
      <c r="M65" s="339">
        <v>0</v>
      </c>
      <c r="N65" s="339">
        <v>0</v>
      </c>
      <c r="O65" s="339">
        <v>0</v>
      </c>
      <c r="P65" s="339">
        <v>0</v>
      </c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</row>
    <row r="66" spans="1:30" ht="12.75">
      <c r="A66" s="339" t="s">
        <v>632</v>
      </c>
      <c r="B66" s="339" t="s">
        <v>181</v>
      </c>
      <c r="C66" s="339">
        <v>0</v>
      </c>
      <c r="D66" s="339">
        <v>0</v>
      </c>
      <c r="E66" s="339">
        <v>0</v>
      </c>
      <c r="F66" s="339">
        <v>0</v>
      </c>
      <c r="G66" s="339">
        <v>0</v>
      </c>
      <c r="H66" s="339">
        <v>0</v>
      </c>
      <c r="I66" s="339">
        <v>0</v>
      </c>
      <c r="J66" s="339">
        <v>0</v>
      </c>
      <c r="K66" s="339">
        <v>0</v>
      </c>
      <c r="L66" s="339">
        <v>0</v>
      </c>
      <c r="M66" s="339">
        <v>0</v>
      </c>
      <c r="N66" s="339">
        <v>0</v>
      </c>
      <c r="O66" s="339">
        <v>0</v>
      </c>
      <c r="P66" s="339">
        <v>0</v>
      </c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</row>
    <row r="67" spans="1:30" ht="12.75">
      <c r="A67" s="339" t="s">
        <v>512</v>
      </c>
      <c r="B67" s="339" t="s">
        <v>181</v>
      </c>
      <c r="C67" s="339">
        <v>79</v>
      </c>
      <c r="D67" s="339">
        <v>79</v>
      </c>
      <c r="E67" s="339">
        <v>79</v>
      </c>
      <c r="F67" s="339">
        <v>79</v>
      </c>
      <c r="G67" s="339">
        <v>79</v>
      </c>
      <c r="H67" s="339">
        <v>79</v>
      </c>
      <c r="I67" s="339">
        <v>79</v>
      </c>
      <c r="J67" s="339">
        <v>79</v>
      </c>
      <c r="K67" s="339">
        <v>79</v>
      </c>
      <c r="L67" s="339">
        <v>79</v>
      </c>
      <c r="M67" s="339">
        <v>79</v>
      </c>
      <c r="N67" s="339">
        <v>79</v>
      </c>
      <c r="O67" s="339">
        <v>79</v>
      </c>
      <c r="P67" s="339">
        <v>79169</v>
      </c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</row>
    <row r="68" spans="1:30" ht="12.75">
      <c r="A68" s="339" t="s">
        <v>1104</v>
      </c>
      <c r="B68" s="339" t="s">
        <v>181</v>
      </c>
      <c r="C68" s="339">
        <v>0</v>
      </c>
      <c r="D68" s="339">
        <v>0</v>
      </c>
      <c r="E68" s="339">
        <v>0</v>
      </c>
      <c r="F68" s="339">
        <v>0</v>
      </c>
      <c r="G68" s="339">
        <v>0</v>
      </c>
      <c r="H68" s="339">
        <v>0</v>
      </c>
      <c r="I68" s="339">
        <v>0</v>
      </c>
      <c r="J68" s="339">
        <v>0</v>
      </c>
      <c r="K68" s="339">
        <v>0</v>
      </c>
      <c r="L68" s="339">
        <v>0</v>
      </c>
      <c r="M68" s="339">
        <v>0</v>
      </c>
      <c r="N68" s="339">
        <v>0</v>
      </c>
      <c r="O68" s="339">
        <v>0</v>
      </c>
      <c r="P68" s="339">
        <v>0</v>
      </c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</row>
    <row r="69" spans="1:30" ht="12.75">
      <c r="A69" s="339" t="s">
        <v>633</v>
      </c>
      <c r="B69" s="339" t="s">
        <v>181</v>
      </c>
      <c r="C69" s="339">
        <v>0</v>
      </c>
      <c r="D69" s="339">
        <v>0</v>
      </c>
      <c r="E69" s="339">
        <v>0</v>
      </c>
      <c r="F69" s="339">
        <v>0</v>
      </c>
      <c r="G69" s="339">
        <v>0</v>
      </c>
      <c r="H69" s="339">
        <v>0</v>
      </c>
      <c r="I69" s="339">
        <v>0</v>
      </c>
      <c r="J69" s="339">
        <v>0</v>
      </c>
      <c r="K69" s="339">
        <v>0</v>
      </c>
      <c r="L69" s="339">
        <v>0</v>
      </c>
      <c r="M69" s="339">
        <v>0</v>
      </c>
      <c r="N69" s="339">
        <v>0</v>
      </c>
      <c r="O69" s="339">
        <v>0</v>
      </c>
      <c r="P69" s="339">
        <v>0</v>
      </c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</row>
    <row r="70" spans="1:30" ht="12.75">
      <c r="A70" s="339" t="s">
        <v>634</v>
      </c>
      <c r="B70" s="339" t="s">
        <v>181</v>
      </c>
      <c r="C70" s="339">
        <v>0</v>
      </c>
      <c r="D70" s="339">
        <v>0</v>
      </c>
      <c r="E70" s="339">
        <v>0</v>
      </c>
      <c r="F70" s="339">
        <v>0</v>
      </c>
      <c r="G70" s="339">
        <v>0</v>
      </c>
      <c r="H70" s="339">
        <v>0</v>
      </c>
      <c r="I70" s="339">
        <v>0</v>
      </c>
      <c r="J70" s="339">
        <v>0</v>
      </c>
      <c r="K70" s="339">
        <v>0</v>
      </c>
      <c r="L70" s="339">
        <v>0</v>
      </c>
      <c r="M70" s="339">
        <v>0</v>
      </c>
      <c r="N70" s="339">
        <v>0</v>
      </c>
      <c r="O70" s="339">
        <v>0</v>
      </c>
      <c r="P70" s="339">
        <v>0</v>
      </c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</row>
    <row r="71" spans="1:30" ht="12.75">
      <c r="A71" s="339" t="s">
        <v>943</v>
      </c>
      <c r="B71" s="339" t="s">
        <v>181</v>
      </c>
      <c r="C71" s="339">
        <v>0</v>
      </c>
      <c r="D71" s="339">
        <v>0</v>
      </c>
      <c r="E71" s="339">
        <v>0</v>
      </c>
      <c r="F71" s="339">
        <v>0</v>
      </c>
      <c r="G71" s="339">
        <v>0</v>
      </c>
      <c r="H71" s="339">
        <v>0</v>
      </c>
      <c r="I71" s="339">
        <v>0</v>
      </c>
      <c r="J71" s="339">
        <v>0</v>
      </c>
      <c r="K71" s="339">
        <v>0</v>
      </c>
      <c r="L71" s="339">
        <v>0</v>
      </c>
      <c r="M71" s="339">
        <v>0</v>
      </c>
      <c r="N71" s="339">
        <v>0</v>
      </c>
      <c r="O71" s="339">
        <v>0</v>
      </c>
      <c r="P71" s="339">
        <v>0</v>
      </c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</row>
    <row r="72" spans="1:30" ht="12.75">
      <c r="A72" s="339" t="s">
        <v>620</v>
      </c>
      <c r="B72" s="339" t="s">
        <v>181</v>
      </c>
      <c r="C72" s="339">
        <v>0</v>
      </c>
      <c r="D72" s="339">
        <v>0</v>
      </c>
      <c r="E72" s="339">
        <v>0</v>
      </c>
      <c r="F72" s="339">
        <v>0</v>
      </c>
      <c r="G72" s="339">
        <v>0</v>
      </c>
      <c r="H72" s="339">
        <v>0</v>
      </c>
      <c r="I72" s="339">
        <v>0</v>
      </c>
      <c r="J72" s="339">
        <v>0</v>
      </c>
      <c r="K72" s="339">
        <v>0</v>
      </c>
      <c r="L72" s="339">
        <v>0</v>
      </c>
      <c r="M72" s="339">
        <v>0</v>
      </c>
      <c r="N72" s="339">
        <v>0</v>
      </c>
      <c r="O72" s="339">
        <v>0</v>
      </c>
      <c r="P72" s="339">
        <v>0</v>
      </c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</row>
    <row r="73" spans="1:30" ht="12.75">
      <c r="A73" s="339" t="s">
        <v>513</v>
      </c>
      <c r="B73" s="339" t="s">
        <v>181</v>
      </c>
      <c r="C73" s="339">
        <v>38759</v>
      </c>
      <c r="D73" s="339">
        <v>38759</v>
      </c>
      <c r="E73" s="339">
        <v>38759</v>
      </c>
      <c r="F73" s="339">
        <v>38759</v>
      </c>
      <c r="G73" s="339">
        <v>38759</v>
      </c>
      <c r="H73" s="339">
        <v>38759</v>
      </c>
      <c r="I73" s="339">
        <v>38759</v>
      </c>
      <c r="J73" s="339">
        <v>38759</v>
      </c>
      <c r="K73" s="339">
        <v>38759</v>
      </c>
      <c r="L73" s="339">
        <v>38759</v>
      </c>
      <c r="M73" s="339">
        <v>38759</v>
      </c>
      <c r="N73" s="339">
        <v>38759</v>
      </c>
      <c r="O73" s="339">
        <v>38759</v>
      </c>
      <c r="P73" s="339">
        <v>38758572</v>
      </c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</row>
    <row r="74" spans="1:30" ht="12.75">
      <c r="A74" s="339" t="s">
        <v>1041</v>
      </c>
      <c r="B74" s="339" t="s">
        <v>181</v>
      </c>
      <c r="C74" s="339">
        <v>0</v>
      </c>
      <c r="D74" s="339">
        <v>0</v>
      </c>
      <c r="E74" s="339">
        <v>0</v>
      </c>
      <c r="F74" s="339">
        <v>0</v>
      </c>
      <c r="G74" s="339">
        <v>0</v>
      </c>
      <c r="H74" s="339">
        <v>0</v>
      </c>
      <c r="I74" s="339">
        <v>0</v>
      </c>
      <c r="J74" s="339">
        <v>0</v>
      </c>
      <c r="K74" s="339">
        <v>0</v>
      </c>
      <c r="L74" s="339">
        <v>0</v>
      </c>
      <c r="M74" s="339">
        <v>0</v>
      </c>
      <c r="N74" s="339">
        <v>0</v>
      </c>
      <c r="O74" s="339">
        <v>0</v>
      </c>
      <c r="P74" s="339">
        <v>0</v>
      </c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</row>
    <row r="75" spans="1:30" ht="12.75">
      <c r="A75" s="339" t="s">
        <v>234</v>
      </c>
      <c r="B75" s="339" t="s">
        <v>181</v>
      </c>
      <c r="C75" s="339">
        <v>0</v>
      </c>
      <c r="D75" s="339">
        <v>0</v>
      </c>
      <c r="E75" s="339">
        <v>0</v>
      </c>
      <c r="F75" s="339">
        <v>0</v>
      </c>
      <c r="G75" s="339">
        <v>0</v>
      </c>
      <c r="H75" s="339">
        <v>0</v>
      </c>
      <c r="I75" s="339">
        <v>0</v>
      </c>
      <c r="J75" s="339">
        <v>0</v>
      </c>
      <c r="K75" s="339">
        <v>0</v>
      </c>
      <c r="L75" s="339">
        <v>0</v>
      </c>
      <c r="M75" s="339">
        <v>0</v>
      </c>
      <c r="N75" s="339">
        <v>0</v>
      </c>
      <c r="O75" s="339">
        <v>0</v>
      </c>
      <c r="P75" s="339">
        <v>0</v>
      </c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</row>
    <row r="76" spans="1:30" ht="12.75">
      <c r="A76" s="339" t="s">
        <v>853</v>
      </c>
      <c r="B76" s="339" t="s">
        <v>181</v>
      </c>
      <c r="C76" s="339">
        <v>21071</v>
      </c>
      <c r="D76" s="339">
        <v>21199</v>
      </c>
      <c r="E76" s="339">
        <v>21203</v>
      </c>
      <c r="F76" s="339">
        <v>21210</v>
      </c>
      <c r="G76" s="339">
        <v>21217</v>
      </c>
      <c r="H76" s="339">
        <v>21233</v>
      </c>
      <c r="I76" s="339">
        <v>21237</v>
      </c>
      <c r="J76" s="339">
        <v>21252</v>
      </c>
      <c r="K76" s="339">
        <v>21262</v>
      </c>
      <c r="L76" s="339">
        <v>21363</v>
      </c>
      <c r="M76" s="339">
        <v>21393</v>
      </c>
      <c r="N76" s="339">
        <v>21414</v>
      </c>
      <c r="O76" s="339">
        <v>21430</v>
      </c>
      <c r="P76" s="339">
        <v>21269377</v>
      </c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</row>
    <row r="77" spans="1:30" ht="12.75">
      <c r="A77" s="339" t="s">
        <v>635</v>
      </c>
      <c r="B77" s="339" t="s">
        <v>181</v>
      </c>
      <c r="C77" s="339">
        <v>0</v>
      </c>
      <c r="D77" s="339">
        <v>0</v>
      </c>
      <c r="E77" s="339">
        <v>0</v>
      </c>
      <c r="F77" s="339">
        <v>0</v>
      </c>
      <c r="G77" s="339">
        <v>0</v>
      </c>
      <c r="H77" s="339">
        <v>0</v>
      </c>
      <c r="I77" s="339">
        <v>0</v>
      </c>
      <c r="J77" s="339">
        <v>0</v>
      </c>
      <c r="K77" s="339">
        <v>0</v>
      </c>
      <c r="L77" s="339">
        <v>0</v>
      </c>
      <c r="M77" s="339">
        <v>0</v>
      </c>
      <c r="N77" s="339">
        <v>0</v>
      </c>
      <c r="O77" s="339">
        <v>0</v>
      </c>
      <c r="P77" s="339">
        <v>0</v>
      </c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</row>
    <row r="78" spans="1:30" ht="12.75">
      <c r="A78" s="339" t="s">
        <v>944</v>
      </c>
      <c r="B78" s="339" t="s">
        <v>181</v>
      </c>
      <c r="C78" s="339">
        <v>0</v>
      </c>
      <c r="D78" s="339">
        <v>0</v>
      </c>
      <c r="E78" s="339">
        <v>0</v>
      </c>
      <c r="F78" s="339">
        <v>0</v>
      </c>
      <c r="G78" s="339">
        <v>0</v>
      </c>
      <c r="H78" s="339">
        <v>0</v>
      </c>
      <c r="I78" s="339">
        <v>0</v>
      </c>
      <c r="J78" s="339">
        <v>0</v>
      </c>
      <c r="K78" s="339">
        <v>0</v>
      </c>
      <c r="L78" s="339">
        <v>0</v>
      </c>
      <c r="M78" s="339">
        <v>0</v>
      </c>
      <c r="N78" s="339">
        <v>0</v>
      </c>
      <c r="O78" s="339">
        <v>0</v>
      </c>
      <c r="P78" s="339">
        <v>0</v>
      </c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</row>
    <row r="79" spans="1:30" ht="12.75">
      <c r="A79" s="339" t="s">
        <v>636</v>
      </c>
      <c r="B79" s="339" t="s">
        <v>181</v>
      </c>
      <c r="C79" s="339">
        <v>0</v>
      </c>
      <c r="D79" s="339">
        <v>0</v>
      </c>
      <c r="E79" s="339">
        <v>0</v>
      </c>
      <c r="F79" s="339">
        <v>0</v>
      </c>
      <c r="G79" s="339">
        <v>0</v>
      </c>
      <c r="H79" s="339">
        <v>0</v>
      </c>
      <c r="I79" s="339">
        <v>0</v>
      </c>
      <c r="J79" s="339">
        <v>0</v>
      </c>
      <c r="K79" s="339">
        <v>0</v>
      </c>
      <c r="L79" s="339">
        <v>0</v>
      </c>
      <c r="M79" s="339">
        <v>0</v>
      </c>
      <c r="N79" s="339">
        <v>0</v>
      </c>
      <c r="O79" s="339">
        <v>0</v>
      </c>
      <c r="P79" s="339">
        <v>0</v>
      </c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</row>
    <row r="80" spans="1:30" ht="12.75">
      <c r="A80" s="339" t="s">
        <v>1042</v>
      </c>
      <c r="B80" s="339" t="s">
        <v>181</v>
      </c>
      <c r="C80" s="339">
        <v>0</v>
      </c>
      <c r="D80" s="339">
        <v>0</v>
      </c>
      <c r="E80" s="339">
        <v>0</v>
      </c>
      <c r="F80" s="339">
        <v>0</v>
      </c>
      <c r="G80" s="339">
        <v>0</v>
      </c>
      <c r="H80" s="339">
        <v>0</v>
      </c>
      <c r="I80" s="339">
        <v>0</v>
      </c>
      <c r="J80" s="339">
        <v>0</v>
      </c>
      <c r="K80" s="339">
        <v>0</v>
      </c>
      <c r="L80" s="339">
        <v>0</v>
      </c>
      <c r="M80" s="339">
        <v>0</v>
      </c>
      <c r="N80" s="339">
        <v>0</v>
      </c>
      <c r="O80" s="339">
        <v>0</v>
      </c>
      <c r="P80" s="339">
        <v>0</v>
      </c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</row>
    <row r="81" spans="1:30" ht="12.75">
      <c r="A81" s="339" t="s">
        <v>637</v>
      </c>
      <c r="B81" s="339" t="s">
        <v>181</v>
      </c>
      <c r="C81" s="339">
        <v>0</v>
      </c>
      <c r="D81" s="339">
        <v>0</v>
      </c>
      <c r="E81" s="339">
        <v>0</v>
      </c>
      <c r="F81" s="339">
        <v>0</v>
      </c>
      <c r="G81" s="339">
        <v>0</v>
      </c>
      <c r="H81" s="339">
        <v>0</v>
      </c>
      <c r="I81" s="339">
        <v>0</v>
      </c>
      <c r="J81" s="339">
        <v>0</v>
      </c>
      <c r="K81" s="339">
        <v>0</v>
      </c>
      <c r="L81" s="339">
        <v>0</v>
      </c>
      <c r="M81" s="339">
        <v>0</v>
      </c>
      <c r="N81" s="339">
        <v>0</v>
      </c>
      <c r="O81" s="339">
        <v>0</v>
      </c>
      <c r="P81" s="339">
        <v>0</v>
      </c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</row>
    <row r="82" spans="1:30" ht="12.75">
      <c r="A82" s="339" t="s">
        <v>638</v>
      </c>
      <c r="B82" s="339" t="s">
        <v>181</v>
      </c>
      <c r="C82" s="339">
        <v>0</v>
      </c>
      <c r="D82" s="339">
        <v>0</v>
      </c>
      <c r="E82" s="339">
        <v>0</v>
      </c>
      <c r="F82" s="339">
        <v>0</v>
      </c>
      <c r="G82" s="339">
        <v>0</v>
      </c>
      <c r="H82" s="339">
        <v>0</v>
      </c>
      <c r="I82" s="339">
        <v>0</v>
      </c>
      <c r="J82" s="339">
        <v>0</v>
      </c>
      <c r="K82" s="339">
        <v>0</v>
      </c>
      <c r="L82" s="339">
        <v>0</v>
      </c>
      <c r="M82" s="339">
        <v>0</v>
      </c>
      <c r="N82" s="339">
        <v>0</v>
      </c>
      <c r="O82" s="339">
        <v>0</v>
      </c>
      <c r="P82" s="339">
        <v>0</v>
      </c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</row>
    <row r="83" spans="1:30" ht="12.75">
      <c r="A83" s="339" t="s">
        <v>639</v>
      </c>
      <c r="B83" s="339" t="s">
        <v>181</v>
      </c>
      <c r="C83" s="339">
        <v>0</v>
      </c>
      <c r="D83" s="339">
        <v>0</v>
      </c>
      <c r="E83" s="339">
        <v>0</v>
      </c>
      <c r="F83" s="339">
        <v>0</v>
      </c>
      <c r="G83" s="339">
        <v>0</v>
      </c>
      <c r="H83" s="339">
        <v>0</v>
      </c>
      <c r="I83" s="339">
        <v>0</v>
      </c>
      <c r="J83" s="339">
        <v>0</v>
      </c>
      <c r="K83" s="339">
        <v>0</v>
      </c>
      <c r="L83" s="339">
        <v>0</v>
      </c>
      <c r="M83" s="339">
        <v>0</v>
      </c>
      <c r="N83" s="339">
        <v>0</v>
      </c>
      <c r="O83" s="339">
        <v>0</v>
      </c>
      <c r="P83" s="339">
        <v>0</v>
      </c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</row>
    <row r="84" spans="1:30" ht="12.75">
      <c r="A84" s="339" t="s">
        <v>1043</v>
      </c>
      <c r="B84" s="339" t="s">
        <v>181</v>
      </c>
      <c r="C84" s="339">
        <v>0</v>
      </c>
      <c r="D84" s="339">
        <v>0</v>
      </c>
      <c r="E84" s="339">
        <v>0</v>
      </c>
      <c r="F84" s="339">
        <v>0</v>
      </c>
      <c r="G84" s="339">
        <v>0</v>
      </c>
      <c r="H84" s="339">
        <v>0</v>
      </c>
      <c r="I84" s="339">
        <v>0</v>
      </c>
      <c r="J84" s="339">
        <v>0</v>
      </c>
      <c r="K84" s="339">
        <v>0</v>
      </c>
      <c r="L84" s="339">
        <v>0</v>
      </c>
      <c r="M84" s="339">
        <v>0</v>
      </c>
      <c r="N84" s="339">
        <v>0</v>
      </c>
      <c r="O84" s="339">
        <v>0</v>
      </c>
      <c r="P84" s="339">
        <v>0</v>
      </c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</row>
    <row r="85" spans="1:30" ht="12.75">
      <c r="A85" s="339" t="s">
        <v>1044</v>
      </c>
      <c r="B85" s="339" t="s">
        <v>181</v>
      </c>
      <c r="C85" s="339">
        <v>0</v>
      </c>
      <c r="D85" s="339">
        <v>0</v>
      </c>
      <c r="E85" s="339">
        <v>0</v>
      </c>
      <c r="F85" s="339">
        <v>0</v>
      </c>
      <c r="G85" s="339">
        <v>0</v>
      </c>
      <c r="H85" s="339">
        <v>0</v>
      </c>
      <c r="I85" s="339">
        <v>0</v>
      </c>
      <c r="J85" s="339">
        <v>0</v>
      </c>
      <c r="K85" s="339">
        <v>0</v>
      </c>
      <c r="L85" s="339">
        <v>0</v>
      </c>
      <c r="M85" s="339">
        <v>0</v>
      </c>
      <c r="N85" s="339">
        <v>0</v>
      </c>
      <c r="O85" s="339">
        <v>0</v>
      </c>
      <c r="P85" s="339">
        <v>0</v>
      </c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</row>
    <row r="86" spans="1:30" ht="12.75">
      <c r="A86" s="339" t="s">
        <v>235</v>
      </c>
      <c r="B86" s="339" t="s">
        <v>181</v>
      </c>
      <c r="C86" s="339">
        <v>0</v>
      </c>
      <c r="D86" s="339">
        <v>0</v>
      </c>
      <c r="E86" s="339">
        <v>0</v>
      </c>
      <c r="F86" s="339">
        <v>0</v>
      </c>
      <c r="G86" s="339">
        <v>0</v>
      </c>
      <c r="H86" s="339">
        <v>0</v>
      </c>
      <c r="I86" s="339">
        <v>0</v>
      </c>
      <c r="J86" s="339">
        <v>0</v>
      </c>
      <c r="K86" s="339">
        <v>0</v>
      </c>
      <c r="L86" s="339">
        <v>0</v>
      </c>
      <c r="M86" s="339">
        <v>0</v>
      </c>
      <c r="N86" s="339">
        <v>0</v>
      </c>
      <c r="O86" s="339">
        <v>0</v>
      </c>
      <c r="P86" s="339">
        <v>0</v>
      </c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</row>
    <row r="87" spans="1:30" ht="12.75">
      <c r="A87" s="339" t="s">
        <v>242</v>
      </c>
      <c r="B87" s="339" t="s">
        <v>181</v>
      </c>
      <c r="C87" s="339">
        <v>3427</v>
      </c>
      <c r="D87" s="339">
        <v>3427</v>
      </c>
      <c r="E87" s="339">
        <v>3427</v>
      </c>
      <c r="F87" s="339">
        <v>3427</v>
      </c>
      <c r="G87" s="339">
        <v>3427</v>
      </c>
      <c r="H87" s="339">
        <v>3427</v>
      </c>
      <c r="I87" s="339">
        <v>3427</v>
      </c>
      <c r="J87" s="339">
        <v>3427</v>
      </c>
      <c r="K87" s="339">
        <v>3427</v>
      </c>
      <c r="L87" s="339">
        <v>3427</v>
      </c>
      <c r="M87" s="339">
        <v>3427</v>
      </c>
      <c r="N87" s="339">
        <v>3427</v>
      </c>
      <c r="O87" s="339">
        <v>3427</v>
      </c>
      <c r="P87" s="339">
        <v>3427089</v>
      </c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</row>
    <row r="88" spans="1:30" ht="12.75">
      <c r="A88" s="339" t="s">
        <v>243</v>
      </c>
      <c r="B88" s="339" t="s">
        <v>181</v>
      </c>
      <c r="C88" s="339">
        <v>4293</v>
      </c>
      <c r="D88" s="339">
        <v>4293</v>
      </c>
      <c r="E88" s="339">
        <v>4293</v>
      </c>
      <c r="F88" s="339">
        <v>4293</v>
      </c>
      <c r="G88" s="339">
        <v>4293</v>
      </c>
      <c r="H88" s="339">
        <v>4293</v>
      </c>
      <c r="I88" s="339">
        <v>4293</v>
      </c>
      <c r="J88" s="339">
        <v>4293</v>
      </c>
      <c r="K88" s="339">
        <v>4293</v>
      </c>
      <c r="L88" s="339">
        <v>4293</v>
      </c>
      <c r="M88" s="339">
        <v>4293</v>
      </c>
      <c r="N88" s="339">
        <v>4293</v>
      </c>
      <c r="O88" s="339">
        <v>4293</v>
      </c>
      <c r="P88" s="339">
        <v>4292698</v>
      </c>
      <c r="Q88" s="340"/>
      <c r="R88" s="340"/>
      <c r="S88" s="340"/>
      <c r="T88" s="340"/>
      <c r="U88" s="340"/>
      <c r="V88" s="340"/>
      <c r="W88" s="340"/>
      <c r="X88" s="340"/>
      <c r="Y88" s="340"/>
      <c r="Z88" s="340"/>
      <c r="AA88" s="340"/>
      <c r="AB88" s="340"/>
      <c r="AC88" s="340"/>
      <c r="AD88" s="340"/>
    </row>
    <row r="89" spans="1:30" ht="12.75">
      <c r="A89" s="339" t="s">
        <v>244</v>
      </c>
      <c r="B89" s="339" t="s">
        <v>181</v>
      </c>
      <c r="C89" s="339">
        <v>255266</v>
      </c>
      <c r="D89" s="339">
        <v>254211</v>
      </c>
      <c r="E89" s="339">
        <v>254361</v>
      </c>
      <c r="F89" s="339">
        <v>254391</v>
      </c>
      <c r="G89" s="339">
        <v>92054</v>
      </c>
      <c r="H89" s="339">
        <v>103176</v>
      </c>
      <c r="I89" s="339">
        <v>103181</v>
      </c>
      <c r="J89" s="339">
        <v>104597</v>
      </c>
      <c r="K89" s="339">
        <v>104708</v>
      </c>
      <c r="L89" s="339">
        <v>104790</v>
      </c>
      <c r="M89" s="339">
        <v>104786</v>
      </c>
      <c r="N89" s="339">
        <v>104786</v>
      </c>
      <c r="O89" s="339">
        <v>104786</v>
      </c>
      <c r="P89" s="339">
        <v>147088965</v>
      </c>
      <c r="Q89" s="340"/>
      <c r="R89" s="340"/>
      <c r="S89" s="340"/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</row>
    <row r="90" spans="1:30" ht="12.75">
      <c r="A90" s="339" t="s">
        <v>1105</v>
      </c>
      <c r="B90" s="339" t="s">
        <v>181</v>
      </c>
      <c r="C90" s="339">
        <v>0</v>
      </c>
      <c r="D90" s="339">
        <v>0</v>
      </c>
      <c r="E90" s="339">
        <v>0</v>
      </c>
      <c r="F90" s="339">
        <v>0</v>
      </c>
      <c r="G90" s="339">
        <v>0</v>
      </c>
      <c r="H90" s="339">
        <v>0</v>
      </c>
      <c r="I90" s="339">
        <v>0</v>
      </c>
      <c r="J90" s="339">
        <v>0</v>
      </c>
      <c r="K90" s="339">
        <v>0</v>
      </c>
      <c r="L90" s="339">
        <v>0</v>
      </c>
      <c r="M90" s="339">
        <v>0</v>
      </c>
      <c r="N90" s="339">
        <v>0</v>
      </c>
      <c r="O90" s="339">
        <v>0</v>
      </c>
      <c r="P90" s="339">
        <v>0</v>
      </c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</row>
    <row r="91" spans="1:30" ht="12.75">
      <c r="A91" s="339" t="s">
        <v>854</v>
      </c>
      <c r="B91" s="339" t="s">
        <v>181</v>
      </c>
      <c r="C91" s="339">
        <v>0</v>
      </c>
      <c r="D91" s="339">
        <v>0</v>
      </c>
      <c r="E91" s="339">
        <v>0</v>
      </c>
      <c r="F91" s="339">
        <v>0</v>
      </c>
      <c r="G91" s="339">
        <v>0</v>
      </c>
      <c r="H91" s="339">
        <v>0</v>
      </c>
      <c r="I91" s="339">
        <v>0</v>
      </c>
      <c r="J91" s="339">
        <v>0</v>
      </c>
      <c r="K91" s="339">
        <v>0</v>
      </c>
      <c r="L91" s="339">
        <v>0</v>
      </c>
      <c r="M91" s="339">
        <v>0</v>
      </c>
      <c r="N91" s="339">
        <v>0</v>
      </c>
      <c r="O91" s="339">
        <v>0</v>
      </c>
      <c r="P91" s="339">
        <v>0</v>
      </c>
      <c r="Q91" s="340"/>
      <c r="R91" s="340"/>
      <c r="S91" s="340"/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</row>
    <row r="92" spans="1:30" ht="12.75">
      <c r="A92" s="339" t="s">
        <v>855</v>
      </c>
      <c r="B92" s="339" t="s">
        <v>181</v>
      </c>
      <c r="C92" s="339">
        <v>0</v>
      </c>
      <c r="D92" s="339">
        <v>0</v>
      </c>
      <c r="E92" s="339">
        <v>0</v>
      </c>
      <c r="F92" s="339">
        <v>0</v>
      </c>
      <c r="G92" s="339">
        <v>0</v>
      </c>
      <c r="H92" s="339">
        <v>0</v>
      </c>
      <c r="I92" s="339">
        <v>0</v>
      </c>
      <c r="J92" s="339">
        <v>0</v>
      </c>
      <c r="K92" s="339">
        <v>0</v>
      </c>
      <c r="L92" s="339">
        <v>0</v>
      </c>
      <c r="M92" s="339">
        <v>0</v>
      </c>
      <c r="N92" s="339">
        <v>0</v>
      </c>
      <c r="O92" s="339">
        <v>0</v>
      </c>
      <c r="P92" s="339">
        <v>0</v>
      </c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</row>
    <row r="93" spans="1:30" ht="12.75">
      <c r="A93" s="339" t="s">
        <v>640</v>
      </c>
      <c r="B93" s="339" t="s">
        <v>181</v>
      </c>
      <c r="C93" s="339">
        <v>0</v>
      </c>
      <c r="D93" s="339">
        <v>0</v>
      </c>
      <c r="E93" s="339">
        <v>0</v>
      </c>
      <c r="F93" s="339">
        <v>0</v>
      </c>
      <c r="G93" s="339">
        <v>0</v>
      </c>
      <c r="H93" s="339">
        <v>0</v>
      </c>
      <c r="I93" s="339">
        <v>0</v>
      </c>
      <c r="J93" s="339">
        <v>0</v>
      </c>
      <c r="K93" s="339">
        <v>0</v>
      </c>
      <c r="L93" s="339">
        <v>0</v>
      </c>
      <c r="M93" s="339">
        <v>0</v>
      </c>
      <c r="N93" s="339">
        <v>0</v>
      </c>
      <c r="O93" s="339">
        <v>0</v>
      </c>
      <c r="P93" s="339">
        <v>0</v>
      </c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</row>
    <row r="94" spans="1:30" ht="12.75">
      <c r="A94" s="339" t="s">
        <v>641</v>
      </c>
      <c r="B94" s="339" t="s">
        <v>181</v>
      </c>
      <c r="C94" s="339">
        <v>0</v>
      </c>
      <c r="D94" s="339">
        <v>0</v>
      </c>
      <c r="E94" s="339">
        <v>0</v>
      </c>
      <c r="F94" s="339">
        <v>0</v>
      </c>
      <c r="G94" s="339">
        <v>0</v>
      </c>
      <c r="H94" s="339">
        <v>0</v>
      </c>
      <c r="I94" s="339">
        <v>0</v>
      </c>
      <c r="J94" s="339">
        <v>0</v>
      </c>
      <c r="K94" s="339">
        <v>0</v>
      </c>
      <c r="L94" s="339">
        <v>0</v>
      </c>
      <c r="M94" s="339">
        <v>0</v>
      </c>
      <c r="N94" s="339">
        <v>0</v>
      </c>
      <c r="O94" s="339">
        <v>0</v>
      </c>
      <c r="P94" s="339">
        <v>0</v>
      </c>
      <c r="Q94" s="340"/>
      <c r="R94" s="340"/>
      <c r="S94" s="340"/>
      <c r="T94" s="340"/>
      <c r="U94" s="340"/>
      <c r="V94" s="340"/>
      <c r="W94" s="340"/>
      <c r="X94" s="340"/>
      <c r="Y94" s="340"/>
      <c r="Z94" s="340"/>
      <c r="AA94" s="340"/>
      <c r="AB94" s="340"/>
      <c r="AC94" s="340"/>
      <c r="AD94" s="340"/>
    </row>
    <row r="95" spans="1:30" ht="12.75">
      <c r="A95" s="339" t="s">
        <v>642</v>
      </c>
      <c r="B95" s="339" t="s">
        <v>181</v>
      </c>
      <c r="C95" s="339">
        <v>0</v>
      </c>
      <c r="D95" s="339">
        <v>0</v>
      </c>
      <c r="E95" s="339">
        <v>0</v>
      </c>
      <c r="F95" s="339">
        <v>0</v>
      </c>
      <c r="G95" s="339">
        <v>0</v>
      </c>
      <c r="H95" s="339">
        <v>0</v>
      </c>
      <c r="I95" s="339">
        <v>0</v>
      </c>
      <c r="J95" s="339">
        <v>0</v>
      </c>
      <c r="K95" s="339">
        <v>0</v>
      </c>
      <c r="L95" s="339">
        <v>0</v>
      </c>
      <c r="M95" s="339">
        <v>0</v>
      </c>
      <c r="N95" s="339">
        <v>0</v>
      </c>
      <c r="O95" s="339">
        <v>0</v>
      </c>
      <c r="P95" s="339">
        <v>0</v>
      </c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A95" s="340"/>
      <c r="AB95" s="340"/>
      <c r="AC95" s="340"/>
      <c r="AD95" s="340"/>
    </row>
    <row r="96" spans="1:30" ht="12.75">
      <c r="A96" s="339" t="s">
        <v>1106</v>
      </c>
      <c r="B96" s="339" t="s">
        <v>181</v>
      </c>
      <c r="C96" s="339">
        <v>0</v>
      </c>
      <c r="D96" s="339">
        <v>0</v>
      </c>
      <c r="E96" s="339">
        <v>0</v>
      </c>
      <c r="F96" s="339">
        <v>0</v>
      </c>
      <c r="G96" s="339">
        <v>0</v>
      </c>
      <c r="H96" s="339">
        <v>0</v>
      </c>
      <c r="I96" s="339">
        <v>0</v>
      </c>
      <c r="J96" s="339">
        <v>0</v>
      </c>
      <c r="K96" s="339">
        <v>0</v>
      </c>
      <c r="L96" s="339">
        <v>0</v>
      </c>
      <c r="M96" s="339">
        <v>0</v>
      </c>
      <c r="N96" s="339">
        <v>0</v>
      </c>
      <c r="O96" s="339">
        <v>0</v>
      </c>
      <c r="P96" s="339">
        <v>0</v>
      </c>
      <c r="Q96" s="340"/>
      <c r="R96" s="340"/>
      <c r="S96" s="340"/>
      <c r="T96" s="340"/>
      <c r="U96" s="340"/>
      <c r="V96" s="340"/>
      <c r="W96" s="340"/>
      <c r="X96" s="340"/>
      <c r="Y96" s="340"/>
      <c r="Z96" s="340"/>
      <c r="AA96" s="340"/>
      <c r="AB96" s="340"/>
      <c r="AC96" s="340"/>
      <c r="AD96" s="340"/>
    </row>
    <row r="97" spans="1:30" ht="12.75">
      <c r="A97" s="339" t="s">
        <v>1107</v>
      </c>
      <c r="B97" s="339" t="s">
        <v>181</v>
      </c>
      <c r="C97" s="339">
        <v>0</v>
      </c>
      <c r="D97" s="339">
        <v>0</v>
      </c>
      <c r="E97" s="339">
        <v>0</v>
      </c>
      <c r="F97" s="339">
        <v>0</v>
      </c>
      <c r="G97" s="339">
        <v>0</v>
      </c>
      <c r="H97" s="339">
        <v>0</v>
      </c>
      <c r="I97" s="339">
        <v>0</v>
      </c>
      <c r="J97" s="339">
        <v>0</v>
      </c>
      <c r="K97" s="339">
        <v>0</v>
      </c>
      <c r="L97" s="339">
        <v>0</v>
      </c>
      <c r="M97" s="339">
        <v>0</v>
      </c>
      <c r="N97" s="339">
        <v>0</v>
      </c>
      <c r="O97" s="339">
        <v>0</v>
      </c>
      <c r="P97" s="339">
        <v>0</v>
      </c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340"/>
      <c r="AD97" s="340"/>
    </row>
    <row r="98" spans="1:30" ht="12.75">
      <c r="A98" s="339" t="s">
        <v>643</v>
      </c>
      <c r="B98" s="339" t="s">
        <v>181</v>
      </c>
      <c r="C98" s="339">
        <v>0</v>
      </c>
      <c r="D98" s="339">
        <v>0</v>
      </c>
      <c r="E98" s="339">
        <v>0</v>
      </c>
      <c r="F98" s="339">
        <v>0</v>
      </c>
      <c r="G98" s="339">
        <v>0</v>
      </c>
      <c r="H98" s="339">
        <v>0</v>
      </c>
      <c r="I98" s="339">
        <v>0</v>
      </c>
      <c r="J98" s="339">
        <v>0</v>
      </c>
      <c r="K98" s="339">
        <v>0</v>
      </c>
      <c r="L98" s="339">
        <v>0</v>
      </c>
      <c r="M98" s="339">
        <v>0</v>
      </c>
      <c r="N98" s="339">
        <v>0</v>
      </c>
      <c r="O98" s="339">
        <v>0</v>
      </c>
      <c r="P98" s="339">
        <v>0</v>
      </c>
      <c r="Q98" s="340"/>
      <c r="R98" s="340"/>
      <c r="S98" s="340"/>
      <c r="T98" s="340"/>
      <c r="U98" s="340"/>
      <c r="V98" s="340"/>
      <c r="W98" s="340"/>
      <c r="X98" s="340"/>
      <c r="Y98" s="340"/>
      <c r="Z98" s="340"/>
      <c r="AA98" s="340"/>
      <c r="AB98" s="340"/>
      <c r="AC98" s="340"/>
      <c r="AD98" s="340"/>
    </row>
    <row r="99" spans="1:30" ht="12.75">
      <c r="A99" s="339" t="s">
        <v>644</v>
      </c>
      <c r="B99" s="339" t="s">
        <v>181</v>
      </c>
      <c r="C99" s="339">
        <v>0</v>
      </c>
      <c r="D99" s="339">
        <v>0</v>
      </c>
      <c r="E99" s="339">
        <v>0</v>
      </c>
      <c r="F99" s="339">
        <v>0</v>
      </c>
      <c r="G99" s="339">
        <v>0</v>
      </c>
      <c r="H99" s="339">
        <v>0</v>
      </c>
      <c r="I99" s="339">
        <v>0</v>
      </c>
      <c r="J99" s="339">
        <v>0</v>
      </c>
      <c r="K99" s="339">
        <v>0</v>
      </c>
      <c r="L99" s="339">
        <v>0</v>
      </c>
      <c r="M99" s="339">
        <v>0</v>
      </c>
      <c r="N99" s="339">
        <v>0</v>
      </c>
      <c r="O99" s="339">
        <v>0</v>
      </c>
      <c r="P99" s="339">
        <v>0</v>
      </c>
      <c r="Q99" s="340"/>
      <c r="R99" s="340"/>
      <c r="S99" s="340"/>
      <c r="T99" s="340"/>
      <c r="U99" s="340"/>
      <c r="V99" s="340"/>
      <c r="W99" s="340"/>
      <c r="X99" s="340"/>
      <c r="Y99" s="340"/>
      <c r="Z99" s="340"/>
      <c r="AA99" s="340"/>
      <c r="AB99" s="340"/>
      <c r="AC99" s="340"/>
      <c r="AD99" s="340"/>
    </row>
    <row r="100" spans="1:30" ht="12.75">
      <c r="A100" s="339" t="s">
        <v>1108</v>
      </c>
      <c r="B100" s="339" t="s">
        <v>181</v>
      </c>
      <c r="C100" s="339">
        <v>0</v>
      </c>
      <c r="D100" s="339">
        <v>0</v>
      </c>
      <c r="E100" s="339">
        <v>0</v>
      </c>
      <c r="F100" s="339">
        <v>0</v>
      </c>
      <c r="G100" s="339">
        <v>0</v>
      </c>
      <c r="H100" s="339">
        <v>0</v>
      </c>
      <c r="I100" s="339">
        <v>0</v>
      </c>
      <c r="J100" s="339">
        <v>0</v>
      </c>
      <c r="K100" s="339">
        <v>0</v>
      </c>
      <c r="L100" s="339">
        <v>0</v>
      </c>
      <c r="M100" s="339">
        <v>0</v>
      </c>
      <c r="N100" s="339">
        <v>0</v>
      </c>
      <c r="O100" s="339">
        <v>0</v>
      </c>
      <c r="P100" s="339">
        <v>0</v>
      </c>
      <c r="Q100" s="340"/>
      <c r="R100" s="340"/>
      <c r="S100" s="340"/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  <c r="AD100" s="340"/>
    </row>
    <row r="101" spans="1:30" ht="12.75">
      <c r="A101" s="339" t="s">
        <v>1109</v>
      </c>
      <c r="B101" s="339" t="s">
        <v>181</v>
      </c>
      <c r="C101" s="339">
        <v>0</v>
      </c>
      <c r="D101" s="339">
        <v>0</v>
      </c>
      <c r="E101" s="339">
        <v>0</v>
      </c>
      <c r="F101" s="339">
        <v>0</v>
      </c>
      <c r="G101" s="339">
        <v>0</v>
      </c>
      <c r="H101" s="339">
        <v>0</v>
      </c>
      <c r="I101" s="339">
        <v>0</v>
      </c>
      <c r="J101" s="339">
        <v>0</v>
      </c>
      <c r="K101" s="339">
        <v>0</v>
      </c>
      <c r="L101" s="339">
        <v>0</v>
      </c>
      <c r="M101" s="339">
        <v>0</v>
      </c>
      <c r="N101" s="339">
        <v>0</v>
      </c>
      <c r="O101" s="339">
        <v>0</v>
      </c>
      <c r="P101" s="339">
        <v>0</v>
      </c>
      <c r="Q101" s="340"/>
      <c r="R101" s="340"/>
      <c r="S101" s="340"/>
      <c r="T101" s="340"/>
      <c r="U101" s="340"/>
      <c r="V101" s="340"/>
      <c r="W101" s="340"/>
      <c r="X101" s="340"/>
      <c r="Y101" s="340"/>
      <c r="Z101" s="340"/>
      <c r="AA101" s="340"/>
      <c r="AB101" s="340"/>
      <c r="AC101" s="340"/>
      <c r="AD101" s="340"/>
    </row>
    <row r="102" spans="1:30" ht="12.75">
      <c r="A102" s="339" t="s">
        <v>645</v>
      </c>
      <c r="B102" s="339" t="s">
        <v>181</v>
      </c>
      <c r="C102" s="339">
        <v>0</v>
      </c>
      <c r="D102" s="339">
        <v>0</v>
      </c>
      <c r="E102" s="339">
        <v>0</v>
      </c>
      <c r="F102" s="339">
        <v>0</v>
      </c>
      <c r="G102" s="339">
        <v>0</v>
      </c>
      <c r="H102" s="339">
        <v>0</v>
      </c>
      <c r="I102" s="339">
        <v>0</v>
      </c>
      <c r="J102" s="339">
        <v>0</v>
      </c>
      <c r="K102" s="339">
        <v>0</v>
      </c>
      <c r="L102" s="339">
        <v>0</v>
      </c>
      <c r="M102" s="339">
        <v>0</v>
      </c>
      <c r="N102" s="339">
        <v>0</v>
      </c>
      <c r="O102" s="339">
        <v>0</v>
      </c>
      <c r="P102" s="339">
        <v>0</v>
      </c>
      <c r="Q102" s="340"/>
      <c r="R102" s="340"/>
      <c r="S102" s="340"/>
      <c r="T102" s="340"/>
      <c r="U102" s="340"/>
      <c r="V102" s="340"/>
      <c r="W102" s="340"/>
      <c r="X102" s="340"/>
      <c r="Y102" s="340"/>
      <c r="Z102" s="340"/>
      <c r="AA102" s="340"/>
      <c r="AB102" s="340"/>
      <c r="AC102" s="340"/>
      <c r="AD102" s="340"/>
    </row>
    <row r="103" spans="1:30" ht="12.75">
      <c r="A103" s="339" t="s">
        <v>646</v>
      </c>
      <c r="B103" s="339" t="s">
        <v>181</v>
      </c>
      <c r="C103" s="339">
        <v>0</v>
      </c>
      <c r="D103" s="339">
        <v>0</v>
      </c>
      <c r="E103" s="339">
        <v>0</v>
      </c>
      <c r="F103" s="339">
        <v>0</v>
      </c>
      <c r="G103" s="339">
        <v>0</v>
      </c>
      <c r="H103" s="339">
        <v>0</v>
      </c>
      <c r="I103" s="339">
        <v>0</v>
      </c>
      <c r="J103" s="339">
        <v>0</v>
      </c>
      <c r="K103" s="339">
        <v>0</v>
      </c>
      <c r="L103" s="339">
        <v>0</v>
      </c>
      <c r="M103" s="339">
        <v>0</v>
      </c>
      <c r="N103" s="339">
        <v>0</v>
      </c>
      <c r="O103" s="339">
        <v>0</v>
      </c>
      <c r="P103" s="339">
        <v>0</v>
      </c>
      <c r="Q103" s="340"/>
      <c r="R103" s="340"/>
      <c r="S103" s="340"/>
      <c r="T103" s="340"/>
      <c r="U103" s="340"/>
      <c r="V103" s="340"/>
      <c r="W103" s="340"/>
      <c r="X103" s="340"/>
      <c r="Y103" s="340"/>
      <c r="Z103" s="340"/>
      <c r="AA103" s="340"/>
      <c r="AB103" s="340"/>
      <c r="AC103" s="340"/>
      <c r="AD103" s="340"/>
    </row>
    <row r="104" spans="1:30" ht="12.75">
      <c r="A104" s="339" t="s">
        <v>1110</v>
      </c>
      <c r="B104" s="339" t="s">
        <v>181</v>
      </c>
      <c r="C104" s="339">
        <v>0</v>
      </c>
      <c r="D104" s="339">
        <v>0</v>
      </c>
      <c r="E104" s="339">
        <v>0</v>
      </c>
      <c r="F104" s="339">
        <v>0</v>
      </c>
      <c r="G104" s="339">
        <v>0</v>
      </c>
      <c r="H104" s="339">
        <v>0</v>
      </c>
      <c r="I104" s="339">
        <v>0</v>
      </c>
      <c r="J104" s="339">
        <v>0</v>
      </c>
      <c r="K104" s="339">
        <v>0</v>
      </c>
      <c r="L104" s="339">
        <v>0</v>
      </c>
      <c r="M104" s="339">
        <v>0</v>
      </c>
      <c r="N104" s="339">
        <v>0</v>
      </c>
      <c r="O104" s="339">
        <v>0</v>
      </c>
      <c r="P104" s="339">
        <v>0</v>
      </c>
      <c r="Q104" s="340"/>
      <c r="R104" s="340"/>
      <c r="S104" s="340"/>
      <c r="T104" s="340"/>
      <c r="U104" s="340"/>
      <c r="V104" s="340"/>
      <c r="W104" s="340"/>
      <c r="X104" s="340"/>
      <c r="Y104" s="340"/>
      <c r="Z104" s="340"/>
      <c r="AA104" s="340"/>
      <c r="AB104" s="340"/>
      <c r="AC104" s="340"/>
      <c r="AD104" s="340"/>
    </row>
    <row r="105" spans="1:30" ht="12.75">
      <c r="A105" s="339" t="s">
        <v>647</v>
      </c>
      <c r="B105" s="339" t="s">
        <v>181</v>
      </c>
      <c r="C105" s="339">
        <v>0</v>
      </c>
      <c r="D105" s="339">
        <v>0</v>
      </c>
      <c r="E105" s="339">
        <v>0</v>
      </c>
      <c r="F105" s="339">
        <v>0</v>
      </c>
      <c r="G105" s="339">
        <v>0</v>
      </c>
      <c r="H105" s="339">
        <v>0</v>
      </c>
      <c r="I105" s="339">
        <v>0</v>
      </c>
      <c r="J105" s="339">
        <v>0</v>
      </c>
      <c r="K105" s="339">
        <v>0</v>
      </c>
      <c r="L105" s="339">
        <v>0</v>
      </c>
      <c r="M105" s="339">
        <v>0</v>
      </c>
      <c r="N105" s="339">
        <v>0</v>
      </c>
      <c r="O105" s="339">
        <v>0</v>
      </c>
      <c r="P105" s="339">
        <v>0</v>
      </c>
      <c r="Q105" s="340"/>
      <c r="R105" s="340"/>
      <c r="S105" s="340"/>
      <c r="T105" s="340"/>
      <c r="U105" s="340"/>
      <c r="V105" s="340"/>
      <c r="W105" s="340"/>
      <c r="X105" s="340"/>
      <c r="Y105" s="340"/>
      <c r="Z105" s="340"/>
      <c r="AA105" s="340"/>
      <c r="AB105" s="340"/>
      <c r="AC105" s="340"/>
      <c r="AD105" s="340"/>
    </row>
    <row r="106" spans="1:30" ht="12.75">
      <c r="A106" s="339" t="s">
        <v>1111</v>
      </c>
      <c r="B106" s="339" t="s">
        <v>181</v>
      </c>
      <c r="C106" s="339">
        <v>0</v>
      </c>
      <c r="D106" s="339">
        <v>0</v>
      </c>
      <c r="E106" s="339">
        <v>0</v>
      </c>
      <c r="F106" s="339">
        <v>0</v>
      </c>
      <c r="G106" s="339">
        <v>0</v>
      </c>
      <c r="H106" s="339">
        <v>0</v>
      </c>
      <c r="I106" s="339">
        <v>0</v>
      </c>
      <c r="J106" s="339">
        <v>0</v>
      </c>
      <c r="K106" s="339">
        <v>0</v>
      </c>
      <c r="L106" s="339">
        <v>0</v>
      </c>
      <c r="M106" s="339">
        <v>0</v>
      </c>
      <c r="N106" s="339">
        <v>0</v>
      </c>
      <c r="O106" s="339">
        <v>0</v>
      </c>
      <c r="P106" s="339">
        <v>0</v>
      </c>
      <c r="Q106" s="340"/>
      <c r="R106" s="340"/>
      <c r="S106" s="340"/>
      <c r="T106" s="340"/>
      <c r="U106" s="340"/>
      <c r="V106" s="340"/>
      <c r="W106" s="340"/>
      <c r="X106" s="340"/>
      <c r="Y106" s="340"/>
      <c r="Z106" s="340"/>
      <c r="AA106" s="340"/>
      <c r="AB106" s="340"/>
      <c r="AC106" s="340"/>
      <c r="AD106" s="340"/>
    </row>
    <row r="107" spans="1:30" ht="12.75">
      <c r="A107" s="339" t="s">
        <v>856</v>
      </c>
      <c r="B107" s="339" t="s">
        <v>181</v>
      </c>
      <c r="C107" s="339">
        <v>0</v>
      </c>
      <c r="D107" s="339">
        <v>0</v>
      </c>
      <c r="E107" s="339">
        <v>0</v>
      </c>
      <c r="F107" s="339">
        <v>0</v>
      </c>
      <c r="G107" s="339">
        <v>0</v>
      </c>
      <c r="H107" s="339">
        <v>0</v>
      </c>
      <c r="I107" s="339">
        <v>0</v>
      </c>
      <c r="J107" s="339">
        <v>0</v>
      </c>
      <c r="K107" s="339">
        <v>0</v>
      </c>
      <c r="L107" s="339">
        <v>0</v>
      </c>
      <c r="M107" s="339">
        <v>0</v>
      </c>
      <c r="N107" s="339">
        <v>0</v>
      </c>
      <c r="O107" s="339">
        <v>0</v>
      </c>
      <c r="P107" s="339">
        <v>0</v>
      </c>
      <c r="Q107" s="340"/>
      <c r="R107" s="340"/>
      <c r="S107" s="340"/>
      <c r="T107" s="340"/>
      <c r="U107" s="340"/>
      <c r="V107" s="340"/>
      <c r="W107" s="340"/>
      <c r="X107" s="340"/>
      <c r="Y107" s="340"/>
      <c r="Z107" s="340"/>
      <c r="AA107" s="340"/>
      <c r="AB107" s="340"/>
      <c r="AC107" s="340"/>
      <c r="AD107" s="340"/>
    </row>
    <row r="108" spans="1:30" ht="12.75">
      <c r="A108" s="339" t="s">
        <v>1112</v>
      </c>
      <c r="B108" s="339" t="s">
        <v>181</v>
      </c>
      <c r="C108" s="339">
        <v>0</v>
      </c>
      <c r="D108" s="339">
        <v>0</v>
      </c>
      <c r="E108" s="339">
        <v>0</v>
      </c>
      <c r="F108" s="339">
        <v>0</v>
      </c>
      <c r="G108" s="339">
        <v>0</v>
      </c>
      <c r="H108" s="339">
        <v>0</v>
      </c>
      <c r="I108" s="339">
        <v>0</v>
      </c>
      <c r="J108" s="339">
        <v>0</v>
      </c>
      <c r="K108" s="339">
        <v>0</v>
      </c>
      <c r="L108" s="339">
        <v>0</v>
      </c>
      <c r="M108" s="339">
        <v>0</v>
      </c>
      <c r="N108" s="339">
        <v>0</v>
      </c>
      <c r="O108" s="339">
        <v>0</v>
      </c>
      <c r="P108" s="339">
        <v>0</v>
      </c>
      <c r="Q108" s="340"/>
      <c r="R108" s="340"/>
      <c r="S108" s="340"/>
      <c r="T108" s="340"/>
      <c r="U108" s="340"/>
      <c r="V108" s="340"/>
      <c r="W108" s="340"/>
      <c r="X108" s="340"/>
      <c r="Y108" s="340"/>
      <c r="Z108" s="340"/>
      <c r="AA108" s="340"/>
      <c r="AB108" s="340"/>
      <c r="AC108" s="340"/>
      <c r="AD108" s="340"/>
    </row>
    <row r="109" spans="1:30" ht="12.75">
      <c r="A109" s="339" t="s">
        <v>648</v>
      </c>
      <c r="B109" s="339" t="s">
        <v>181</v>
      </c>
      <c r="C109" s="339">
        <v>0</v>
      </c>
      <c r="D109" s="339">
        <v>0</v>
      </c>
      <c r="E109" s="339">
        <v>0</v>
      </c>
      <c r="F109" s="339">
        <v>0</v>
      </c>
      <c r="G109" s="339">
        <v>0</v>
      </c>
      <c r="H109" s="339">
        <v>0</v>
      </c>
      <c r="I109" s="339">
        <v>0</v>
      </c>
      <c r="J109" s="339">
        <v>0</v>
      </c>
      <c r="K109" s="339">
        <v>0</v>
      </c>
      <c r="L109" s="339">
        <v>0</v>
      </c>
      <c r="M109" s="339">
        <v>0</v>
      </c>
      <c r="N109" s="339">
        <v>0</v>
      </c>
      <c r="O109" s="339">
        <v>0</v>
      </c>
      <c r="P109" s="339">
        <v>0</v>
      </c>
      <c r="Q109" s="340"/>
      <c r="R109" s="340"/>
      <c r="S109" s="340"/>
      <c r="T109" s="340"/>
      <c r="U109" s="340"/>
      <c r="V109" s="340"/>
      <c r="W109" s="340"/>
      <c r="X109" s="340"/>
      <c r="Y109" s="340"/>
      <c r="Z109" s="340"/>
      <c r="AA109" s="340"/>
      <c r="AB109" s="340"/>
      <c r="AC109" s="340"/>
      <c r="AD109" s="340"/>
    </row>
    <row r="110" spans="1:30" ht="12.75">
      <c r="A110" s="339" t="s">
        <v>1113</v>
      </c>
      <c r="B110" s="339" t="s">
        <v>181</v>
      </c>
      <c r="C110" s="339">
        <v>0</v>
      </c>
      <c r="D110" s="339">
        <v>0</v>
      </c>
      <c r="E110" s="339">
        <v>0</v>
      </c>
      <c r="F110" s="339">
        <v>0</v>
      </c>
      <c r="G110" s="339">
        <v>0</v>
      </c>
      <c r="H110" s="339">
        <v>0</v>
      </c>
      <c r="I110" s="339">
        <v>0</v>
      </c>
      <c r="J110" s="339">
        <v>0</v>
      </c>
      <c r="K110" s="339">
        <v>0</v>
      </c>
      <c r="L110" s="339">
        <v>0</v>
      </c>
      <c r="M110" s="339">
        <v>0</v>
      </c>
      <c r="N110" s="339">
        <v>0</v>
      </c>
      <c r="O110" s="339">
        <v>0</v>
      </c>
      <c r="P110" s="339">
        <v>0</v>
      </c>
      <c r="Q110" s="340"/>
      <c r="R110" s="340"/>
      <c r="S110" s="340"/>
      <c r="T110" s="340"/>
      <c r="U110" s="340"/>
      <c r="V110" s="340"/>
      <c r="W110" s="340"/>
      <c r="X110" s="340"/>
      <c r="Y110" s="340"/>
      <c r="Z110" s="340"/>
      <c r="AA110" s="340"/>
      <c r="AB110" s="340"/>
      <c r="AC110" s="340"/>
      <c r="AD110" s="340"/>
    </row>
    <row r="111" spans="1:30" ht="12.75">
      <c r="A111" s="339" t="s">
        <v>649</v>
      </c>
      <c r="B111" s="339" t="s">
        <v>181</v>
      </c>
      <c r="C111" s="339">
        <v>0</v>
      </c>
      <c r="D111" s="339">
        <v>0</v>
      </c>
      <c r="E111" s="339">
        <v>0</v>
      </c>
      <c r="F111" s="339">
        <v>0</v>
      </c>
      <c r="G111" s="339">
        <v>0</v>
      </c>
      <c r="H111" s="339">
        <v>0</v>
      </c>
      <c r="I111" s="339">
        <v>0</v>
      </c>
      <c r="J111" s="339">
        <v>0</v>
      </c>
      <c r="K111" s="339">
        <v>0</v>
      </c>
      <c r="L111" s="339">
        <v>0</v>
      </c>
      <c r="M111" s="339">
        <v>0</v>
      </c>
      <c r="N111" s="339">
        <v>0</v>
      </c>
      <c r="O111" s="339">
        <v>0</v>
      </c>
      <c r="P111" s="339">
        <v>0</v>
      </c>
      <c r="Q111" s="340"/>
      <c r="R111" s="340"/>
      <c r="S111" s="340"/>
      <c r="T111" s="340"/>
      <c r="U111" s="340"/>
      <c r="V111" s="340"/>
      <c r="W111" s="340"/>
      <c r="X111" s="340"/>
      <c r="Y111" s="340"/>
      <c r="Z111" s="340"/>
      <c r="AA111" s="340"/>
      <c r="AB111" s="340"/>
      <c r="AC111" s="340"/>
      <c r="AD111" s="340"/>
    </row>
    <row r="112" spans="1:30" ht="12.75">
      <c r="A112" s="339" t="s">
        <v>1114</v>
      </c>
      <c r="B112" s="339" t="s">
        <v>181</v>
      </c>
      <c r="C112" s="339">
        <v>0</v>
      </c>
      <c r="D112" s="339">
        <v>0</v>
      </c>
      <c r="E112" s="339">
        <v>0</v>
      </c>
      <c r="F112" s="339">
        <v>0</v>
      </c>
      <c r="G112" s="339">
        <v>0</v>
      </c>
      <c r="H112" s="339">
        <v>0</v>
      </c>
      <c r="I112" s="339">
        <v>0</v>
      </c>
      <c r="J112" s="339">
        <v>0</v>
      </c>
      <c r="K112" s="339">
        <v>0</v>
      </c>
      <c r="L112" s="339">
        <v>0</v>
      </c>
      <c r="M112" s="339">
        <v>0</v>
      </c>
      <c r="N112" s="339">
        <v>0</v>
      </c>
      <c r="O112" s="339">
        <v>0</v>
      </c>
      <c r="P112" s="339">
        <v>0</v>
      </c>
      <c r="Q112" s="340"/>
      <c r="R112" s="340"/>
      <c r="S112" s="340"/>
      <c r="T112" s="340"/>
      <c r="U112" s="340"/>
      <c r="V112" s="340"/>
      <c r="W112" s="340"/>
      <c r="X112" s="340"/>
      <c r="Y112" s="340"/>
      <c r="Z112" s="340"/>
      <c r="AA112" s="340"/>
      <c r="AB112" s="340"/>
      <c r="AC112" s="340"/>
      <c r="AD112" s="340"/>
    </row>
    <row r="113" spans="1:30" ht="12.75">
      <c r="A113" s="339" t="s">
        <v>857</v>
      </c>
      <c r="B113" s="339" t="s">
        <v>181</v>
      </c>
      <c r="C113" s="339">
        <v>0</v>
      </c>
      <c r="D113" s="339">
        <v>0</v>
      </c>
      <c r="E113" s="339">
        <v>0</v>
      </c>
      <c r="F113" s="339">
        <v>0</v>
      </c>
      <c r="G113" s="339">
        <v>0</v>
      </c>
      <c r="H113" s="339">
        <v>0</v>
      </c>
      <c r="I113" s="339">
        <v>0</v>
      </c>
      <c r="J113" s="339">
        <v>0</v>
      </c>
      <c r="K113" s="339">
        <v>0</v>
      </c>
      <c r="L113" s="339">
        <v>0</v>
      </c>
      <c r="M113" s="339">
        <v>0</v>
      </c>
      <c r="N113" s="339">
        <v>0</v>
      </c>
      <c r="O113" s="339">
        <v>0</v>
      </c>
      <c r="P113" s="339">
        <v>0</v>
      </c>
      <c r="Q113" s="340"/>
      <c r="R113" s="340"/>
      <c r="S113" s="340"/>
      <c r="T113" s="340"/>
      <c r="U113" s="340"/>
      <c r="V113" s="340"/>
      <c r="W113" s="340"/>
      <c r="X113" s="340"/>
      <c r="Y113" s="340"/>
      <c r="Z113" s="340"/>
      <c r="AA113" s="340"/>
      <c r="AB113" s="340"/>
      <c r="AC113" s="340"/>
      <c r="AD113" s="340"/>
    </row>
    <row r="114" spans="1:30" ht="12.75">
      <c r="A114" s="339" t="s">
        <v>1115</v>
      </c>
      <c r="B114" s="339" t="s">
        <v>181</v>
      </c>
      <c r="C114" s="339">
        <v>0</v>
      </c>
      <c r="D114" s="339">
        <v>0</v>
      </c>
      <c r="E114" s="339">
        <v>0</v>
      </c>
      <c r="F114" s="339">
        <v>0</v>
      </c>
      <c r="G114" s="339">
        <v>0</v>
      </c>
      <c r="H114" s="339">
        <v>0</v>
      </c>
      <c r="I114" s="339">
        <v>0</v>
      </c>
      <c r="J114" s="339">
        <v>0</v>
      </c>
      <c r="K114" s="339">
        <v>0</v>
      </c>
      <c r="L114" s="339">
        <v>0</v>
      </c>
      <c r="M114" s="339">
        <v>0</v>
      </c>
      <c r="N114" s="339">
        <v>0</v>
      </c>
      <c r="O114" s="339">
        <v>0</v>
      </c>
      <c r="P114" s="339">
        <v>0</v>
      </c>
      <c r="Q114" s="340"/>
      <c r="R114" s="340"/>
      <c r="S114" s="340"/>
      <c r="T114" s="340"/>
      <c r="U114" s="340"/>
      <c r="V114" s="340"/>
      <c r="W114" s="340"/>
      <c r="X114" s="340"/>
      <c r="Y114" s="340"/>
      <c r="Z114" s="340"/>
      <c r="AA114" s="340"/>
      <c r="AB114" s="340"/>
      <c r="AC114" s="340"/>
      <c r="AD114" s="340"/>
    </row>
    <row r="115" spans="1:30" ht="12.75">
      <c r="A115" s="339" t="s">
        <v>650</v>
      </c>
      <c r="B115" s="339" t="s">
        <v>181</v>
      </c>
      <c r="C115" s="339">
        <v>573</v>
      </c>
      <c r="D115" s="339">
        <v>573</v>
      </c>
      <c r="E115" s="339">
        <v>573</v>
      </c>
      <c r="F115" s="339">
        <v>573</v>
      </c>
      <c r="G115" s="339">
        <v>573</v>
      </c>
      <c r="H115" s="339">
        <v>573</v>
      </c>
      <c r="I115" s="339">
        <v>573</v>
      </c>
      <c r="J115" s="339">
        <v>573</v>
      </c>
      <c r="K115" s="339">
        <v>573</v>
      </c>
      <c r="L115" s="339">
        <v>573</v>
      </c>
      <c r="M115" s="339">
        <v>573</v>
      </c>
      <c r="N115" s="339">
        <v>573</v>
      </c>
      <c r="O115" s="339">
        <v>573</v>
      </c>
      <c r="P115" s="339">
        <v>573152</v>
      </c>
      <c r="Q115" s="340"/>
      <c r="R115" s="340"/>
      <c r="S115" s="340"/>
      <c r="T115" s="340"/>
      <c r="U115" s="340"/>
      <c r="V115" s="340"/>
      <c r="W115" s="340"/>
      <c r="X115" s="340"/>
      <c r="Y115" s="340"/>
      <c r="Z115" s="340"/>
      <c r="AA115" s="340"/>
      <c r="AB115" s="340"/>
      <c r="AC115" s="340"/>
      <c r="AD115" s="340"/>
    </row>
    <row r="116" spans="1:30" ht="12.75">
      <c r="A116" s="339" t="s">
        <v>1116</v>
      </c>
      <c r="B116" s="339" t="s">
        <v>181</v>
      </c>
      <c r="C116" s="339">
        <v>0</v>
      </c>
      <c r="D116" s="339">
        <v>0</v>
      </c>
      <c r="E116" s="339">
        <v>0</v>
      </c>
      <c r="F116" s="339">
        <v>0</v>
      </c>
      <c r="G116" s="339">
        <v>0</v>
      </c>
      <c r="H116" s="339">
        <v>0</v>
      </c>
      <c r="I116" s="339">
        <v>0</v>
      </c>
      <c r="J116" s="339">
        <v>0</v>
      </c>
      <c r="K116" s="339">
        <v>0</v>
      </c>
      <c r="L116" s="339">
        <v>0</v>
      </c>
      <c r="M116" s="339">
        <v>0</v>
      </c>
      <c r="N116" s="339">
        <v>0</v>
      </c>
      <c r="O116" s="339">
        <v>0</v>
      </c>
      <c r="P116" s="339">
        <v>0</v>
      </c>
      <c r="Q116" s="340"/>
      <c r="R116" s="340"/>
      <c r="S116" s="340"/>
      <c r="T116" s="340"/>
      <c r="U116" s="340"/>
      <c r="V116" s="340"/>
      <c r="W116" s="340"/>
      <c r="X116" s="340"/>
      <c r="Y116" s="340"/>
      <c r="Z116" s="340"/>
      <c r="AA116" s="340"/>
      <c r="AB116" s="340"/>
      <c r="AC116" s="340"/>
      <c r="AD116" s="340"/>
    </row>
    <row r="117" spans="1:30" ht="12.75">
      <c r="A117" s="339" t="s">
        <v>651</v>
      </c>
      <c r="B117" s="339" t="s">
        <v>181</v>
      </c>
      <c r="C117" s="339">
        <v>0</v>
      </c>
      <c r="D117" s="339">
        <v>0</v>
      </c>
      <c r="E117" s="339">
        <v>0</v>
      </c>
      <c r="F117" s="339">
        <v>0</v>
      </c>
      <c r="G117" s="339">
        <v>0</v>
      </c>
      <c r="H117" s="339">
        <v>0</v>
      </c>
      <c r="I117" s="339">
        <v>0</v>
      </c>
      <c r="J117" s="339">
        <v>0</v>
      </c>
      <c r="K117" s="339">
        <v>0</v>
      </c>
      <c r="L117" s="339">
        <v>0</v>
      </c>
      <c r="M117" s="339">
        <v>0</v>
      </c>
      <c r="N117" s="339">
        <v>0</v>
      </c>
      <c r="O117" s="339">
        <v>0</v>
      </c>
      <c r="P117" s="339">
        <v>0</v>
      </c>
      <c r="Q117" s="340"/>
      <c r="R117" s="340"/>
      <c r="S117" s="340"/>
      <c r="T117" s="340"/>
      <c r="U117" s="340"/>
      <c r="V117" s="340"/>
      <c r="W117" s="340"/>
      <c r="X117" s="340"/>
      <c r="Y117" s="340"/>
      <c r="Z117" s="340"/>
      <c r="AA117" s="340"/>
      <c r="AB117" s="340"/>
      <c r="AC117" s="340"/>
      <c r="AD117" s="340"/>
    </row>
    <row r="118" spans="1:30" ht="12.75">
      <c r="A118" s="339" t="s">
        <v>1117</v>
      </c>
      <c r="B118" s="339" t="s">
        <v>181</v>
      </c>
      <c r="C118" s="339">
        <v>0</v>
      </c>
      <c r="D118" s="339">
        <v>0</v>
      </c>
      <c r="E118" s="339">
        <v>0</v>
      </c>
      <c r="F118" s="339">
        <v>0</v>
      </c>
      <c r="G118" s="339">
        <v>0</v>
      </c>
      <c r="H118" s="339">
        <v>0</v>
      </c>
      <c r="I118" s="339">
        <v>0</v>
      </c>
      <c r="J118" s="339">
        <v>0</v>
      </c>
      <c r="K118" s="339">
        <v>0</v>
      </c>
      <c r="L118" s="339">
        <v>0</v>
      </c>
      <c r="M118" s="339">
        <v>0</v>
      </c>
      <c r="N118" s="339">
        <v>0</v>
      </c>
      <c r="O118" s="339">
        <v>0</v>
      </c>
      <c r="P118" s="339">
        <v>0</v>
      </c>
      <c r="Q118" s="340"/>
      <c r="R118" s="340"/>
      <c r="S118" s="340"/>
      <c r="T118" s="340"/>
      <c r="U118" s="340"/>
      <c r="V118" s="340"/>
      <c r="W118" s="340"/>
      <c r="X118" s="340"/>
      <c r="Y118" s="340"/>
      <c r="Z118" s="340"/>
      <c r="AA118" s="340"/>
      <c r="AB118" s="340"/>
      <c r="AC118" s="340"/>
      <c r="AD118" s="340"/>
    </row>
    <row r="119" spans="1:30" ht="12.75">
      <c r="A119" s="339" t="s">
        <v>652</v>
      </c>
      <c r="B119" s="339" t="s">
        <v>181</v>
      </c>
      <c r="C119" s="339">
        <v>0</v>
      </c>
      <c r="D119" s="339">
        <v>0</v>
      </c>
      <c r="E119" s="339">
        <v>0</v>
      </c>
      <c r="F119" s="339">
        <v>0</v>
      </c>
      <c r="G119" s="339">
        <v>0</v>
      </c>
      <c r="H119" s="339">
        <v>0</v>
      </c>
      <c r="I119" s="339">
        <v>0</v>
      </c>
      <c r="J119" s="339">
        <v>0</v>
      </c>
      <c r="K119" s="339">
        <v>0</v>
      </c>
      <c r="L119" s="339">
        <v>0</v>
      </c>
      <c r="M119" s="339">
        <v>0</v>
      </c>
      <c r="N119" s="339">
        <v>0</v>
      </c>
      <c r="O119" s="339">
        <v>0</v>
      </c>
      <c r="P119" s="339">
        <v>0</v>
      </c>
      <c r="Q119" s="340"/>
      <c r="R119" s="340"/>
      <c r="S119" s="340"/>
      <c r="T119" s="340"/>
      <c r="U119" s="340"/>
      <c r="V119" s="340"/>
      <c r="W119" s="340"/>
      <c r="X119" s="340"/>
      <c r="Y119" s="340"/>
      <c r="Z119" s="340"/>
      <c r="AA119" s="340"/>
      <c r="AB119" s="340"/>
      <c r="AC119" s="340"/>
      <c r="AD119" s="340"/>
    </row>
    <row r="120" spans="1:30" ht="12.75">
      <c r="A120" s="339" t="s">
        <v>1118</v>
      </c>
      <c r="B120" s="339" t="s">
        <v>181</v>
      </c>
      <c r="C120" s="339">
        <v>0</v>
      </c>
      <c r="D120" s="339">
        <v>0</v>
      </c>
      <c r="E120" s="339">
        <v>0</v>
      </c>
      <c r="F120" s="339">
        <v>0</v>
      </c>
      <c r="G120" s="339">
        <v>0</v>
      </c>
      <c r="H120" s="339">
        <v>0</v>
      </c>
      <c r="I120" s="339">
        <v>0</v>
      </c>
      <c r="J120" s="339">
        <v>0</v>
      </c>
      <c r="K120" s="339">
        <v>0</v>
      </c>
      <c r="L120" s="339">
        <v>0</v>
      </c>
      <c r="M120" s="339">
        <v>0</v>
      </c>
      <c r="N120" s="339">
        <v>0</v>
      </c>
      <c r="O120" s="339">
        <v>0</v>
      </c>
      <c r="P120" s="339">
        <v>0</v>
      </c>
      <c r="Q120" s="340"/>
      <c r="R120" s="340"/>
      <c r="S120" s="340"/>
      <c r="T120" s="340"/>
      <c r="U120" s="340"/>
      <c r="V120" s="340"/>
      <c r="W120" s="340"/>
      <c r="X120" s="340"/>
      <c r="Y120" s="340"/>
      <c r="Z120" s="340"/>
      <c r="AA120" s="340"/>
      <c r="AB120" s="340"/>
      <c r="AC120" s="340"/>
      <c r="AD120" s="340"/>
    </row>
    <row r="121" spans="1:30" ht="12.75">
      <c r="A121" s="339" t="s">
        <v>653</v>
      </c>
      <c r="B121" s="339" t="s">
        <v>181</v>
      </c>
      <c r="C121" s="339">
        <v>0</v>
      </c>
      <c r="D121" s="339">
        <v>0</v>
      </c>
      <c r="E121" s="339">
        <v>0</v>
      </c>
      <c r="F121" s="339">
        <v>0</v>
      </c>
      <c r="G121" s="339">
        <v>165962</v>
      </c>
      <c r="H121" s="339">
        <v>150905</v>
      </c>
      <c r="I121" s="339">
        <v>151398</v>
      </c>
      <c r="J121" s="339">
        <v>150193</v>
      </c>
      <c r="K121" s="339">
        <v>150631</v>
      </c>
      <c r="L121" s="339">
        <v>150651</v>
      </c>
      <c r="M121" s="339">
        <v>160146</v>
      </c>
      <c r="N121" s="339">
        <v>160939</v>
      </c>
      <c r="O121" s="339">
        <v>163270</v>
      </c>
      <c r="P121" s="339">
        <v>110205017</v>
      </c>
      <c r="Q121" s="340"/>
      <c r="R121" s="340"/>
      <c r="S121" s="340"/>
      <c r="T121" s="340"/>
      <c r="U121" s="340"/>
      <c r="V121" s="340"/>
      <c r="W121" s="340"/>
      <c r="X121" s="340"/>
      <c r="Y121" s="340"/>
      <c r="Z121" s="340"/>
      <c r="AA121" s="340"/>
      <c r="AB121" s="340"/>
      <c r="AC121" s="340"/>
      <c r="AD121" s="340"/>
    </row>
    <row r="122" spans="1:30" ht="12.75">
      <c r="A122" s="339" t="s">
        <v>1119</v>
      </c>
      <c r="B122" s="339" t="s">
        <v>181</v>
      </c>
      <c r="C122" s="339">
        <v>0</v>
      </c>
      <c r="D122" s="339">
        <v>0</v>
      </c>
      <c r="E122" s="339">
        <v>0</v>
      </c>
      <c r="F122" s="339">
        <v>0</v>
      </c>
      <c r="G122" s="339">
        <v>0</v>
      </c>
      <c r="H122" s="339">
        <v>0</v>
      </c>
      <c r="I122" s="339">
        <v>0</v>
      </c>
      <c r="J122" s="339">
        <v>0</v>
      </c>
      <c r="K122" s="339">
        <v>0</v>
      </c>
      <c r="L122" s="339">
        <v>0</v>
      </c>
      <c r="M122" s="339">
        <v>0</v>
      </c>
      <c r="N122" s="339">
        <v>0</v>
      </c>
      <c r="O122" s="339">
        <v>0</v>
      </c>
      <c r="P122" s="339">
        <v>0</v>
      </c>
      <c r="Q122" s="340"/>
      <c r="R122" s="340"/>
      <c r="S122" s="340"/>
      <c r="T122" s="340"/>
      <c r="U122" s="340"/>
      <c r="V122" s="340"/>
      <c r="W122" s="340"/>
      <c r="X122" s="340"/>
      <c r="Y122" s="340"/>
      <c r="Z122" s="340"/>
      <c r="AA122" s="340"/>
      <c r="AB122" s="340"/>
      <c r="AC122" s="340"/>
      <c r="AD122" s="340"/>
    </row>
    <row r="123" spans="1:30" ht="12.75">
      <c r="A123" s="339" t="s">
        <v>654</v>
      </c>
      <c r="B123" s="339" t="s">
        <v>181</v>
      </c>
      <c r="C123" s="339">
        <v>0</v>
      </c>
      <c r="D123" s="339">
        <v>0</v>
      </c>
      <c r="E123" s="339">
        <v>0</v>
      </c>
      <c r="F123" s="339">
        <v>0</v>
      </c>
      <c r="G123" s="339">
        <v>0</v>
      </c>
      <c r="H123" s="339">
        <v>0</v>
      </c>
      <c r="I123" s="339">
        <v>0</v>
      </c>
      <c r="J123" s="339">
        <v>0</v>
      </c>
      <c r="K123" s="339">
        <v>0</v>
      </c>
      <c r="L123" s="339">
        <v>0</v>
      </c>
      <c r="M123" s="339">
        <v>0</v>
      </c>
      <c r="N123" s="339">
        <v>0</v>
      </c>
      <c r="O123" s="339">
        <v>0</v>
      </c>
      <c r="P123" s="339">
        <v>0</v>
      </c>
      <c r="Q123" s="340"/>
      <c r="R123" s="340"/>
      <c r="S123" s="340"/>
      <c r="T123" s="340"/>
      <c r="U123" s="340"/>
      <c r="V123" s="340"/>
      <c r="W123" s="340"/>
      <c r="X123" s="340"/>
      <c r="Y123" s="340"/>
      <c r="Z123" s="340"/>
      <c r="AA123" s="340"/>
      <c r="AB123" s="340"/>
      <c r="AC123" s="340"/>
      <c r="AD123" s="340"/>
    </row>
    <row r="124" spans="1:30" ht="12.75">
      <c r="A124" s="339" t="s">
        <v>655</v>
      </c>
      <c r="B124" s="339" t="s">
        <v>181</v>
      </c>
      <c r="C124" s="339">
        <v>0</v>
      </c>
      <c r="D124" s="339">
        <v>0</v>
      </c>
      <c r="E124" s="339">
        <v>0</v>
      </c>
      <c r="F124" s="339">
        <v>0</v>
      </c>
      <c r="G124" s="339">
        <v>0</v>
      </c>
      <c r="H124" s="339">
        <v>0</v>
      </c>
      <c r="I124" s="339">
        <v>0</v>
      </c>
      <c r="J124" s="339">
        <v>0</v>
      </c>
      <c r="K124" s="339">
        <v>0</v>
      </c>
      <c r="L124" s="339">
        <v>0</v>
      </c>
      <c r="M124" s="339">
        <v>0</v>
      </c>
      <c r="N124" s="339">
        <v>0</v>
      </c>
      <c r="O124" s="339">
        <v>0</v>
      </c>
      <c r="P124" s="339">
        <v>0</v>
      </c>
      <c r="Q124" s="340"/>
      <c r="R124" s="340"/>
      <c r="S124" s="340"/>
      <c r="T124" s="340"/>
      <c r="U124" s="340"/>
      <c r="V124" s="340"/>
      <c r="W124" s="340"/>
      <c r="X124" s="340"/>
      <c r="Y124" s="340"/>
      <c r="Z124" s="340"/>
      <c r="AA124" s="340"/>
      <c r="AB124" s="340"/>
      <c r="AC124" s="340"/>
      <c r="AD124" s="340"/>
    </row>
    <row r="125" spans="1:30" ht="12.75">
      <c r="A125" s="339" t="s">
        <v>858</v>
      </c>
      <c r="B125" s="339" t="s">
        <v>181</v>
      </c>
      <c r="C125" s="339">
        <v>0</v>
      </c>
      <c r="D125" s="339">
        <v>0</v>
      </c>
      <c r="E125" s="339">
        <v>0</v>
      </c>
      <c r="F125" s="339">
        <v>0</v>
      </c>
      <c r="G125" s="339">
        <v>0</v>
      </c>
      <c r="H125" s="339">
        <v>0</v>
      </c>
      <c r="I125" s="339">
        <v>0</v>
      </c>
      <c r="J125" s="339">
        <v>0</v>
      </c>
      <c r="K125" s="339">
        <v>0</v>
      </c>
      <c r="L125" s="339">
        <v>0</v>
      </c>
      <c r="M125" s="339">
        <v>0</v>
      </c>
      <c r="N125" s="339">
        <v>0</v>
      </c>
      <c r="O125" s="339">
        <v>0</v>
      </c>
      <c r="P125" s="339">
        <v>0</v>
      </c>
      <c r="Q125" s="340"/>
      <c r="R125" s="340"/>
      <c r="S125" s="340"/>
      <c r="T125" s="340"/>
      <c r="U125" s="340"/>
      <c r="V125" s="340"/>
      <c r="W125" s="340"/>
      <c r="X125" s="340"/>
      <c r="Y125" s="340"/>
      <c r="Z125" s="340"/>
      <c r="AA125" s="340"/>
      <c r="AB125" s="340"/>
      <c r="AC125" s="340"/>
      <c r="AD125" s="340"/>
    </row>
    <row r="126" spans="1:30" ht="12.75">
      <c r="A126" s="339" t="s">
        <v>656</v>
      </c>
      <c r="B126" s="339" t="s">
        <v>181</v>
      </c>
      <c r="C126" s="339">
        <v>0</v>
      </c>
      <c r="D126" s="339">
        <v>0</v>
      </c>
      <c r="E126" s="339">
        <v>0</v>
      </c>
      <c r="F126" s="339">
        <v>0</v>
      </c>
      <c r="G126" s="339">
        <v>0</v>
      </c>
      <c r="H126" s="339">
        <v>0</v>
      </c>
      <c r="I126" s="339">
        <v>0</v>
      </c>
      <c r="J126" s="339">
        <v>0</v>
      </c>
      <c r="K126" s="339">
        <v>0</v>
      </c>
      <c r="L126" s="339">
        <v>0</v>
      </c>
      <c r="M126" s="339">
        <v>0</v>
      </c>
      <c r="N126" s="339">
        <v>0</v>
      </c>
      <c r="O126" s="339">
        <v>0</v>
      </c>
      <c r="P126" s="339">
        <v>0</v>
      </c>
      <c r="Q126" s="340"/>
      <c r="R126" s="340"/>
      <c r="S126" s="340"/>
      <c r="T126" s="340"/>
      <c r="U126" s="340"/>
      <c r="V126" s="340"/>
      <c r="W126" s="340"/>
      <c r="X126" s="340"/>
      <c r="Y126" s="340"/>
      <c r="Z126" s="340"/>
      <c r="AA126" s="340"/>
      <c r="AB126" s="340"/>
      <c r="AC126" s="340"/>
      <c r="AD126" s="340"/>
    </row>
    <row r="127" spans="1:30" ht="12.75">
      <c r="A127" s="339" t="s">
        <v>657</v>
      </c>
      <c r="B127" s="339" t="s">
        <v>181</v>
      </c>
      <c r="C127" s="339">
        <v>0</v>
      </c>
      <c r="D127" s="339">
        <v>0</v>
      </c>
      <c r="E127" s="339">
        <v>0</v>
      </c>
      <c r="F127" s="339">
        <v>0</v>
      </c>
      <c r="G127" s="339">
        <v>0</v>
      </c>
      <c r="H127" s="339">
        <v>0</v>
      </c>
      <c r="I127" s="339">
        <v>0</v>
      </c>
      <c r="J127" s="339">
        <v>0</v>
      </c>
      <c r="K127" s="339">
        <v>0</v>
      </c>
      <c r="L127" s="339">
        <v>0</v>
      </c>
      <c r="M127" s="339">
        <v>0</v>
      </c>
      <c r="N127" s="339">
        <v>0</v>
      </c>
      <c r="O127" s="339">
        <v>0</v>
      </c>
      <c r="P127" s="339">
        <v>0</v>
      </c>
      <c r="Q127" s="340"/>
      <c r="R127" s="340"/>
      <c r="S127" s="340"/>
      <c r="T127" s="340"/>
      <c r="U127" s="340"/>
      <c r="V127" s="340"/>
      <c r="W127" s="340"/>
      <c r="X127" s="340"/>
      <c r="Y127" s="340"/>
      <c r="Z127" s="340"/>
      <c r="AA127" s="340"/>
      <c r="AB127" s="340"/>
      <c r="AC127" s="340"/>
      <c r="AD127" s="340"/>
    </row>
    <row r="128" spans="1:30" ht="12.75">
      <c r="A128" s="339" t="s">
        <v>658</v>
      </c>
      <c r="B128" s="339" t="s">
        <v>181</v>
      </c>
      <c r="C128" s="339">
        <v>0</v>
      </c>
      <c r="D128" s="339">
        <v>0</v>
      </c>
      <c r="E128" s="339">
        <v>0</v>
      </c>
      <c r="F128" s="339">
        <v>0</v>
      </c>
      <c r="G128" s="339">
        <v>0</v>
      </c>
      <c r="H128" s="339">
        <v>0</v>
      </c>
      <c r="I128" s="339">
        <v>0</v>
      </c>
      <c r="J128" s="339">
        <v>0</v>
      </c>
      <c r="K128" s="339">
        <v>0</v>
      </c>
      <c r="L128" s="339">
        <v>0</v>
      </c>
      <c r="M128" s="339">
        <v>0</v>
      </c>
      <c r="N128" s="339">
        <v>0</v>
      </c>
      <c r="O128" s="339">
        <v>0</v>
      </c>
      <c r="P128" s="339">
        <v>0</v>
      </c>
      <c r="Q128" s="340"/>
      <c r="R128" s="340"/>
      <c r="S128" s="340"/>
      <c r="T128" s="340"/>
      <c r="U128" s="340"/>
      <c r="V128" s="340"/>
      <c r="W128" s="340"/>
      <c r="X128" s="340"/>
      <c r="Y128" s="340"/>
      <c r="Z128" s="340"/>
      <c r="AA128" s="340"/>
      <c r="AB128" s="340"/>
      <c r="AC128" s="340"/>
      <c r="AD128" s="340"/>
    </row>
    <row r="129" spans="1:30" ht="12.75">
      <c r="A129" s="339" t="s">
        <v>659</v>
      </c>
      <c r="B129" s="339" t="s">
        <v>181</v>
      </c>
      <c r="C129" s="339">
        <v>0</v>
      </c>
      <c r="D129" s="339">
        <v>0</v>
      </c>
      <c r="E129" s="339">
        <v>0</v>
      </c>
      <c r="F129" s="339">
        <v>0</v>
      </c>
      <c r="G129" s="339">
        <v>0</v>
      </c>
      <c r="H129" s="339">
        <v>0</v>
      </c>
      <c r="I129" s="339">
        <v>0</v>
      </c>
      <c r="J129" s="339">
        <v>0</v>
      </c>
      <c r="K129" s="339">
        <v>0</v>
      </c>
      <c r="L129" s="339">
        <v>0</v>
      </c>
      <c r="M129" s="339">
        <v>0</v>
      </c>
      <c r="N129" s="339">
        <v>0</v>
      </c>
      <c r="O129" s="339">
        <v>0</v>
      </c>
      <c r="P129" s="339">
        <v>0</v>
      </c>
      <c r="Q129" s="340"/>
      <c r="R129" s="340"/>
      <c r="S129" s="340"/>
      <c r="T129" s="340"/>
      <c r="U129" s="340"/>
      <c r="V129" s="340"/>
      <c r="W129" s="340"/>
      <c r="X129" s="340"/>
      <c r="Y129" s="340"/>
      <c r="Z129" s="340"/>
      <c r="AA129" s="340"/>
      <c r="AB129" s="340"/>
      <c r="AC129" s="340"/>
      <c r="AD129" s="340"/>
    </row>
    <row r="130" spans="1:30" ht="12.75">
      <c r="A130" s="339" t="s">
        <v>660</v>
      </c>
      <c r="B130" s="339" t="s">
        <v>181</v>
      </c>
      <c r="C130" s="339">
        <v>0</v>
      </c>
      <c r="D130" s="339">
        <v>0</v>
      </c>
      <c r="E130" s="339">
        <v>0</v>
      </c>
      <c r="F130" s="339">
        <v>0</v>
      </c>
      <c r="G130" s="339">
        <v>0</v>
      </c>
      <c r="H130" s="339">
        <v>0</v>
      </c>
      <c r="I130" s="339">
        <v>0</v>
      </c>
      <c r="J130" s="339">
        <v>0</v>
      </c>
      <c r="K130" s="339">
        <v>0</v>
      </c>
      <c r="L130" s="339">
        <v>0</v>
      </c>
      <c r="M130" s="339">
        <v>0</v>
      </c>
      <c r="N130" s="339">
        <v>0</v>
      </c>
      <c r="O130" s="339">
        <v>0</v>
      </c>
      <c r="P130" s="339">
        <v>0</v>
      </c>
      <c r="Q130" s="340"/>
      <c r="R130" s="340"/>
      <c r="S130" s="340"/>
      <c r="T130" s="340"/>
      <c r="U130" s="340"/>
      <c r="V130" s="340"/>
      <c r="W130" s="340"/>
      <c r="X130" s="340"/>
      <c r="Y130" s="340"/>
      <c r="Z130" s="340"/>
      <c r="AA130" s="340"/>
      <c r="AB130" s="340"/>
      <c r="AC130" s="340"/>
      <c r="AD130" s="340"/>
    </row>
    <row r="131" spans="1:30" ht="12.75">
      <c r="A131" s="339" t="s">
        <v>661</v>
      </c>
      <c r="B131" s="339" t="s">
        <v>181</v>
      </c>
      <c r="C131" s="339">
        <v>0</v>
      </c>
      <c r="D131" s="339">
        <v>0</v>
      </c>
      <c r="E131" s="339">
        <v>0</v>
      </c>
      <c r="F131" s="339">
        <v>0</v>
      </c>
      <c r="G131" s="339">
        <v>0</v>
      </c>
      <c r="H131" s="339">
        <v>0</v>
      </c>
      <c r="I131" s="339">
        <v>0</v>
      </c>
      <c r="J131" s="339">
        <v>0</v>
      </c>
      <c r="K131" s="339">
        <v>0</v>
      </c>
      <c r="L131" s="339">
        <v>0</v>
      </c>
      <c r="M131" s="339">
        <v>0</v>
      </c>
      <c r="N131" s="339">
        <v>0</v>
      </c>
      <c r="O131" s="339">
        <v>0</v>
      </c>
      <c r="P131" s="339">
        <v>0</v>
      </c>
      <c r="Q131" s="340"/>
      <c r="R131" s="340"/>
      <c r="S131" s="340"/>
      <c r="T131" s="340"/>
      <c r="U131" s="340"/>
      <c r="V131" s="340"/>
      <c r="W131" s="340"/>
      <c r="X131" s="340"/>
      <c r="Y131" s="340"/>
      <c r="Z131" s="340"/>
      <c r="AA131" s="340"/>
      <c r="AB131" s="340"/>
      <c r="AC131" s="340"/>
      <c r="AD131" s="340"/>
    </row>
    <row r="132" spans="1:30" ht="12.75">
      <c r="A132" s="339" t="s">
        <v>662</v>
      </c>
      <c r="B132" s="339" t="s">
        <v>181</v>
      </c>
      <c r="C132" s="339">
        <v>0</v>
      </c>
      <c r="D132" s="339">
        <v>0</v>
      </c>
      <c r="E132" s="339">
        <v>0</v>
      </c>
      <c r="F132" s="339">
        <v>0</v>
      </c>
      <c r="G132" s="339">
        <v>0</v>
      </c>
      <c r="H132" s="339">
        <v>0</v>
      </c>
      <c r="I132" s="339">
        <v>0</v>
      </c>
      <c r="J132" s="339">
        <v>0</v>
      </c>
      <c r="K132" s="339">
        <v>0</v>
      </c>
      <c r="L132" s="339">
        <v>0</v>
      </c>
      <c r="M132" s="339">
        <v>0</v>
      </c>
      <c r="N132" s="339">
        <v>0</v>
      </c>
      <c r="O132" s="339">
        <v>0</v>
      </c>
      <c r="P132" s="339">
        <v>0</v>
      </c>
      <c r="Q132" s="340"/>
      <c r="R132" s="340"/>
      <c r="S132" s="340"/>
      <c r="T132" s="340"/>
      <c r="U132" s="340"/>
      <c r="V132" s="340"/>
      <c r="W132" s="340"/>
      <c r="X132" s="340"/>
      <c r="Y132" s="340"/>
      <c r="Z132" s="340"/>
      <c r="AA132" s="340"/>
      <c r="AB132" s="340"/>
      <c r="AC132" s="340"/>
      <c r="AD132" s="340"/>
    </row>
    <row r="133" spans="1:30" ht="12.75">
      <c r="A133" s="339" t="s">
        <v>663</v>
      </c>
      <c r="B133" s="339" t="s">
        <v>181</v>
      </c>
      <c r="C133" s="339">
        <v>0</v>
      </c>
      <c r="D133" s="339">
        <v>0</v>
      </c>
      <c r="E133" s="339">
        <v>0</v>
      </c>
      <c r="F133" s="339">
        <v>0</v>
      </c>
      <c r="G133" s="339">
        <v>0</v>
      </c>
      <c r="H133" s="339">
        <v>0</v>
      </c>
      <c r="I133" s="339">
        <v>0</v>
      </c>
      <c r="J133" s="339">
        <v>0</v>
      </c>
      <c r="K133" s="339">
        <v>0</v>
      </c>
      <c r="L133" s="339">
        <v>0</v>
      </c>
      <c r="M133" s="339">
        <v>0</v>
      </c>
      <c r="N133" s="339">
        <v>0</v>
      </c>
      <c r="O133" s="339">
        <v>0</v>
      </c>
      <c r="P133" s="339">
        <v>0</v>
      </c>
      <c r="Q133" s="340"/>
      <c r="R133" s="340"/>
      <c r="S133" s="340"/>
      <c r="T133" s="340"/>
      <c r="U133" s="340"/>
      <c r="V133" s="340"/>
      <c r="W133" s="340"/>
      <c r="X133" s="340"/>
      <c r="Y133" s="340"/>
      <c r="Z133" s="340"/>
      <c r="AA133" s="340"/>
      <c r="AB133" s="340"/>
      <c r="AC133" s="340"/>
      <c r="AD133" s="340"/>
    </row>
    <row r="134" spans="1:30" ht="12.75">
      <c r="A134" s="339" t="s">
        <v>664</v>
      </c>
      <c r="B134" s="339" t="s">
        <v>181</v>
      </c>
      <c r="C134" s="339">
        <v>0</v>
      </c>
      <c r="D134" s="339">
        <v>0</v>
      </c>
      <c r="E134" s="339">
        <v>0</v>
      </c>
      <c r="F134" s="339">
        <v>0</v>
      </c>
      <c r="G134" s="339">
        <v>0</v>
      </c>
      <c r="H134" s="339">
        <v>0</v>
      </c>
      <c r="I134" s="339">
        <v>0</v>
      </c>
      <c r="J134" s="339">
        <v>0</v>
      </c>
      <c r="K134" s="339">
        <v>0</v>
      </c>
      <c r="L134" s="339">
        <v>0</v>
      </c>
      <c r="M134" s="339">
        <v>0</v>
      </c>
      <c r="N134" s="339">
        <v>0</v>
      </c>
      <c r="O134" s="339">
        <v>0</v>
      </c>
      <c r="P134" s="339">
        <v>0</v>
      </c>
      <c r="Q134" s="340"/>
      <c r="R134" s="340"/>
      <c r="S134" s="340"/>
      <c r="T134" s="340"/>
      <c r="U134" s="340"/>
      <c r="V134" s="340"/>
      <c r="W134" s="340"/>
      <c r="X134" s="340"/>
      <c r="Y134" s="340"/>
      <c r="Z134" s="340"/>
      <c r="AA134" s="340"/>
      <c r="AB134" s="340"/>
      <c r="AC134" s="340"/>
      <c r="AD134" s="340"/>
    </row>
    <row r="135" spans="1:30" ht="12.75">
      <c r="A135" s="339" t="s">
        <v>665</v>
      </c>
      <c r="B135" s="339" t="s">
        <v>181</v>
      </c>
      <c r="C135" s="339">
        <v>0</v>
      </c>
      <c r="D135" s="339">
        <v>0</v>
      </c>
      <c r="E135" s="339">
        <v>0</v>
      </c>
      <c r="F135" s="339">
        <v>0</v>
      </c>
      <c r="G135" s="339">
        <v>0</v>
      </c>
      <c r="H135" s="339">
        <v>0</v>
      </c>
      <c r="I135" s="339">
        <v>0</v>
      </c>
      <c r="J135" s="339">
        <v>0</v>
      </c>
      <c r="K135" s="339">
        <v>0</v>
      </c>
      <c r="L135" s="339">
        <v>0</v>
      </c>
      <c r="M135" s="339">
        <v>0</v>
      </c>
      <c r="N135" s="339">
        <v>0</v>
      </c>
      <c r="O135" s="339">
        <v>0</v>
      </c>
      <c r="P135" s="339">
        <v>0</v>
      </c>
      <c r="Q135" s="340"/>
      <c r="R135" s="340"/>
      <c r="S135" s="340"/>
      <c r="T135" s="340"/>
      <c r="U135" s="340"/>
      <c r="V135" s="340"/>
      <c r="W135" s="340"/>
      <c r="X135" s="340"/>
      <c r="Y135" s="340"/>
      <c r="Z135" s="340"/>
      <c r="AA135" s="340"/>
      <c r="AB135" s="340"/>
      <c r="AC135" s="340"/>
      <c r="AD135" s="340"/>
    </row>
    <row r="136" spans="1:30" ht="12.75">
      <c r="A136" s="339" t="s">
        <v>666</v>
      </c>
      <c r="B136" s="339" t="s">
        <v>181</v>
      </c>
      <c r="C136" s="339">
        <v>0</v>
      </c>
      <c r="D136" s="339">
        <v>0</v>
      </c>
      <c r="E136" s="339">
        <v>0</v>
      </c>
      <c r="F136" s="339">
        <v>0</v>
      </c>
      <c r="G136" s="339">
        <v>0</v>
      </c>
      <c r="H136" s="339">
        <v>0</v>
      </c>
      <c r="I136" s="339">
        <v>0</v>
      </c>
      <c r="J136" s="339">
        <v>0</v>
      </c>
      <c r="K136" s="339">
        <v>0</v>
      </c>
      <c r="L136" s="339">
        <v>0</v>
      </c>
      <c r="M136" s="339">
        <v>0</v>
      </c>
      <c r="N136" s="339">
        <v>0</v>
      </c>
      <c r="O136" s="339">
        <v>0</v>
      </c>
      <c r="P136" s="339">
        <v>0</v>
      </c>
      <c r="Q136" s="340"/>
      <c r="R136" s="340"/>
      <c r="S136" s="340"/>
      <c r="T136" s="340"/>
      <c r="U136" s="340"/>
      <c r="V136" s="340"/>
      <c r="W136" s="340"/>
      <c r="X136" s="340"/>
      <c r="Y136" s="340"/>
      <c r="Z136" s="340"/>
      <c r="AA136" s="340"/>
      <c r="AB136" s="340"/>
      <c r="AC136" s="340"/>
      <c r="AD136" s="340"/>
    </row>
    <row r="137" spans="1:30" ht="12.75">
      <c r="A137" s="339" t="s">
        <v>667</v>
      </c>
      <c r="B137" s="339" t="s">
        <v>181</v>
      </c>
      <c r="C137" s="339">
        <v>0</v>
      </c>
      <c r="D137" s="339">
        <v>0</v>
      </c>
      <c r="E137" s="339">
        <v>0</v>
      </c>
      <c r="F137" s="339">
        <v>0</v>
      </c>
      <c r="G137" s="339">
        <v>0</v>
      </c>
      <c r="H137" s="339">
        <v>0</v>
      </c>
      <c r="I137" s="339">
        <v>0</v>
      </c>
      <c r="J137" s="339">
        <v>0</v>
      </c>
      <c r="K137" s="339">
        <v>0</v>
      </c>
      <c r="L137" s="339">
        <v>0</v>
      </c>
      <c r="M137" s="339">
        <v>0</v>
      </c>
      <c r="N137" s="339">
        <v>0</v>
      </c>
      <c r="O137" s="339">
        <v>0</v>
      </c>
      <c r="P137" s="339">
        <v>0</v>
      </c>
      <c r="Q137" s="340"/>
      <c r="R137" s="340"/>
      <c r="S137" s="340"/>
      <c r="T137" s="340"/>
      <c r="U137" s="340"/>
      <c r="V137" s="340"/>
      <c r="W137" s="340"/>
      <c r="X137" s="340"/>
      <c r="Y137" s="340"/>
      <c r="Z137" s="340"/>
      <c r="AA137" s="340"/>
      <c r="AB137" s="340"/>
      <c r="AC137" s="340"/>
      <c r="AD137" s="340"/>
    </row>
    <row r="138" spans="1:30" ht="12.75">
      <c r="A138" s="339" t="s">
        <v>668</v>
      </c>
      <c r="B138" s="339" t="s">
        <v>181</v>
      </c>
      <c r="C138" s="339">
        <v>0</v>
      </c>
      <c r="D138" s="339">
        <v>0</v>
      </c>
      <c r="E138" s="339">
        <v>0</v>
      </c>
      <c r="F138" s="339">
        <v>0</v>
      </c>
      <c r="G138" s="339">
        <v>0</v>
      </c>
      <c r="H138" s="339">
        <v>0</v>
      </c>
      <c r="I138" s="339">
        <v>0</v>
      </c>
      <c r="J138" s="339">
        <v>0</v>
      </c>
      <c r="K138" s="339">
        <v>0</v>
      </c>
      <c r="L138" s="339">
        <v>0</v>
      </c>
      <c r="M138" s="339">
        <v>0</v>
      </c>
      <c r="N138" s="339">
        <v>0</v>
      </c>
      <c r="O138" s="339">
        <v>0</v>
      </c>
      <c r="P138" s="339">
        <v>0</v>
      </c>
      <c r="Q138" s="340"/>
      <c r="R138" s="340"/>
      <c r="S138" s="340"/>
      <c r="T138" s="340"/>
      <c r="U138" s="340"/>
      <c r="V138" s="340"/>
      <c r="W138" s="340"/>
      <c r="X138" s="340"/>
      <c r="Y138" s="340"/>
      <c r="Z138" s="340"/>
      <c r="AA138" s="340"/>
      <c r="AB138" s="340"/>
      <c r="AC138" s="340"/>
      <c r="AD138" s="340"/>
    </row>
    <row r="139" spans="1:30" ht="12.75">
      <c r="A139" s="339" t="s">
        <v>669</v>
      </c>
      <c r="B139" s="339" t="s">
        <v>181</v>
      </c>
      <c r="C139" s="339">
        <v>0</v>
      </c>
      <c r="D139" s="339">
        <v>0</v>
      </c>
      <c r="E139" s="339">
        <v>0</v>
      </c>
      <c r="F139" s="339">
        <v>0</v>
      </c>
      <c r="G139" s="339">
        <v>0</v>
      </c>
      <c r="H139" s="339">
        <v>0</v>
      </c>
      <c r="I139" s="339">
        <v>0</v>
      </c>
      <c r="J139" s="339">
        <v>0</v>
      </c>
      <c r="K139" s="339">
        <v>0</v>
      </c>
      <c r="L139" s="339">
        <v>0</v>
      </c>
      <c r="M139" s="339">
        <v>0</v>
      </c>
      <c r="N139" s="339">
        <v>0</v>
      </c>
      <c r="O139" s="339">
        <v>0</v>
      </c>
      <c r="P139" s="339">
        <v>0</v>
      </c>
      <c r="Q139" s="340"/>
      <c r="R139" s="340"/>
      <c r="S139" s="340"/>
      <c r="T139" s="340"/>
      <c r="U139" s="340"/>
      <c r="V139" s="340"/>
      <c r="W139" s="340"/>
      <c r="X139" s="340"/>
      <c r="Y139" s="340"/>
      <c r="Z139" s="340"/>
      <c r="AA139" s="340"/>
      <c r="AB139" s="340"/>
      <c r="AC139" s="340"/>
      <c r="AD139" s="340"/>
    </row>
    <row r="140" spans="1:30" ht="12.75">
      <c r="A140" s="339" t="s">
        <v>670</v>
      </c>
      <c r="B140" s="339" t="s">
        <v>181</v>
      </c>
      <c r="C140" s="339">
        <v>0</v>
      </c>
      <c r="D140" s="339">
        <v>0</v>
      </c>
      <c r="E140" s="339">
        <v>0</v>
      </c>
      <c r="F140" s="339">
        <v>0</v>
      </c>
      <c r="G140" s="339">
        <v>0</v>
      </c>
      <c r="H140" s="339">
        <v>0</v>
      </c>
      <c r="I140" s="339">
        <v>0</v>
      </c>
      <c r="J140" s="339">
        <v>0</v>
      </c>
      <c r="K140" s="339">
        <v>0</v>
      </c>
      <c r="L140" s="339">
        <v>0</v>
      </c>
      <c r="M140" s="339">
        <v>0</v>
      </c>
      <c r="N140" s="339">
        <v>0</v>
      </c>
      <c r="O140" s="339">
        <v>0</v>
      </c>
      <c r="P140" s="339">
        <v>0</v>
      </c>
      <c r="Q140" s="340"/>
      <c r="R140" s="340"/>
      <c r="S140" s="340"/>
      <c r="T140" s="340"/>
      <c r="U140" s="340"/>
      <c r="V140" s="340"/>
      <c r="W140" s="340"/>
      <c r="X140" s="340"/>
      <c r="Y140" s="340"/>
      <c r="Z140" s="340"/>
      <c r="AA140" s="340"/>
      <c r="AB140" s="340"/>
      <c r="AC140" s="340"/>
      <c r="AD140" s="340"/>
    </row>
    <row r="141" spans="1:30" ht="12.75">
      <c r="A141" s="339" t="s">
        <v>671</v>
      </c>
      <c r="B141" s="339" t="s">
        <v>181</v>
      </c>
      <c r="C141" s="339">
        <v>0</v>
      </c>
      <c r="D141" s="339">
        <v>0</v>
      </c>
      <c r="E141" s="339">
        <v>0</v>
      </c>
      <c r="F141" s="339">
        <v>0</v>
      </c>
      <c r="G141" s="339">
        <v>0</v>
      </c>
      <c r="H141" s="339">
        <v>0</v>
      </c>
      <c r="I141" s="339">
        <v>0</v>
      </c>
      <c r="J141" s="339">
        <v>0</v>
      </c>
      <c r="K141" s="339">
        <v>0</v>
      </c>
      <c r="L141" s="339">
        <v>0</v>
      </c>
      <c r="M141" s="339">
        <v>0</v>
      </c>
      <c r="N141" s="339">
        <v>0</v>
      </c>
      <c r="O141" s="339">
        <v>0</v>
      </c>
      <c r="P141" s="339">
        <v>0</v>
      </c>
      <c r="Q141" s="340"/>
      <c r="R141" s="340"/>
      <c r="S141" s="340"/>
      <c r="T141" s="340"/>
      <c r="U141" s="340"/>
      <c r="V141" s="340"/>
      <c r="W141" s="340"/>
      <c r="X141" s="340"/>
      <c r="Y141" s="340"/>
      <c r="Z141" s="340"/>
      <c r="AA141" s="340"/>
      <c r="AB141" s="340"/>
      <c r="AC141" s="340"/>
      <c r="AD141" s="340"/>
    </row>
    <row r="142" spans="1:30" ht="12.75">
      <c r="A142" s="339" t="s">
        <v>1120</v>
      </c>
      <c r="B142" s="339" t="s">
        <v>181</v>
      </c>
      <c r="C142" s="339">
        <v>0</v>
      </c>
      <c r="D142" s="339">
        <v>0</v>
      </c>
      <c r="E142" s="339">
        <v>0</v>
      </c>
      <c r="F142" s="339">
        <v>0</v>
      </c>
      <c r="G142" s="339">
        <v>0</v>
      </c>
      <c r="H142" s="339">
        <v>0</v>
      </c>
      <c r="I142" s="339">
        <v>0</v>
      </c>
      <c r="J142" s="339">
        <v>0</v>
      </c>
      <c r="K142" s="339">
        <v>0</v>
      </c>
      <c r="L142" s="339">
        <v>0</v>
      </c>
      <c r="M142" s="339">
        <v>0</v>
      </c>
      <c r="N142" s="339">
        <v>0</v>
      </c>
      <c r="O142" s="339">
        <v>0</v>
      </c>
      <c r="P142" s="339">
        <v>0</v>
      </c>
      <c r="Q142" s="340"/>
      <c r="R142" s="340"/>
      <c r="S142" s="340"/>
      <c r="T142" s="340"/>
      <c r="U142" s="340"/>
      <c r="V142" s="340"/>
      <c r="W142" s="340"/>
      <c r="X142" s="340"/>
      <c r="Y142" s="340"/>
      <c r="Z142" s="340"/>
      <c r="AA142" s="340"/>
      <c r="AB142" s="340"/>
      <c r="AC142" s="340"/>
      <c r="AD142" s="340"/>
    </row>
    <row r="143" spans="1:30" ht="12.75">
      <c r="A143" s="339" t="s">
        <v>672</v>
      </c>
      <c r="B143" s="339" t="s">
        <v>181</v>
      </c>
      <c r="C143" s="339">
        <v>0</v>
      </c>
      <c r="D143" s="339">
        <v>0</v>
      </c>
      <c r="E143" s="339">
        <v>0</v>
      </c>
      <c r="F143" s="339">
        <v>0</v>
      </c>
      <c r="G143" s="339">
        <v>0</v>
      </c>
      <c r="H143" s="339">
        <v>0</v>
      </c>
      <c r="I143" s="339">
        <v>0</v>
      </c>
      <c r="J143" s="339">
        <v>0</v>
      </c>
      <c r="K143" s="339">
        <v>0</v>
      </c>
      <c r="L143" s="339">
        <v>0</v>
      </c>
      <c r="M143" s="339">
        <v>0</v>
      </c>
      <c r="N143" s="339">
        <v>0</v>
      </c>
      <c r="O143" s="339">
        <v>0</v>
      </c>
      <c r="P143" s="339">
        <v>0</v>
      </c>
      <c r="Q143" s="340"/>
      <c r="R143" s="340"/>
      <c r="S143" s="340"/>
      <c r="T143" s="340"/>
      <c r="U143" s="340"/>
      <c r="V143" s="340"/>
      <c r="W143" s="340"/>
      <c r="X143" s="340"/>
      <c r="Y143" s="340"/>
      <c r="Z143" s="340"/>
      <c r="AA143" s="340"/>
      <c r="AB143" s="340"/>
      <c r="AC143" s="340"/>
      <c r="AD143" s="340"/>
    </row>
    <row r="144" spans="1:30" ht="12.75">
      <c r="A144" s="339" t="s">
        <v>514</v>
      </c>
      <c r="B144" s="339" t="s">
        <v>181</v>
      </c>
      <c r="C144" s="339">
        <v>0</v>
      </c>
      <c r="D144" s="339">
        <v>0</v>
      </c>
      <c r="E144" s="339">
        <v>0</v>
      </c>
      <c r="F144" s="339">
        <v>0</v>
      </c>
      <c r="G144" s="339">
        <v>0</v>
      </c>
      <c r="H144" s="339">
        <v>0</v>
      </c>
      <c r="I144" s="339">
        <v>0</v>
      </c>
      <c r="J144" s="339">
        <v>0</v>
      </c>
      <c r="K144" s="339">
        <v>0</v>
      </c>
      <c r="L144" s="339">
        <v>0</v>
      </c>
      <c r="M144" s="339">
        <v>0</v>
      </c>
      <c r="N144" s="339">
        <v>0</v>
      </c>
      <c r="O144" s="339">
        <v>0</v>
      </c>
      <c r="P144" s="339">
        <v>0</v>
      </c>
      <c r="Q144" s="340"/>
      <c r="R144" s="340"/>
      <c r="S144" s="340"/>
      <c r="T144" s="340"/>
      <c r="U144" s="340"/>
      <c r="V144" s="340"/>
      <c r="W144" s="340"/>
      <c r="X144" s="340"/>
      <c r="Y144" s="340"/>
      <c r="Z144" s="340"/>
      <c r="AA144" s="340"/>
      <c r="AB144" s="340"/>
      <c r="AC144" s="340"/>
      <c r="AD144" s="340"/>
    </row>
    <row r="145" spans="1:30" ht="12.75">
      <c r="A145" s="339" t="s">
        <v>1121</v>
      </c>
      <c r="B145" s="339" t="s">
        <v>181</v>
      </c>
      <c r="C145" s="339">
        <v>0</v>
      </c>
      <c r="D145" s="339">
        <v>0</v>
      </c>
      <c r="E145" s="339">
        <v>0</v>
      </c>
      <c r="F145" s="339">
        <v>0</v>
      </c>
      <c r="G145" s="339">
        <v>0</v>
      </c>
      <c r="H145" s="339">
        <v>0</v>
      </c>
      <c r="I145" s="339">
        <v>0</v>
      </c>
      <c r="J145" s="339">
        <v>0</v>
      </c>
      <c r="K145" s="339">
        <v>0</v>
      </c>
      <c r="L145" s="339">
        <v>0</v>
      </c>
      <c r="M145" s="339">
        <v>0</v>
      </c>
      <c r="N145" s="339">
        <v>0</v>
      </c>
      <c r="O145" s="339">
        <v>0</v>
      </c>
      <c r="P145" s="339">
        <v>0</v>
      </c>
      <c r="Q145" s="340"/>
      <c r="R145" s="340"/>
      <c r="S145" s="340"/>
      <c r="T145" s="340"/>
      <c r="U145" s="340"/>
      <c r="V145" s="340"/>
      <c r="W145" s="340"/>
      <c r="X145" s="340"/>
      <c r="Y145" s="340"/>
      <c r="Z145" s="340"/>
      <c r="AA145" s="340"/>
      <c r="AB145" s="340"/>
      <c r="AC145" s="340"/>
      <c r="AD145" s="340"/>
    </row>
    <row r="146" spans="1:30" ht="12.75">
      <c r="A146" s="339" t="s">
        <v>1122</v>
      </c>
      <c r="B146" s="339" t="s">
        <v>181</v>
      </c>
      <c r="C146" s="339">
        <v>0</v>
      </c>
      <c r="D146" s="339">
        <v>0</v>
      </c>
      <c r="E146" s="339">
        <v>0</v>
      </c>
      <c r="F146" s="339">
        <v>0</v>
      </c>
      <c r="G146" s="339">
        <v>0</v>
      </c>
      <c r="H146" s="339">
        <v>0</v>
      </c>
      <c r="I146" s="339">
        <v>0</v>
      </c>
      <c r="J146" s="339">
        <v>0</v>
      </c>
      <c r="K146" s="339">
        <v>0</v>
      </c>
      <c r="L146" s="339">
        <v>0</v>
      </c>
      <c r="M146" s="339">
        <v>0</v>
      </c>
      <c r="N146" s="339">
        <v>0</v>
      </c>
      <c r="O146" s="339">
        <v>0</v>
      </c>
      <c r="P146" s="339">
        <v>0</v>
      </c>
      <c r="Q146" s="340"/>
      <c r="R146" s="340"/>
      <c r="S146" s="340"/>
      <c r="T146" s="340"/>
      <c r="U146" s="340"/>
      <c r="V146" s="340"/>
      <c r="W146" s="340"/>
      <c r="X146" s="340"/>
      <c r="Y146" s="340"/>
      <c r="Z146" s="340"/>
      <c r="AA146" s="340"/>
      <c r="AB146" s="340"/>
      <c r="AC146" s="340"/>
      <c r="AD146" s="340"/>
    </row>
    <row r="147" spans="1:30" ht="12.75">
      <c r="A147" s="339" t="s">
        <v>515</v>
      </c>
      <c r="B147" s="339" t="s">
        <v>181</v>
      </c>
      <c r="C147" s="339">
        <v>4275</v>
      </c>
      <c r="D147" s="339">
        <v>4275</v>
      </c>
      <c r="E147" s="339">
        <v>4275</v>
      </c>
      <c r="F147" s="339">
        <v>4275</v>
      </c>
      <c r="G147" s="339">
        <v>4275</v>
      </c>
      <c r="H147" s="339">
        <v>4275</v>
      </c>
      <c r="I147" s="339">
        <v>4275</v>
      </c>
      <c r="J147" s="339">
        <v>4275</v>
      </c>
      <c r="K147" s="339">
        <v>4275</v>
      </c>
      <c r="L147" s="339">
        <v>4275</v>
      </c>
      <c r="M147" s="339">
        <v>4275</v>
      </c>
      <c r="N147" s="339">
        <v>4275</v>
      </c>
      <c r="O147" s="339">
        <v>4275</v>
      </c>
      <c r="P147" s="339">
        <v>4275337</v>
      </c>
      <c r="Q147" s="340"/>
      <c r="R147" s="340"/>
      <c r="S147" s="340"/>
      <c r="T147" s="340"/>
      <c r="U147" s="340"/>
      <c r="V147" s="340"/>
      <c r="W147" s="340"/>
      <c r="X147" s="340"/>
      <c r="Y147" s="340"/>
      <c r="Z147" s="340"/>
      <c r="AA147" s="340"/>
      <c r="AB147" s="340"/>
      <c r="AC147" s="340"/>
      <c r="AD147" s="340"/>
    </row>
    <row r="148" spans="1:30" ht="12.75">
      <c r="A148" s="339" t="s">
        <v>673</v>
      </c>
      <c r="B148" s="339" t="s">
        <v>181</v>
      </c>
      <c r="C148" s="339">
        <v>0</v>
      </c>
      <c r="D148" s="339">
        <v>0</v>
      </c>
      <c r="E148" s="339">
        <v>0</v>
      </c>
      <c r="F148" s="339">
        <v>0</v>
      </c>
      <c r="G148" s="339">
        <v>0</v>
      </c>
      <c r="H148" s="339">
        <v>0</v>
      </c>
      <c r="I148" s="339">
        <v>0</v>
      </c>
      <c r="J148" s="339">
        <v>0</v>
      </c>
      <c r="K148" s="339">
        <v>0</v>
      </c>
      <c r="L148" s="339">
        <v>0</v>
      </c>
      <c r="M148" s="339">
        <v>0</v>
      </c>
      <c r="N148" s="339">
        <v>0</v>
      </c>
      <c r="O148" s="339">
        <v>0</v>
      </c>
      <c r="P148" s="339">
        <v>0</v>
      </c>
      <c r="Q148" s="340"/>
      <c r="R148" s="340"/>
      <c r="S148" s="340"/>
      <c r="T148" s="340"/>
      <c r="U148" s="340"/>
      <c r="V148" s="340"/>
      <c r="W148" s="340"/>
      <c r="X148" s="340"/>
      <c r="Y148" s="340"/>
      <c r="Z148" s="340"/>
      <c r="AA148" s="340"/>
      <c r="AB148" s="340"/>
      <c r="AC148" s="340"/>
      <c r="AD148" s="340"/>
    </row>
    <row r="149" spans="1:30" ht="12.75">
      <c r="A149" s="339" t="s">
        <v>674</v>
      </c>
      <c r="B149" s="339" t="s">
        <v>181</v>
      </c>
      <c r="C149" s="339">
        <v>0</v>
      </c>
      <c r="D149" s="339">
        <v>0</v>
      </c>
      <c r="E149" s="339">
        <v>0</v>
      </c>
      <c r="F149" s="339">
        <v>0</v>
      </c>
      <c r="G149" s="339">
        <v>0</v>
      </c>
      <c r="H149" s="339">
        <v>0</v>
      </c>
      <c r="I149" s="339">
        <v>0</v>
      </c>
      <c r="J149" s="339">
        <v>0</v>
      </c>
      <c r="K149" s="339">
        <v>0</v>
      </c>
      <c r="L149" s="339">
        <v>0</v>
      </c>
      <c r="M149" s="339">
        <v>0</v>
      </c>
      <c r="N149" s="339">
        <v>0</v>
      </c>
      <c r="O149" s="339">
        <v>0</v>
      </c>
      <c r="P149" s="339">
        <v>0</v>
      </c>
      <c r="Q149" s="340"/>
      <c r="R149" s="340"/>
      <c r="S149" s="340"/>
      <c r="T149" s="340"/>
      <c r="U149" s="340"/>
      <c r="V149" s="340"/>
      <c r="W149" s="340"/>
      <c r="X149" s="340"/>
      <c r="Y149" s="340"/>
      <c r="Z149" s="340"/>
      <c r="AA149" s="340"/>
      <c r="AB149" s="340"/>
      <c r="AC149" s="340"/>
      <c r="AD149" s="340"/>
    </row>
    <row r="150" spans="1:30" ht="12.75">
      <c r="A150" s="339" t="s">
        <v>1123</v>
      </c>
      <c r="B150" s="339" t="s">
        <v>181</v>
      </c>
      <c r="C150" s="339">
        <v>0</v>
      </c>
      <c r="D150" s="339">
        <v>0</v>
      </c>
      <c r="E150" s="339">
        <v>0</v>
      </c>
      <c r="F150" s="339">
        <v>0</v>
      </c>
      <c r="G150" s="339">
        <v>0</v>
      </c>
      <c r="H150" s="339">
        <v>0</v>
      </c>
      <c r="I150" s="339">
        <v>0</v>
      </c>
      <c r="J150" s="339">
        <v>0</v>
      </c>
      <c r="K150" s="339">
        <v>0</v>
      </c>
      <c r="L150" s="339">
        <v>0</v>
      </c>
      <c r="M150" s="339">
        <v>0</v>
      </c>
      <c r="N150" s="339">
        <v>0</v>
      </c>
      <c r="O150" s="339">
        <v>0</v>
      </c>
      <c r="P150" s="339">
        <v>0</v>
      </c>
      <c r="Q150" s="340"/>
      <c r="R150" s="340"/>
      <c r="S150" s="340"/>
      <c r="T150" s="340"/>
      <c r="U150" s="340"/>
      <c r="V150" s="340"/>
      <c r="W150" s="340"/>
      <c r="X150" s="340"/>
      <c r="Y150" s="340"/>
      <c r="Z150" s="340"/>
      <c r="AA150" s="340"/>
      <c r="AB150" s="340"/>
      <c r="AC150" s="340"/>
      <c r="AD150" s="340"/>
    </row>
    <row r="151" spans="1:30" ht="12.75">
      <c r="A151" s="339" t="s">
        <v>1124</v>
      </c>
      <c r="B151" s="339" t="s">
        <v>181</v>
      </c>
      <c r="C151" s="339">
        <v>0</v>
      </c>
      <c r="D151" s="339">
        <v>0</v>
      </c>
      <c r="E151" s="339">
        <v>0</v>
      </c>
      <c r="F151" s="339">
        <v>0</v>
      </c>
      <c r="G151" s="339">
        <v>0</v>
      </c>
      <c r="H151" s="339">
        <v>0</v>
      </c>
      <c r="I151" s="339">
        <v>0</v>
      </c>
      <c r="J151" s="339">
        <v>0</v>
      </c>
      <c r="K151" s="339">
        <v>0</v>
      </c>
      <c r="L151" s="339">
        <v>0</v>
      </c>
      <c r="M151" s="339">
        <v>0</v>
      </c>
      <c r="N151" s="339">
        <v>0</v>
      </c>
      <c r="O151" s="339">
        <v>0</v>
      </c>
      <c r="P151" s="339">
        <v>0</v>
      </c>
      <c r="Q151" s="340"/>
      <c r="R151" s="340"/>
      <c r="S151" s="340"/>
      <c r="T151" s="340"/>
      <c r="U151" s="340"/>
      <c r="V151" s="340"/>
      <c r="W151" s="340"/>
      <c r="X151" s="340"/>
      <c r="Y151" s="340"/>
      <c r="Z151" s="340"/>
      <c r="AA151" s="340"/>
      <c r="AB151" s="340"/>
      <c r="AC151" s="340"/>
      <c r="AD151" s="340"/>
    </row>
    <row r="152" spans="1:30" ht="12.75">
      <c r="A152" s="339" t="s">
        <v>516</v>
      </c>
      <c r="B152" s="339" t="s">
        <v>181</v>
      </c>
      <c r="C152" s="339">
        <v>0</v>
      </c>
      <c r="D152" s="339">
        <v>0</v>
      </c>
      <c r="E152" s="339">
        <v>0</v>
      </c>
      <c r="F152" s="339">
        <v>0</v>
      </c>
      <c r="G152" s="339">
        <v>0</v>
      </c>
      <c r="H152" s="339">
        <v>0</v>
      </c>
      <c r="I152" s="339">
        <v>0</v>
      </c>
      <c r="J152" s="339">
        <v>0</v>
      </c>
      <c r="K152" s="339">
        <v>0</v>
      </c>
      <c r="L152" s="339">
        <v>0</v>
      </c>
      <c r="M152" s="339">
        <v>0</v>
      </c>
      <c r="N152" s="339">
        <v>0</v>
      </c>
      <c r="O152" s="339">
        <v>0</v>
      </c>
      <c r="P152" s="339">
        <v>0</v>
      </c>
      <c r="Q152" s="340"/>
      <c r="R152" s="340"/>
      <c r="S152" s="340"/>
      <c r="T152" s="340"/>
      <c r="U152" s="340"/>
      <c r="V152" s="340"/>
      <c r="W152" s="340"/>
      <c r="X152" s="340"/>
      <c r="Y152" s="340"/>
      <c r="Z152" s="340"/>
      <c r="AA152" s="340"/>
      <c r="AB152" s="340"/>
      <c r="AC152" s="340"/>
      <c r="AD152" s="340"/>
    </row>
    <row r="153" spans="1:30" ht="12.75">
      <c r="A153" s="339" t="s">
        <v>600</v>
      </c>
      <c r="B153" s="339" t="s">
        <v>181</v>
      </c>
      <c r="C153" s="339">
        <v>795</v>
      </c>
      <c r="D153" s="339">
        <v>795</v>
      </c>
      <c r="E153" s="339">
        <v>795</v>
      </c>
      <c r="F153" s="339">
        <v>795</v>
      </c>
      <c r="G153" s="339">
        <v>795</v>
      </c>
      <c r="H153" s="339">
        <v>795</v>
      </c>
      <c r="I153" s="339">
        <v>795</v>
      </c>
      <c r="J153" s="339">
        <v>795</v>
      </c>
      <c r="K153" s="339">
        <v>795</v>
      </c>
      <c r="L153" s="339">
        <v>795</v>
      </c>
      <c r="M153" s="339">
        <v>795</v>
      </c>
      <c r="N153" s="339">
        <v>795</v>
      </c>
      <c r="O153" s="339">
        <v>795</v>
      </c>
      <c r="P153" s="339">
        <v>795330</v>
      </c>
      <c r="Q153" s="340"/>
      <c r="R153" s="340"/>
      <c r="S153" s="340"/>
      <c r="T153" s="340"/>
      <c r="U153" s="340"/>
      <c r="V153" s="340"/>
      <c r="W153" s="340"/>
      <c r="X153" s="340"/>
      <c r="Y153" s="340"/>
      <c r="Z153" s="340"/>
      <c r="AA153" s="340"/>
      <c r="AB153" s="340"/>
      <c r="AC153" s="340"/>
      <c r="AD153" s="340"/>
    </row>
    <row r="154" spans="1:30" ht="12.75">
      <c r="A154" s="339" t="s">
        <v>1125</v>
      </c>
      <c r="B154" s="339" t="s">
        <v>181</v>
      </c>
      <c r="C154" s="339">
        <v>0</v>
      </c>
      <c r="D154" s="339">
        <v>0</v>
      </c>
      <c r="E154" s="339">
        <v>0</v>
      </c>
      <c r="F154" s="339">
        <v>0</v>
      </c>
      <c r="G154" s="339">
        <v>0</v>
      </c>
      <c r="H154" s="339">
        <v>0</v>
      </c>
      <c r="I154" s="339">
        <v>0</v>
      </c>
      <c r="J154" s="339">
        <v>0</v>
      </c>
      <c r="K154" s="339">
        <v>0</v>
      </c>
      <c r="L154" s="339">
        <v>0</v>
      </c>
      <c r="M154" s="339">
        <v>0</v>
      </c>
      <c r="N154" s="339">
        <v>0</v>
      </c>
      <c r="O154" s="339">
        <v>0</v>
      </c>
      <c r="P154" s="339">
        <v>0</v>
      </c>
      <c r="Q154" s="340"/>
      <c r="R154" s="340"/>
      <c r="S154" s="340"/>
      <c r="T154" s="340"/>
      <c r="U154" s="340"/>
      <c r="V154" s="340"/>
      <c r="W154" s="340"/>
      <c r="X154" s="340"/>
      <c r="Y154" s="340"/>
      <c r="Z154" s="340"/>
      <c r="AA154" s="340"/>
      <c r="AB154" s="340"/>
      <c r="AC154" s="340"/>
      <c r="AD154" s="340"/>
    </row>
    <row r="155" spans="1:30" ht="12.75">
      <c r="A155" s="339" t="s">
        <v>675</v>
      </c>
      <c r="B155" s="339" t="s">
        <v>181</v>
      </c>
      <c r="C155" s="339">
        <v>0</v>
      </c>
      <c r="D155" s="339">
        <v>0</v>
      </c>
      <c r="E155" s="339">
        <v>0</v>
      </c>
      <c r="F155" s="339">
        <v>0</v>
      </c>
      <c r="G155" s="339">
        <v>0</v>
      </c>
      <c r="H155" s="339">
        <v>0</v>
      </c>
      <c r="I155" s="339">
        <v>0</v>
      </c>
      <c r="J155" s="339">
        <v>0</v>
      </c>
      <c r="K155" s="339">
        <v>0</v>
      </c>
      <c r="L155" s="339">
        <v>0</v>
      </c>
      <c r="M155" s="339">
        <v>0</v>
      </c>
      <c r="N155" s="339">
        <v>0</v>
      </c>
      <c r="O155" s="339">
        <v>0</v>
      </c>
      <c r="P155" s="339">
        <v>0</v>
      </c>
      <c r="Q155" s="340"/>
      <c r="R155" s="340"/>
      <c r="S155" s="340"/>
      <c r="T155" s="340"/>
      <c r="U155" s="340"/>
      <c r="V155" s="340"/>
      <c r="W155" s="340"/>
      <c r="X155" s="340"/>
      <c r="Y155" s="340"/>
      <c r="Z155" s="340"/>
      <c r="AA155" s="340"/>
      <c r="AB155" s="340"/>
      <c r="AC155" s="340"/>
      <c r="AD155" s="340"/>
    </row>
    <row r="156" spans="1:30" ht="12.75">
      <c r="A156" s="339" t="s">
        <v>1126</v>
      </c>
      <c r="B156" s="339" t="s">
        <v>181</v>
      </c>
      <c r="C156" s="339">
        <v>0</v>
      </c>
      <c r="D156" s="339">
        <v>0</v>
      </c>
      <c r="E156" s="339">
        <v>0</v>
      </c>
      <c r="F156" s="339">
        <v>0</v>
      </c>
      <c r="G156" s="339">
        <v>0</v>
      </c>
      <c r="H156" s="339">
        <v>0</v>
      </c>
      <c r="I156" s="339">
        <v>0</v>
      </c>
      <c r="J156" s="339">
        <v>0</v>
      </c>
      <c r="K156" s="339">
        <v>0</v>
      </c>
      <c r="L156" s="339">
        <v>0</v>
      </c>
      <c r="M156" s="339">
        <v>0</v>
      </c>
      <c r="N156" s="339">
        <v>0</v>
      </c>
      <c r="O156" s="339">
        <v>0</v>
      </c>
      <c r="P156" s="339">
        <v>0</v>
      </c>
      <c r="Q156" s="340"/>
      <c r="R156" s="340"/>
      <c r="S156" s="340"/>
      <c r="T156" s="340"/>
      <c r="U156" s="340"/>
      <c r="V156" s="340"/>
      <c r="W156" s="340"/>
      <c r="X156" s="340"/>
      <c r="Y156" s="340"/>
      <c r="Z156" s="340"/>
      <c r="AA156" s="340"/>
      <c r="AB156" s="340"/>
      <c r="AC156" s="340"/>
      <c r="AD156" s="340"/>
    </row>
    <row r="157" spans="1:30" ht="12.75">
      <c r="A157" s="339" t="s">
        <v>859</v>
      </c>
      <c r="B157" s="339" t="s">
        <v>181</v>
      </c>
      <c r="C157" s="339">
        <v>0</v>
      </c>
      <c r="D157" s="339">
        <v>0</v>
      </c>
      <c r="E157" s="339">
        <v>0</v>
      </c>
      <c r="F157" s="339">
        <v>0</v>
      </c>
      <c r="G157" s="339">
        <v>0</v>
      </c>
      <c r="H157" s="339">
        <v>0</v>
      </c>
      <c r="I157" s="339">
        <v>0</v>
      </c>
      <c r="J157" s="339">
        <v>0</v>
      </c>
      <c r="K157" s="339">
        <v>0</v>
      </c>
      <c r="L157" s="339">
        <v>0</v>
      </c>
      <c r="M157" s="339">
        <v>0</v>
      </c>
      <c r="N157" s="339">
        <v>0</v>
      </c>
      <c r="O157" s="339">
        <v>0</v>
      </c>
      <c r="P157" s="339">
        <v>0</v>
      </c>
      <c r="Q157" s="340"/>
      <c r="R157" s="340"/>
      <c r="S157" s="340"/>
      <c r="T157" s="340"/>
      <c r="U157" s="340"/>
      <c r="V157" s="340"/>
      <c r="W157" s="340"/>
      <c r="X157" s="340"/>
      <c r="Y157" s="340"/>
      <c r="Z157" s="340"/>
      <c r="AA157" s="340"/>
      <c r="AB157" s="340"/>
      <c r="AC157" s="340"/>
      <c r="AD157" s="340"/>
    </row>
    <row r="158" spans="1:30" ht="12.75">
      <c r="A158" s="339" t="s">
        <v>676</v>
      </c>
      <c r="B158" s="339" t="s">
        <v>181</v>
      </c>
      <c r="C158" s="339">
        <v>0</v>
      </c>
      <c r="D158" s="339">
        <v>0</v>
      </c>
      <c r="E158" s="339">
        <v>0</v>
      </c>
      <c r="F158" s="339">
        <v>0</v>
      </c>
      <c r="G158" s="339">
        <v>0</v>
      </c>
      <c r="H158" s="339">
        <v>0</v>
      </c>
      <c r="I158" s="339">
        <v>0</v>
      </c>
      <c r="J158" s="339">
        <v>0</v>
      </c>
      <c r="K158" s="339">
        <v>0</v>
      </c>
      <c r="L158" s="339">
        <v>0</v>
      </c>
      <c r="M158" s="339">
        <v>0</v>
      </c>
      <c r="N158" s="339">
        <v>0</v>
      </c>
      <c r="O158" s="339">
        <v>0</v>
      </c>
      <c r="P158" s="339">
        <v>0</v>
      </c>
      <c r="Q158" s="340"/>
      <c r="R158" s="340"/>
      <c r="S158" s="340"/>
      <c r="T158" s="340"/>
      <c r="U158" s="340"/>
      <c r="V158" s="340"/>
      <c r="W158" s="340"/>
      <c r="X158" s="340"/>
      <c r="Y158" s="340"/>
      <c r="Z158" s="340"/>
      <c r="AA158" s="340"/>
      <c r="AB158" s="340"/>
      <c r="AC158" s="340"/>
      <c r="AD158" s="340"/>
    </row>
    <row r="159" spans="1:30" ht="12.75">
      <c r="A159" s="339" t="s">
        <v>1127</v>
      </c>
      <c r="B159" s="339" t="s">
        <v>181</v>
      </c>
      <c r="C159" s="339">
        <v>0</v>
      </c>
      <c r="D159" s="339">
        <v>0</v>
      </c>
      <c r="E159" s="339">
        <v>0</v>
      </c>
      <c r="F159" s="339">
        <v>0</v>
      </c>
      <c r="G159" s="339">
        <v>0</v>
      </c>
      <c r="H159" s="339">
        <v>0</v>
      </c>
      <c r="I159" s="339">
        <v>0</v>
      </c>
      <c r="J159" s="339">
        <v>0</v>
      </c>
      <c r="K159" s="339">
        <v>0</v>
      </c>
      <c r="L159" s="339">
        <v>0</v>
      </c>
      <c r="M159" s="339">
        <v>0</v>
      </c>
      <c r="N159" s="339">
        <v>0</v>
      </c>
      <c r="O159" s="339">
        <v>0</v>
      </c>
      <c r="P159" s="339">
        <v>0</v>
      </c>
      <c r="Q159" s="340"/>
      <c r="R159" s="340"/>
      <c r="S159" s="340"/>
      <c r="T159" s="340"/>
      <c r="U159" s="340"/>
      <c r="V159" s="340"/>
      <c r="W159" s="340"/>
      <c r="X159" s="340"/>
      <c r="Y159" s="340"/>
      <c r="Z159" s="340"/>
      <c r="AA159" s="340"/>
      <c r="AB159" s="340"/>
      <c r="AC159" s="340"/>
      <c r="AD159" s="340"/>
    </row>
    <row r="160" spans="1:30" ht="12.75">
      <c r="A160" s="339" t="s">
        <v>1128</v>
      </c>
      <c r="B160" s="339" t="s">
        <v>181</v>
      </c>
      <c r="C160" s="339">
        <v>0</v>
      </c>
      <c r="D160" s="339">
        <v>0</v>
      </c>
      <c r="E160" s="339">
        <v>0</v>
      </c>
      <c r="F160" s="339">
        <v>0</v>
      </c>
      <c r="G160" s="339">
        <v>0</v>
      </c>
      <c r="H160" s="339">
        <v>0</v>
      </c>
      <c r="I160" s="339">
        <v>0</v>
      </c>
      <c r="J160" s="339">
        <v>0</v>
      </c>
      <c r="K160" s="339">
        <v>0</v>
      </c>
      <c r="L160" s="339">
        <v>0</v>
      </c>
      <c r="M160" s="339">
        <v>0</v>
      </c>
      <c r="N160" s="339">
        <v>0</v>
      </c>
      <c r="O160" s="339">
        <v>0</v>
      </c>
      <c r="P160" s="339">
        <v>0</v>
      </c>
      <c r="Q160" s="340"/>
      <c r="R160" s="340"/>
      <c r="S160" s="340"/>
      <c r="T160" s="340"/>
      <c r="U160" s="340"/>
      <c r="V160" s="340"/>
      <c r="W160" s="340"/>
      <c r="X160" s="340"/>
      <c r="Y160" s="340"/>
      <c r="Z160" s="340"/>
      <c r="AA160" s="340"/>
      <c r="AB160" s="340"/>
      <c r="AC160" s="340"/>
      <c r="AD160" s="340"/>
    </row>
    <row r="161" spans="1:30" ht="12.75">
      <c r="A161" s="339" t="s">
        <v>677</v>
      </c>
      <c r="B161" s="339" t="s">
        <v>181</v>
      </c>
      <c r="C161" s="339">
        <v>0</v>
      </c>
      <c r="D161" s="339">
        <v>0</v>
      </c>
      <c r="E161" s="339">
        <v>0</v>
      </c>
      <c r="F161" s="339">
        <v>0</v>
      </c>
      <c r="G161" s="339">
        <v>0</v>
      </c>
      <c r="H161" s="339">
        <v>0</v>
      </c>
      <c r="I161" s="339">
        <v>0</v>
      </c>
      <c r="J161" s="339">
        <v>0</v>
      </c>
      <c r="K161" s="339">
        <v>0</v>
      </c>
      <c r="L161" s="339">
        <v>0</v>
      </c>
      <c r="M161" s="339">
        <v>0</v>
      </c>
      <c r="N161" s="339">
        <v>0</v>
      </c>
      <c r="O161" s="339">
        <v>0</v>
      </c>
      <c r="P161" s="339">
        <v>0</v>
      </c>
      <c r="Q161" s="340"/>
      <c r="R161" s="340"/>
      <c r="S161" s="340"/>
      <c r="T161" s="340"/>
      <c r="U161" s="340"/>
      <c r="V161" s="340"/>
      <c r="W161" s="340"/>
      <c r="X161" s="340"/>
      <c r="Y161" s="340"/>
      <c r="Z161" s="340"/>
      <c r="AA161" s="340"/>
      <c r="AB161" s="340"/>
      <c r="AC161" s="340"/>
      <c r="AD161" s="340"/>
    </row>
    <row r="162" spans="1:30" ht="12.75">
      <c r="A162" s="339" t="s">
        <v>1129</v>
      </c>
      <c r="B162" s="339" t="s">
        <v>181</v>
      </c>
      <c r="C162" s="339">
        <v>0</v>
      </c>
      <c r="D162" s="339">
        <v>0</v>
      </c>
      <c r="E162" s="339">
        <v>0</v>
      </c>
      <c r="F162" s="339">
        <v>0</v>
      </c>
      <c r="G162" s="339">
        <v>0</v>
      </c>
      <c r="H162" s="339">
        <v>0</v>
      </c>
      <c r="I162" s="339">
        <v>0</v>
      </c>
      <c r="J162" s="339">
        <v>0</v>
      </c>
      <c r="K162" s="339">
        <v>0</v>
      </c>
      <c r="L162" s="339">
        <v>0</v>
      </c>
      <c r="M162" s="339">
        <v>0</v>
      </c>
      <c r="N162" s="339">
        <v>0</v>
      </c>
      <c r="O162" s="339">
        <v>0</v>
      </c>
      <c r="P162" s="339">
        <v>0</v>
      </c>
      <c r="Q162" s="340"/>
      <c r="R162" s="340"/>
      <c r="S162" s="340"/>
      <c r="T162" s="340"/>
      <c r="U162" s="340"/>
      <c r="V162" s="340"/>
      <c r="W162" s="340"/>
      <c r="X162" s="340"/>
      <c r="Y162" s="340"/>
      <c r="Z162" s="340"/>
      <c r="AA162" s="340"/>
      <c r="AB162" s="340"/>
      <c r="AC162" s="340"/>
      <c r="AD162" s="340"/>
    </row>
    <row r="163" spans="1:30" ht="12.75">
      <c r="A163" s="339" t="s">
        <v>517</v>
      </c>
      <c r="B163" s="339" t="s">
        <v>181</v>
      </c>
      <c r="C163" s="339">
        <v>0</v>
      </c>
      <c r="D163" s="339">
        <v>0</v>
      </c>
      <c r="E163" s="339">
        <v>0</v>
      </c>
      <c r="F163" s="339">
        <v>0</v>
      </c>
      <c r="G163" s="339">
        <v>0</v>
      </c>
      <c r="H163" s="339">
        <v>0</v>
      </c>
      <c r="I163" s="339">
        <v>0</v>
      </c>
      <c r="J163" s="339">
        <v>0</v>
      </c>
      <c r="K163" s="339">
        <v>0</v>
      </c>
      <c r="L163" s="339">
        <v>0</v>
      </c>
      <c r="M163" s="339">
        <v>0</v>
      </c>
      <c r="N163" s="339">
        <v>0</v>
      </c>
      <c r="O163" s="339">
        <v>0</v>
      </c>
      <c r="P163" s="339">
        <v>0</v>
      </c>
      <c r="Q163" s="340"/>
      <c r="R163" s="340"/>
      <c r="S163" s="340"/>
      <c r="T163" s="340"/>
      <c r="U163" s="340"/>
      <c r="V163" s="340"/>
      <c r="W163" s="340"/>
      <c r="X163" s="340"/>
      <c r="Y163" s="340"/>
      <c r="Z163" s="340"/>
      <c r="AA163" s="340"/>
      <c r="AB163" s="340"/>
      <c r="AC163" s="340"/>
      <c r="AD163" s="340"/>
    </row>
    <row r="164" spans="1:30" ht="12.75">
      <c r="A164" s="339" t="s">
        <v>1130</v>
      </c>
      <c r="B164" s="339" t="s">
        <v>181</v>
      </c>
      <c r="C164" s="339">
        <v>0</v>
      </c>
      <c r="D164" s="339">
        <v>0</v>
      </c>
      <c r="E164" s="339">
        <v>0</v>
      </c>
      <c r="F164" s="339">
        <v>0</v>
      </c>
      <c r="G164" s="339">
        <v>0</v>
      </c>
      <c r="H164" s="339">
        <v>0</v>
      </c>
      <c r="I164" s="339">
        <v>0</v>
      </c>
      <c r="J164" s="339">
        <v>0</v>
      </c>
      <c r="K164" s="339">
        <v>0</v>
      </c>
      <c r="L164" s="339">
        <v>0</v>
      </c>
      <c r="M164" s="339">
        <v>0</v>
      </c>
      <c r="N164" s="339">
        <v>0</v>
      </c>
      <c r="O164" s="339">
        <v>0</v>
      </c>
      <c r="P164" s="339">
        <v>0</v>
      </c>
      <c r="Q164" s="340"/>
      <c r="R164" s="340"/>
      <c r="S164" s="340"/>
      <c r="T164" s="340"/>
      <c r="U164" s="340"/>
      <c r="V164" s="340"/>
      <c r="W164" s="340"/>
      <c r="X164" s="340"/>
      <c r="Y164" s="340"/>
      <c r="Z164" s="340"/>
      <c r="AA164" s="340"/>
      <c r="AB164" s="340"/>
      <c r="AC164" s="340"/>
      <c r="AD164" s="340"/>
    </row>
    <row r="165" spans="1:30" ht="12.75">
      <c r="A165" s="339" t="s">
        <v>860</v>
      </c>
      <c r="B165" s="339" t="s">
        <v>181</v>
      </c>
      <c r="C165" s="339">
        <v>0</v>
      </c>
      <c r="D165" s="339">
        <v>0</v>
      </c>
      <c r="E165" s="339">
        <v>0</v>
      </c>
      <c r="F165" s="339">
        <v>0</v>
      </c>
      <c r="G165" s="339">
        <v>0</v>
      </c>
      <c r="H165" s="339">
        <v>0</v>
      </c>
      <c r="I165" s="339">
        <v>0</v>
      </c>
      <c r="J165" s="339">
        <v>0</v>
      </c>
      <c r="K165" s="339">
        <v>0</v>
      </c>
      <c r="L165" s="339">
        <v>0</v>
      </c>
      <c r="M165" s="339">
        <v>0</v>
      </c>
      <c r="N165" s="339">
        <v>0</v>
      </c>
      <c r="O165" s="339">
        <v>0</v>
      </c>
      <c r="P165" s="339">
        <v>0</v>
      </c>
      <c r="Q165" s="340"/>
      <c r="R165" s="340"/>
      <c r="S165" s="340"/>
      <c r="T165" s="340"/>
      <c r="U165" s="340"/>
      <c r="V165" s="340"/>
      <c r="W165" s="340"/>
      <c r="X165" s="340"/>
      <c r="Y165" s="340"/>
      <c r="Z165" s="340"/>
      <c r="AA165" s="340"/>
      <c r="AB165" s="340"/>
      <c r="AC165" s="340"/>
      <c r="AD165" s="340"/>
    </row>
    <row r="166" spans="1:30" ht="12.75">
      <c r="A166" s="339" t="s">
        <v>678</v>
      </c>
      <c r="B166" s="339" t="s">
        <v>181</v>
      </c>
      <c r="C166" s="339">
        <v>0</v>
      </c>
      <c r="D166" s="339">
        <v>0</v>
      </c>
      <c r="E166" s="339">
        <v>0</v>
      </c>
      <c r="F166" s="339">
        <v>0</v>
      </c>
      <c r="G166" s="339">
        <v>0</v>
      </c>
      <c r="H166" s="339">
        <v>0</v>
      </c>
      <c r="I166" s="339">
        <v>0</v>
      </c>
      <c r="J166" s="339">
        <v>0</v>
      </c>
      <c r="K166" s="339">
        <v>0</v>
      </c>
      <c r="L166" s="339">
        <v>0</v>
      </c>
      <c r="M166" s="339">
        <v>0</v>
      </c>
      <c r="N166" s="339">
        <v>0</v>
      </c>
      <c r="O166" s="339">
        <v>0</v>
      </c>
      <c r="P166" s="339">
        <v>0</v>
      </c>
      <c r="Q166" s="340"/>
      <c r="R166" s="340"/>
      <c r="S166" s="340"/>
      <c r="T166" s="340"/>
      <c r="U166" s="340"/>
      <c r="V166" s="340"/>
      <c r="W166" s="340"/>
      <c r="X166" s="340"/>
      <c r="Y166" s="340"/>
      <c r="Z166" s="340"/>
      <c r="AA166" s="340"/>
      <c r="AB166" s="340"/>
      <c r="AC166" s="340"/>
      <c r="AD166" s="340"/>
    </row>
    <row r="167" spans="1:30" ht="12.75">
      <c r="A167" s="339" t="s">
        <v>679</v>
      </c>
      <c r="B167" s="339" t="s">
        <v>181</v>
      </c>
      <c r="C167" s="339">
        <v>0</v>
      </c>
      <c r="D167" s="339">
        <v>0</v>
      </c>
      <c r="E167" s="339">
        <v>0</v>
      </c>
      <c r="F167" s="339">
        <v>0</v>
      </c>
      <c r="G167" s="339">
        <v>0</v>
      </c>
      <c r="H167" s="339">
        <v>0</v>
      </c>
      <c r="I167" s="339">
        <v>0</v>
      </c>
      <c r="J167" s="339">
        <v>0</v>
      </c>
      <c r="K167" s="339">
        <v>0</v>
      </c>
      <c r="L167" s="339">
        <v>0</v>
      </c>
      <c r="M167" s="339">
        <v>0</v>
      </c>
      <c r="N167" s="339">
        <v>0</v>
      </c>
      <c r="O167" s="339">
        <v>0</v>
      </c>
      <c r="P167" s="339">
        <v>0</v>
      </c>
      <c r="Q167" s="340"/>
      <c r="R167" s="340"/>
      <c r="S167" s="340"/>
      <c r="T167" s="340"/>
      <c r="U167" s="340"/>
      <c r="V167" s="340"/>
      <c r="W167" s="340"/>
      <c r="X167" s="340"/>
      <c r="Y167" s="340"/>
      <c r="Z167" s="340"/>
      <c r="AA167" s="340"/>
      <c r="AB167" s="340"/>
      <c r="AC167" s="340"/>
      <c r="AD167" s="340"/>
    </row>
    <row r="168" spans="1:30" ht="12.75">
      <c r="A168" s="339" t="s">
        <v>1131</v>
      </c>
      <c r="B168" s="339" t="s">
        <v>181</v>
      </c>
      <c r="C168" s="339">
        <v>0</v>
      </c>
      <c r="D168" s="339">
        <v>0</v>
      </c>
      <c r="E168" s="339">
        <v>0</v>
      </c>
      <c r="F168" s="339">
        <v>0</v>
      </c>
      <c r="G168" s="339">
        <v>0</v>
      </c>
      <c r="H168" s="339">
        <v>0</v>
      </c>
      <c r="I168" s="339">
        <v>0</v>
      </c>
      <c r="J168" s="339">
        <v>0</v>
      </c>
      <c r="K168" s="339">
        <v>0</v>
      </c>
      <c r="L168" s="339">
        <v>0</v>
      </c>
      <c r="M168" s="339">
        <v>0</v>
      </c>
      <c r="N168" s="339">
        <v>0</v>
      </c>
      <c r="O168" s="339">
        <v>0</v>
      </c>
      <c r="P168" s="339">
        <v>0</v>
      </c>
      <c r="Q168" s="340"/>
      <c r="R168" s="340"/>
      <c r="S168" s="340"/>
      <c r="T168" s="340"/>
      <c r="U168" s="340"/>
      <c r="V168" s="340"/>
      <c r="W168" s="340"/>
      <c r="X168" s="340"/>
      <c r="Y168" s="340"/>
      <c r="Z168" s="340"/>
      <c r="AA168" s="340"/>
      <c r="AB168" s="340"/>
      <c r="AC168" s="340"/>
      <c r="AD168" s="340"/>
    </row>
    <row r="169" spans="1:30" ht="12.75">
      <c r="A169" s="339" t="s">
        <v>680</v>
      </c>
      <c r="B169" s="339" t="s">
        <v>181</v>
      </c>
      <c r="C169" s="339">
        <v>0</v>
      </c>
      <c r="D169" s="339">
        <v>0</v>
      </c>
      <c r="E169" s="339">
        <v>0</v>
      </c>
      <c r="F169" s="339">
        <v>0</v>
      </c>
      <c r="G169" s="339">
        <v>0</v>
      </c>
      <c r="H169" s="339">
        <v>0</v>
      </c>
      <c r="I169" s="339">
        <v>0</v>
      </c>
      <c r="J169" s="339">
        <v>0</v>
      </c>
      <c r="K169" s="339">
        <v>0</v>
      </c>
      <c r="L169" s="339">
        <v>0</v>
      </c>
      <c r="M169" s="339">
        <v>0</v>
      </c>
      <c r="N169" s="339">
        <v>0</v>
      </c>
      <c r="O169" s="339">
        <v>0</v>
      </c>
      <c r="P169" s="339">
        <v>0</v>
      </c>
      <c r="Q169" s="340"/>
      <c r="R169" s="340"/>
      <c r="S169" s="340"/>
      <c r="T169" s="340"/>
      <c r="U169" s="340"/>
      <c r="V169" s="340"/>
      <c r="W169" s="340"/>
      <c r="X169" s="340"/>
      <c r="Y169" s="340"/>
      <c r="Z169" s="340"/>
      <c r="AA169" s="340"/>
      <c r="AB169" s="340"/>
      <c r="AC169" s="340"/>
      <c r="AD169" s="340"/>
    </row>
    <row r="170" spans="1:30" ht="12.75">
      <c r="A170" s="339" t="s">
        <v>1132</v>
      </c>
      <c r="B170" s="339" t="s">
        <v>181</v>
      </c>
      <c r="C170" s="339">
        <v>0</v>
      </c>
      <c r="D170" s="339">
        <v>0</v>
      </c>
      <c r="E170" s="339">
        <v>0</v>
      </c>
      <c r="F170" s="339">
        <v>0</v>
      </c>
      <c r="G170" s="339">
        <v>0</v>
      </c>
      <c r="H170" s="339">
        <v>0</v>
      </c>
      <c r="I170" s="339">
        <v>0</v>
      </c>
      <c r="J170" s="339">
        <v>0</v>
      </c>
      <c r="K170" s="339">
        <v>0</v>
      </c>
      <c r="L170" s="339">
        <v>0</v>
      </c>
      <c r="M170" s="339">
        <v>0</v>
      </c>
      <c r="N170" s="339">
        <v>0</v>
      </c>
      <c r="O170" s="339">
        <v>0</v>
      </c>
      <c r="P170" s="339">
        <v>0</v>
      </c>
      <c r="Q170" s="340"/>
      <c r="R170" s="340"/>
      <c r="S170" s="340"/>
      <c r="T170" s="340"/>
      <c r="U170" s="340"/>
      <c r="V170" s="340"/>
      <c r="W170" s="340"/>
      <c r="X170" s="340"/>
      <c r="Y170" s="340"/>
      <c r="Z170" s="340"/>
      <c r="AA170" s="340"/>
      <c r="AB170" s="340"/>
      <c r="AC170" s="340"/>
      <c r="AD170" s="340"/>
    </row>
    <row r="171" spans="1:30" ht="12.75">
      <c r="A171" s="339" t="s">
        <v>518</v>
      </c>
      <c r="B171" s="339" t="s">
        <v>181</v>
      </c>
      <c r="C171" s="339">
        <v>0</v>
      </c>
      <c r="D171" s="339">
        <v>0</v>
      </c>
      <c r="E171" s="339">
        <v>0</v>
      </c>
      <c r="F171" s="339">
        <v>0</v>
      </c>
      <c r="G171" s="339">
        <v>0</v>
      </c>
      <c r="H171" s="339">
        <v>0</v>
      </c>
      <c r="I171" s="339">
        <v>0</v>
      </c>
      <c r="J171" s="339">
        <v>0</v>
      </c>
      <c r="K171" s="339">
        <v>0</v>
      </c>
      <c r="L171" s="339">
        <v>0</v>
      </c>
      <c r="M171" s="339">
        <v>0</v>
      </c>
      <c r="N171" s="339">
        <v>0</v>
      </c>
      <c r="O171" s="339">
        <v>0</v>
      </c>
      <c r="P171" s="339">
        <v>0</v>
      </c>
      <c r="Q171" s="340"/>
      <c r="R171" s="340"/>
      <c r="S171" s="340"/>
      <c r="T171" s="340"/>
      <c r="U171" s="340"/>
      <c r="V171" s="340"/>
      <c r="W171" s="340"/>
      <c r="X171" s="340"/>
      <c r="Y171" s="340"/>
      <c r="Z171" s="340"/>
      <c r="AA171" s="340"/>
      <c r="AB171" s="340"/>
      <c r="AC171" s="340"/>
      <c r="AD171" s="340"/>
    </row>
    <row r="172" spans="1:30" ht="12.75">
      <c r="A172" s="339" t="s">
        <v>1133</v>
      </c>
      <c r="B172" s="339" t="s">
        <v>181</v>
      </c>
      <c r="C172" s="339">
        <v>0</v>
      </c>
      <c r="D172" s="339">
        <v>0</v>
      </c>
      <c r="E172" s="339">
        <v>0</v>
      </c>
      <c r="F172" s="339">
        <v>0</v>
      </c>
      <c r="G172" s="339">
        <v>0</v>
      </c>
      <c r="H172" s="339">
        <v>0</v>
      </c>
      <c r="I172" s="339">
        <v>0</v>
      </c>
      <c r="J172" s="339">
        <v>0</v>
      </c>
      <c r="K172" s="339">
        <v>0</v>
      </c>
      <c r="L172" s="339">
        <v>0</v>
      </c>
      <c r="M172" s="339">
        <v>0</v>
      </c>
      <c r="N172" s="339">
        <v>0</v>
      </c>
      <c r="O172" s="339">
        <v>0</v>
      </c>
      <c r="P172" s="339">
        <v>0</v>
      </c>
      <c r="Q172" s="340"/>
      <c r="R172" s="340"/>
      <c r="S172" s="340"/>
      <c r="T172" s="340"/>
      <c r="U172" s="340"/>
      <c r="V172" s="340"/>
      <c r="W172" s="340"/>
      <c r="X172" s="340"/>
      <c r="Y172" s="340"/>
      <c r="Z172" s="340"/>
      <c r="AA172" s="340"/>
      <c r="AB172" s="340"/>
      <c r="AC172" s="340"/>
      <c r="AD172" s="340"/>
    </row>
    <row r="173" spans="1:30" ht="12.75">
      <c r="A173" s="339" t="s">
        <v>519</v>
      </c>
      <c r="B173" s="339" t="s">
        <v>181</v>
      </c>
      <c r="C173" s="339">
        <v>0</v>
      </c>
      <c r="D173" s="339">
        <v>0</v>
      </c>
      <c r="E173" s="339">
        <v>0</v>
      </c>
      <c r="F173" s="339">
        <v>0</v>
      </c>
      <c r="G173" s="339">
        <v>0</v>
      </c>
      <c r="H173" s="339">
        <v>0</v>
      </c>
      <c r="I173" s="339">
        <v>0</v>
      </c>
      <c r="J173" s="339">
        <v>0</v>
      </c>
      <c r="K173" s="339">
        <v>0</v>
      </c>
      <c r="L173" s="339">
        <v>0</v>
      </c>
      <c r="M173" s="339">
        <v>0</v>
      </c>
      <c r="N173" s="339">
        <v>0</v>
      </c>
      <c r="O173" s="339">
        <v>0</v>
      </c>
      <c r="P173" s="339">
        <v>136</v>
      </c>
      <c r="Q173" s="340"/>
      <c r="R173" s="340"/>
      <c r="S173" s="340"/>
      <c r="T173" s="340"/>
      <c r="U173" s="340"/>
      <c r="V173" s="340"/>
      <c r="W173" s="340"/>
      <c r="X173" s="340"/>
      <c r="Y173" s="340"/>
      <c r="Z173" s="340"/>
      <c r="AA173" s="340"/>
      <c r="AB173" s="340"/>
      <c r="AC173" s="340"/>
      <c r="AD173" s="340"/>
    </row>
    <row r="174" spans="1:30" ht="12.75">
      <c r="A174" s="339" t="s">
        <v>1134</v>
      </c>
      <c r="B174" s="339" t="s">
        <v>181</v>
      </c>
      <c r="C174" s="339">
        <v>0</v>
      </c>
      <c r="D174" s="339">
        <v>0</v>
      </c>
      <c r="E174" s="339">
        <v>0</v>
      </c>
      <c r="F174" s="339">
        <v>0</v>
      </c>
      <c r="G174" s="339">
        <v>0</v>
      </c>
      <c r="H174" s="339">
        <v>0</v>
      </c>
      <c r="I174" s="339">
        <v>0</v>
      </c>
      <c r="J174" s="339">
        <v>0</v>
      </c>
      <c r="K174" s="339">
        <v>0</v>
      </c>
      <c r="L174" s="339">
        <v>0</v>
      </c>
      <c r="M174" s="339">
        <v>0</v>
      </c>
      <c r="N174" s="339">
        <v>0</v>
      </c>
      <c r="O174" s="339">
        <v>0</v>
      </c>
      <c r="P174" s="339">
        <v>0</v>
      </c>
      <c r="Q174" s="340"/>
      <c r="R174" s="340"/>
      <c r="S174" s="340"/>
      <c r="T174" s="340"/>
      <c r="U174" s="340"/>
      <c r="V174" s="340"/>
      <c r="W174" s="340"/>
      <c r="X174" s="340"/>
      <c r="Y174" s="340"/>
      <c r="Z174" s="340"/>
      <c r="AA174" s="340"/>
      <c r="AB174" s="340"/>
      <c r="AC174" s="340"/>
      <c r="AD174" s="340"/>
    </row>
    <row r="175" spans="1:30" ht="12.75">
      <c r="A175" s="339" t="s">
        <v>520</v>
      </c>
      <c r="B175" s="339" t="s">
        <v>181</v>
      </c>
      <c r="C175" s="339">
        <v>190900</v>
      </c>
      <c r="D175" s="339">
        <v>190900</v>
      </c>
      <c r="E175" s="339">
        <v>190893</v>
      </c>
      <c r="F175" s="339">
        <v>190828</v>
      </c>
      <c r="G175" s="339">
        <v>188742</v>
      </c>
      <c r="H175" s="339">
        <v>188736</v>
      </c>
      <c r="I175" s="339">
        <v>188694</v>
      </c>
      <c r="J175" s="339">
        <v>188106</v>
      </c>
      <c r="K175" s="339">
        <v>188019</v>
      </c>
      <c r="L175" s="339">
        <v>187811</v>
      </c>
      <c r="M175" s="339">
        <v>187799</v>
      </c>
      <c r="N175" s="339">
        <v>187799</v>
      </c>
      <c r="O175" s="339">
        <v>187799</v>
      </c>
      <c r="P175" s="339">
        <v>188972996</v>
      </c>
      <c r="Q175" s="340"/>
      <c r="R175" s="340"/>
      <c r="S175" s="340"/>
      <c r="T175" s="340"/>
      <c r="U175" s="340"/>
      <c r="V175" s="340"/>
      <c r="W175" s="340"/>
      <c r="X175" s="340"/>
      <c r="Y175" s="340"/>
      <c r="Z175" s="340"/>
      <c r="AA175" s="340"/>
      <c r="AB175" s="340"/>
      <c r="AC175" s="340"/>
      <c r="AD175" s="340"/>
    </row>
    <row r="176" spans="1:30" ht="12.75">
      <c r="A176" s="339" t="s">
        <v>1135</v>
      </c>
      <c r="B176" s="339" t="s">
        <v>181</v>
      </c>
      <c r="C176" s="339">
        <v>0</v>
      </c>
      <c r="D176" s="339">
        <v>0</v>
      </c>
      <c r="E176" s="339">
        <v>0</v>
      </c>
      <c r="F176" s="339">
        <v>0</v>
      </c>
      <c r="G176" s="339">
        <v>0</v>
      </c>
      <c r="H176" s="339">
        <v>0</v>
      </c>
      <c r="I176" s="339">
        <v>0</v>
      </c>
      <c r="J176" s="339">
        <v>0</v>
      </c>
      <c r="K176" s="339">
        <v>0</v>
      </c>
      <c r="L176" s="339">
        <v>0</v>
      </c>
      <c r="M176" s="339">
        <v>0</v>
      </c>
      <c r="N176" s="339">
        <v>0</v>
      </c>
      <c r="O176" s="339">
        <v>0</v>
      </c>
      <c r="P176" s="339">
        <v>0</v>
      </c>
      <c r="Q176" s="340"/>
      <c r="R176" s="340"/>
      <c r="S176" s="340"/>
      <c r="T176" s="340"/>
      <c r="U176" s="340"/>
      <c r="V176" s="340"/>
      <c r="W176" s="340"/>
      <c r="X176" s="340"/>
      <c r="Y176" s="340"/>
      <c r="Z176" s="340"/>
      <c r="AA176" s="340"/>
      <c r="AB176" s="340"/>
      <c r="AC176" s="340"/>
      <c r="AD176" s="340"/>
    </row>
    <row r="177" spans="1:30" ht="12.75">
      <c r="A177" s="339" t="s">
        <v>601</v>
      </c>
      <c r="B177" s="339" t="s">
        <v>181</v>
      </c>
      <c r="C177" s="339">
        <v>405</v>
      </c>
      <c r="D177" s="339">
        <v>405</v>
      </c>
      <c r="E177" s="339">
        <v>405</v>
      </c>
      <c r="F177" s="339">
        <v>405</v>
      </c>
      <c r="G177" s="339">
        <v>405</v>
      </c>
      <c r="H177" s="339">
        <v>405</v>
      </c>
      <c r="I177" s="339">
        <v>405</v>
      </c>
      <c r="J177" s="339">
        <v>405</v>
      </c>
      <c r="K177" s="339">
        <v>405</v>
      </c>
      <c r="L177" s="339">
        <v>405</v>
      </c>
      <c r="M177" s="339">
        <v>405</v>
      </c>
      <c r="N177" s="339">
        <v>405</v>
      </c>
      <c r="O177" s="339">
        <v>405</v>
      </c>
      <c r="P177" s="339">
        <v>405246</v>
      </c>
      <c r="Q177" s="340"/>
      <c r="R177" s="340"/>
      <c r="S177" s="340"/>
      <c r="T177" s="340"/>
      <c r="U177" s="340"/>
      <c r="V177" s="340"/>
      <c r="W177" s="340"/>
      <c r="X177" s="340"/>
      <c r="Y177" s="340"/>
      <c r="Z177" s="340"/>
      <c r="AA177" s="340"/>
      <c r="AB177" s="340"/>
      <c r="AC177" s="340"/>
      <c r="AD177" s="340"/>
    </row>
    <row r="178" spans="1:30" ht="12.75">
      <c r="A178" s="339" t="s">
        <v>1136</v>
      </c>
      <c r="B178" s="339" t="s">
        <v>181</v>
      </c>
      <c r="C178" s="339">
        <v>0</v>
      </c>
      <c r="D178" s="339">
        <v>0</v>
      </c>
      <c r="E178" s="339">
        <v>0</v>
      </c>
      <c r="F178" s="339">
        <v>0</v>
      </c>
      <c r="G178" s="339">
        <v>0</v>
      </c>
      <c r="H178" s="339">
        <v>0</v>
      </c>
      <c r="I178" s="339">
        <v>0</v>
      </c>
      <c r="J178" s="339">
        <v>0</v>
      </c>
      <c r="K178" s="339">
        <v>0</v>
      </c>
      <c r="L178" s="339">
        <v>0</v>
      </c>
      <c r="M178" s="339">
        <v>0</v>
      </c>
      <c r="N178" s="339">
        <v>0</v>
      </c>
      <c r="O178" s="339">
        <v>0</v>
      </c>
      <c r="P178" s="339">
        <v>0</v>
      </c>
      <c r="Q178" s="340"/>
      <c r="R178" s="340"/>
      <c r="S178" s="340"/>
      <c r="T178" s="340"/>
      <c r="U178" s="340"/>
      <c r="V178" s="340"/>
      <c r="W178" s="340"/>
      <c r="X178" s="340"/>
      <c r="Y178" s="340"/>
      <c r="Z178" s="340"/>
      <c r="AA178" s="340"/>
      <c r="AB178" s="340"/>
      <c r="AC178" s="340"/>
      <c r="AD178" s="340"/>
    </row>
    <row r="179" spans="1:30" ht="12.75">
      <c r="A179" s="339" t="s">
        <v>521</v>
      </c>
      <c r="B179" s="339" t="s">
        <v>181</v>
      </c>
      <c r="C179" s="339">
        <v>144</v>
      </c>
      <c r="D179" s="339">
        <v>144</v>
      </c>
      <c r="E179" s="339">
        <v>144</v>
      </c>
      <c r="F179" s="339">
        <v>144</v>
      </c>
      <c r="G179" s="339">
        <v>144</v>
      </c>
      <c r="H179" s="339">
        <v>144</v>
      </c>
      <c r="I179" s="339">
        <v>144</v>
      </c>
      <c r="J179" s="339">
        <v>144</v>
      </c>
      <c r="K179" s="339">
        <v>144</v>
      </c>
      <c r="L179" s="339">
        <v>144</v>
      </c>
      <c r="M179" s="339">
        <v>144</v>
      </c>
      <c r="N179" s="339">
        <v>144</v>
      </c>
      <c r="O179" s="339">
        <v>144</v>
      </c>
      <c r="P179" s="339">
        <v>144100</v>
      </c>
      <c r="Q179" s="340"/>
      <c r="R179" s="340"/>
      <c r="S179" s="340"/>
      <c r="T179" s="340"/>
      <c r="U179" s="340"/>
      <c r="V179" s="340"/>
      <c r="W179" s="340"/>
      <c r="X179" s="340"/>
      <c r="Y179" s="340"/>
      <c r="Z179" s="340"/>
      <c r="AA179" s="340"/>
      <c r="AB179" s="340"/>
      <c r="AC179" s="340"/>
      <c r="AD179" s="340"/>
    </row>
    <row r="180" spans="1:30" ht="12.75">
      <c r="A180" s="339" t="s">
        <v>1137</v>
      </c>
      <c r="B180" s="339" t="s">
        <v>181</v>
      </c>
      <c r="C180" s="339">
        <v>0</v>
      </c>
      <c r="D180" s="339">
        <v>0</v>
      </c>
      <c r="E180" s="339">
        <v>0</v>
      </c>
      <c r="F180" s="339">
        <v>0</v>
      </c>
      <c r="G180" s="339">
        <v>0</v>
      </c>
      <c r="H180" s="339">
        <v>0</v>
      </c>
      <c r="I180" s="339">
        <v>0</v>
      </c>
      <c r="J180" s="339">
        <v>0</v>
      </c>
      <c r="K180" s="339">
        <v>0</v>
      </c>
      <c r="L180" s="339">
        <v>0</v>
      </c>
      <c r="M180" s="339">
        <v>0</v>
      </c>
      <c r="N180" s="339">
        <v>0</v>
      </c>
      <c r="O180" s="339">
        <v>0</v>
      </c>
      <c r="P180" s="339">
        <v>0</v>
      </c>
      <c r="Q180" s="340"/>
      <c r="R180" s="340"/>
      <c r="S180" s="340"/>
      <c r="T180" s="340"/>
      <c r="U180" s="340"/>
      <c r="V180" s="340"/>
      <c r="W180" s="340"/>
      <c r="X180" s="340"/>
      <c r="Y180" s="340"/>
      <c r="Z180" s="340"/>
      <c r="AA180" s="340"/>
      <c r="AB180" s="340"/>
      <c r="AC180" s="340"/>
      <c r="AD180" s="340"/>
    </row>
    <row r="181" spans="1:30" ht="12.75">
      <c r="A181" s="339" t="s">
        <v>522</v>
      </c>
      <c r="B181" s="339" t="s">
        <v>181</v>
      </c>
      <c r="C181" s="339">
        <v>134</v>
      </c>
      <c r="D181" s="339">
        <v>134</v>
      </c>
      <c r="E181" s="339">
        <v>134</v>
      </c>
      <c r="F181" s="339">
        <v>134</v>
      </c>
      <c r="G181" s="339">
        <v>134</v>
      </c>
      <c r="H181" s="339">
        <v>134</v>
      </c>
      <c r="I181" s="339">
        <v>134</v>
      </c>
      <c r="J181" s="339">
        <v>134</v>
      </c>
      <c r="K181" s="339">
        <v>134</v>
      </c>
      <c r="L181" s="339">
        <v>134</v>
      </c>
      <c r="M181" s="339">
        <v>134</v>
      </c>
      <c r="N181" s="339">
        <v>134</v>
      </c>
      <c r="O181" s="339">
        <v>134</v>
      </c>
      <c r="P181" s="339">
        <v>134338</v>
      </c>
      <c r="Q181" s="340"/>
      <c r="R181" s="340"/>
      <c r="S181" s="340"/>
      <c r="T181" s="340"/>
      <c r="U181" s="340"/>
      <c r="V181" s="340"/>
      <c r="W181" s="340"/>
      <c r="X181" s="340"/>
      <c r="Y181" s="340"/>
      <c r="Z181" s="340"/>
      <c r="AA181" s="340"/>
      <c r="AB181" s="340"/>
      <c r="AC181" s="340"/>
      <c r="AD181" s="340"/>
    </row>
    <row r="182" spans="1:30" ht="12.75">
      <c r="A182" s="339" t="s">
        <v>1138</v>
      </c>
      <c r="B182" s="339" t="s">
        <v>181</v>
      </c>
      <c r="C182" s="339">
        <v>0</v>
      </c>
      <c r="D182" s="339">
        <v>0</v>
      </c>
      <c r="E182" s="339">
        <v>0</v>
      </c>
      <c r="F182" s="339">
        <v>0</v>
      </c>
      <c r="G182" s="339">
        <v>0</v>
      </c>
      <c r="H182" s="339">
        <v>0</v>
      </c>
      <c r="I182" s="339">
        <v>0</v>
      </c>
      <c r="J182" s="339">
        <v>0</v>
      </c>
      <c r="K182" s="339">
        <v>0</v>
      </c>
      <c r="L182" s="339">
        <v>0</v>
      </c>
      <c r="M182" s="339">
        <v>0</v>
      </c>
      <c r="N182" s="339">
        <v>0</v>
      </c>
      <c r="O182" s="339">
        <v>0</v>
      </c>
      <c r="P182" s="339">
        <v>0</v>
      </c>
      <c r="Q182" s="340"/>
      <c r="R182" s="340"/>
      <c r="S182" s="340"/>
      <c r="T182" s="340"/>
      <c r="U182" s="340"/>
      <c r="V182" s="340"/>
      <c r="W182" s="340"/>
      <c r="X182" s="340"/>
      <c r="Y182" s="340"/>
      <c r="Z182" s="340"/>
      <c r="AA182" s="340"/>
      <c r="AB182" s="340"/>
      <c r="AC182" s="340"/>
      <c r="AD182" s="340"/>
    </row>
    <row r="183" spans="1:30" ht="12.75">
      <c r="A183" s="339" t="s">
        <v>523</v>
      </c>
      <c r="B183" s="339" t="s">
        <v>181</v>
      </c>
      <c r="C183" s="339">
        <v>1231</v>
      </c>
      <c r="D183" s="339">
        <v>1231</v>
      </c>
      <c r="E183" s="339">
        <v>1231</v>
      </c>
      <c r="F183" s="339">
        <v>1231</v>
      </c>
      <c r="G183" s="339">
        <v>1231</v>
      </c>
      <c r="H183" s="339">
        <v>1231</v>
      </c>
      <c r="I183" s="339">
        <v>1231</v>
      </c>
      <c r="J183" s="339">
        <v>1231</v>
      </c>
      <c r="K183" s="339">
        <v>1231</v>
      </c>
      <c r="L183" s="339">
        <v>1231</v>
      </c>
      <c r="M183" s="339">
        <v>1231</v>
      </c>
      <c r="N183" s="339">
        <v>1231</v>
      </c>
      <c r="O183" s="339">
        <v>1231</v>
      </c>
      <c r="P183" s="339">
        <v>1231131</v>
      </c>
      <c r="Q183" s="340"/>
      <c r="R183" s="340"/>
      <c r="S183" s="340"/>
      <c r="T183" s="340"/>
      <c r="U183" s="340"/>
      <c r="V183" s="340"/>
      <c r="W183" s="340"/>
      <c r="X183" s="340"/>
      <c r="Y183" s="340"/>
      <c r="Z183" s="340"/>
      <c r="AA183" s="340"/>
      <c r="AB183" s="340"/>
      <c r="AC183" s="340"/>
      <c r="AD183" s="340"/>
    </row>
    <row r="184" spans="1:30" ht="12.75">
      <c r="A184" s="339" t="s">
        <v>861</v>
      </c>
      <c r="B184" s="339" t="s">
        <v>181</v>
      </c>
      <c r="C184" s="339">
        <v>3515</v>
      </c>
      <c r="D184" s="339">
        <v>3515</v>
      </c>
      <c r="E184" s="339">
        <v>3515</v>
      </c>
      <c r="F184" s="339">
        <v>3515</v>
      </c>
      <c r="G184" s="339">
        <v>3515</v>
      </c>
      <c r="H184" s="339">
        <v>3515</v>
      </c>
      <c r="I184" s="339">
        <v>3515</v>
      </c>
      <c r="J184" s="339">
        <v>3515</v>
      </c>
      <c r="K184" s="339">
        <v>3515</v>
      </c>
      <c r="L184" s="339">
        <v>3515</v>
      </c>
      <c r="M184" s="339">
        <v>3515</v>
      </c>
      <c r="N184" s="339">
        <v>3515</v>
      </c>
      <c r="O184" s="339">
        <v>3515</v>
      </c>
      <c r="P184" s="339">
        <v>3515294</v>
      </c>
      <c r="Q184" s="340"/>
      <c r="R184" s="340"/>
      <c r="S184" s="340"/>
      <c r="T184" s="340"/>
      <c r="U184" s="340"/>
      <c r="V184" s="340"/>
      <c r="W184" s="340"/>
      <c r="X184" s="340"/>
      <c r="Y184" s="340"/>
      <c r="Z184" s="340"/>
      <c r="AA184" s="340"/>
      <c r="AB184" s="340"/>
      <c r="AC184" s="340"/>
      <c r="AD184" s="340"/>
    </row>
    <row r="185" spans="1:30" ht="12.75">
      <c r="A185" s="339" t="s">
        <v>1139</v>
      </c>
      <c r="B185" s="339" t="s">
        <v>181</v>
      </c>
      <c r="C185" s="339">
        <v>0</v>
      </c>
      <c r="D185" s="339">
        <v>0</v>
      </c>
      <c r="E185" s="339">
        <v>0</v>
      </c>
      <c r="F185" s="339">
        <v>0</v>
      </c>
      <c r="G185" s="339">
        <v>0</v>
      </c>
      <c r="H185" s="339">
        <v>0</v>
      </c>
      <c r="I185" s="339">
        <v>0</v>
      </c>
      <c r="J185" s="339">
        <v>0</v>
      </c>
      <c r="K185" s="339">
        <v>0</v>
      </c>
      <c r="L185" s="339">
        <v>0</v>
      </c>
      <c r="M185" s="339">
        <v>0</v>
      </c>
      <c r="N185" s="339">
        <v>0</v>
      </c>
      <c r="O185" s="339">
        <v>0</v>
      </c>
      <c r="P185" s="339">
        <v>0</v>
      </c>
      <c r="Q185" s="340"/>
      <c r="R185" s="340"/>
      <c r="S185" s="340"/>
      <c r="T185" s="340"/>
      <c r="U185" s="340"/>
      <c r="V185" s="340"/>
      <c r="W185" s="340"/>
      <c r="X185" s="340"/>
      <c r="Y185" s="340"/>
      <c r="Z185" s="340"/>
      <c r="AA185" s="340"/>
      <c r="AB185" s="340"/>
      <c r="AC185" s="340"/>
      <c r="AD185" s="340"/>
    </row>
    <row r="186" spans="1:30" ht="12.75">
      <c r="A186" s="339" t="s">
        <v>1140</v>
      </c>
      <c r="B186" s="339" t="s">
        <v>181</v>
      </c>
      <c r="C186" s="339">
        <v>0</v>
      </c>
      <c r="D186" s="339">
        <v>0</v>
      </c>
      <c r="E186" s="339">
        <v>0</v>
      </c>
      <c r="F186" s="339">
        <v>0</v>
      </c>
      <c r="G186" s="339">
        <v>0</v>
      </c>
      <c r="H186" s="339">
        <v>0</v>
      </c>
      <c r="I186" s="339">
        <v>0</v>
      </c>
      <c r="J186" s="339">
        <v>0</v>
      </c>
      <c r="K186" s="339">
        <v>0</v>
      </c>
      <c r="L186" s="339">
        <v>0</v>
      </c>
      <c r="M186" s="339">
        <v>0</v>
      </c>
      <c r="N186" s="339">
        <v>0</v>
      </c>
      <c r="O186" s="339">
        <v>0</v>
      </c>
      <c r="P186" s="339">
        <v>0</v>
      </c>
      <c r="Q186" s="340"/>
      <c r="R186" s="340"/>
      <c r="S186" s="340"/>
      <c r="T186" s="340"/>
      <c r="U186" s="340"/>
      <c r="V186" s="340"/>
      <c r="W186" s="340"/>
      <c r="X186" s="340"/>
      <c r="Y186" s="340"/>
      <c r="Z186" s="340"/>
      <c r="AA186" s="340"/>
      <c r="AB186" s="340"/>
      <c r="AC186" s="340"/>
      <c r="AD186" s="340"/>
    </row>
    <row r="187" spans="1:30" ht="12.75">
      <c r="A187" s="339" t="s">
        <v>524</v>
      </c>
      <c r="B187" s="339" t="s">
        <v>181</v>
      </c>
      <c r="C187" s="339">
        <v>112</v>
      </c>
      <c r="D187" s="339">
        <v>112</v>
      </c>
      <c r="E187" s="339">
        <v>112</v>
      </c>
      <c r="F187" s="339">
        <v>112</v>
      </c>
      <c r="G187" s="339">
        <v>112</v>
      </c>
      <c r="H187" s="339">
        <v>112</v>
      </c>
      <c r="I187" s="339">
        <v>112</v>
      </c>
      <c r="J187" s="339">
        <v>112</v>
      </c>
      <c r="K187" s="339">
        <v>112</v>
      </c>
      <c r="L187" s="339">
        <v>112</v>
      </c>
      <c r="M187" s="339">
        <v>112</v>
      </c>
      <c r="N187" s="339">
        <v>112</v>
      </c>
      <c r="O187" s="339">
        <v>112</v>
      </c>
      <c r="P187" s="339">
        <v>112021</v>
      </c>
      <c r="Q187" s="340"/>
      <c r="R187" s="340"/>
      <c r="S187" s="340"/>
      <c r="T187" s="340"/>
      <c r="U187" s="340"/>
      <c r="V187" s="340"/>
      <c r="W187" s="340"/>
      <c r="X187" s="340"/>
      <c r="Y187" s="340"/>
      <c r="Z187" s="340"/>
      <c r="AA187" s="340"/>
      <c r="AB187" s="340"/>
      <c r="AC187" s="340"/>
      <c r="AD187" s="340"/>
    </row>
    <row r="188" spans="1:30" ht="12.75">
      <c r="A188" s="339" t="s">
        <v>1141</v>
      </c>
      <c r="B188" s="339" t="s">
        <v>181</v>
      </c>
      <c r="C188" s="339">
        <v>0</v>
      </c>
      <c r="D188" s="339">
        <v>0</v>
      </c>
      <c r="E188" s="339">
        <v>0</v>
      </c>
      <c r="F188" s="339">
        <v>0</v>
      </c>
      <c r="G188" s="339">
        <v>0</v>
      </c>
      <c r="H188" s="339">
        <v>0</v>
      </c>
      <c r="I188" s="339">
        <v>0</v>
      </c>
      <c r="J188" s="339">
        <v>0</v>
      </c>
      <c r="K188" s="339">
        <v>0</v>
      </c>
      <c r="L188" s="339">
        <v>0</v>
      </c>
      <c r="M188" s="339">
        <v>0</v>
      </c>
      <c r="N188" s="339">
        <v>0</v>
      </c>
      <c r="O188" s="339">
        <v>0</v>
      </c>
      <c r="P188" s="339">
        <v>0</v>
      </c>
      <c r="Q188" s="340"/>
      <c r="R188" s="340"/>
      <c r="S188" s="340"/>
      <c r="T188" s="340"/>
      <c r="U188" s="340"/>
      <c r="V188" s="340"/>
      <c r="W188" s="340"/>
      <c r="X188" s="340"/>
      <c r="Y188" s="340"/>
      <c r="Z188" s="340"/>
      <c r="AA188" s="340"/>
      <c r="AB188" s="340"/>
      <c r="AC188" s="340"/>
      <c r="AD188" s="340"/>
    </row>
    <row r="189" spans="1:30" ht="12.75">
      <c r="A189" s="339" t="s">
        <v>1045</v>
      </c>
      <c r="B189" s="339" t="s">
        <v>181</v>
      </c>
      <c r="C189" s="339">
        <v>0</v>
      </c>
      <c r="D189" s="339">
        <v>0</v>
      </c>
      <c r="E189" s="339">
        <v>0</v>
      </c>
      <c r="F189" s="339">
        <v>0</v>
      </c>
      <c r="G189" s="339">
        <v>0</v>
      </c>
      <c r="H189" s="339">
        <v>0</v>
      </c>
      <c r="I189" s="339">
        <v>0</v>
      </c>
      <c r="J189" s="339">
        <v>0</v>
      </c>
      <c r="K189" s="339">
        <v>0</v>
      </c>
      <c r="L189" s="339">
        <v>0</v>
      </c>
      <c r="M189" s="339">
        <v>0</v>
      </c>
      <c r="N189" s="339">
        <v>0</v>
      </c>
      <c r="O189" s="339">
        <v>0</v>
      </c>
      <c r="P189" s="339">
        <v>0</v>
      </c>
      <c r="Q189" s="340"/>
      <c r="R189" s="340"/>
      <c r="S189" s="340"/>
      <c r="T189" s="340"/>
      <c r="U189" s="340"/>
      <c r="V189" s="340"/>
      <c r="W189" s="340"/>
      <c r="X189" s="340"/>
      <c r="Y189" s="340"/>
      <c r="Z189" s="340"/>
      <c r="AA189" s="340"/>
      <c r="AB189" s="340"/>
      <c r="AC189" s="340"/>
      <c r="AD189" s="340"/>
    </row>
    <row r="190" spans="1:30" ht="12.75">
      <c r="A190" s="339" t="s">
        <v>525</v>
      </c>
      <c r="B190" s="339" t="s">
        <v>181</v>
      </c>
      <c r="C190" s="339">
        <v>5413</v>
      </c>
      <c r="D190" s="339">
        <v>5413</v>
      </c>
      <c r="E190" s="339">
        <v>5413</v>
      </c>
      <c r="F190" s="339">
        <v>5413</v>
      </c>
      <c r="G190" s="339">
        <v>5413</v>
      </c>
      <c r="H190" s="339">
        <v>5413</v>
      </c>
      <c r="I190" s="339">
        <v>5413</v>
      </c>
      <c r="J190" s="339">
        <v>5413</v>
      </c>
      <c r="K190" s="339">
        <v>5413</v>
      </c>
      <c r="L190" s="339">
        <v>5413</v>
      </c>
      <c r="M190" s="339">
        <v>5413</v>
      </c>
      <c r="N190" s="339">
        <v>5413</v>
      </c>
      <c r="O190" s="339">
        <v>5413</v>
      </c>
      <c r="P190" s="339">
        <v>5413075</v>
      </c>
      <c r="Q190" s="340"/>
      <c r="R190" s="340"/>
      <c r="S190" s="340"/>
      <c r="T190" s="340"/>
      <c r="U190" s="340"/>
      <c r="V190" s="340"/>
      <c r="W190" s="340"/>
      <c r="X190" s="340"/>
      <c r="Y190" s="340"/>
      <c r="Z190" s="340"/>
      <c r="AA190" s="340"/>
      <c r="AB190" s="340"/>
      <c r="AC190" s="340"/>
      <c r="AD190" s="340"/>
    </row>
    <row r="191" spans="1:30" ht="12.75">
      <c r="A191" s="339" t="s">
        <v>1142</v>
      </c>
      <c r="B191" s="339" t="s">
        <v>181</v>
      </c>
      <c r="C191" s="339">
        <v>0</v>
      </c>
      <c r="D191" s="339">
        <v>0</v>
      </c>
      <c r="E191" s="339">
        <v>0</v>
      </c>
      <c r="F191" s="339">
        <v>0</v>
      </c>
      <c r="G191" s="339">
        <v>0</v>
      </c>
      <c r="H191" s="339">
        <v>0</v>
      </c>
      <c r="I191" s="339">
        <v>0</v>
      </c>
      <c r="J191" s="339">
        <v>0</v>
      </c>
      <c r="K191" s="339">
        <v>0</v>
      </c>
      <c r="L191" s="339">
        <v>0</v>
      </c>
      <c r="M191" s="339">
        <v>0</v>
      </c>
      <c r="N191" s="339">
        <v>0</v>
      </c>
      <c r="O191" s="339">
        <v>0</v>
      </c>
      <c r="P191" s="339">
        <v>0</v>
      </c>
      <c r="Q191" s="340"/>
      <c r="R191" s="340"/>
      <c r="S191" s="340"/>
      <c r="T191" s="340"/>
      <c r="U191" s="340"/>
      <c r="V191" s="340"/>
      <c r="W191" s="340"/>
      <c r="X191" s="340"/>
      <c r="Y191" s="340"/>
      <c r="Z191" s="340"/>
      <c r="AA191" s="340"/>
      <c r="AB191" s="340"/>
      <c r="AC191" s="340"/>
      <c r="AD191" s="340"/>
    </row>
    <row r="192" spans="1:30" ht="12.75">
      <c r="A192" s="339" t="s">
        <v>742</v>
      </c>
      <c r="B192" s="339" t="s">
        <v>181</v>
      </c>
      <c r="C192" s="339">
        <v>5619</v>
      </c>
      <c r="D192" s="339">
        <v>5619</v>
      </c>
      <c r="E192" s="339">
        <v>5619</v>
      </c>
      <c r="F192" s="339">
        <v>5619</v>
      </c>
      <c r="G192" s="339">
        <v>5619</v>
      </c>
      <c r="H192" s="339">
        <v>5619</v>
      </c>
      <c r="I192" s="339">
        <v>5619</v>
      </c>
      <c r="J192" s="339">
        <v>5619</v>
      </c>
      <c r="K192" s="339">
        <v>5619</v>
      </c>
      <c r="L192" s="339">
        <v>5619</v>
      </c>
      <c r="M192" s="339">
        <v>5619</v>
      </c>
      <c r="N192" s="339">
        <v>5619</v>
      </c>
      <c r="O192" s="339">
        <v>5619</v>
      </c>
      <c r="P192" s="339">
        <v>5618562</v>
      </c>
      <c r="Q192" s="340"/>
      <c r="R192" s="340"/>
      <c r="S192" s="340"/>
      <c r="T192" s="340"/>
      <c r="U192" s="340"/>
      <c r="V192" s="340"/>
      <c r="W192" s="340"/>
      <c r="X192" s="340"/>
      <c r="Y192" s="340"/>
      <c r="Z192" s="340"/>
      <c r="AA192" s="340"/>
      <c r="AB192" s="340"/>
      <c r="AC192" s="340"/>
      <c r="AD192" s="340"/>
    </row>
    <row r="193" spans="1:30" ht="12.75">
      <c r="A193" s="339" t="s">
        <v>1143</v>
      </c>
      <c r="B193" s="339" t="s">
        <v>181</v>
      </c>
      <c r="C193" s="339">
        <v>0</v>
      </c>
      <c r="D193" s="339">
        <v>0</v>
      </c>
      <c r="E193" s="339">
        <v>0</v>
      </c>
      <c r="F193" s="339">
        <v>0</v>
      </c>
      <c r="G193" s="339">
        <v>0</v>
      </c>
      <c r="H193" s="339">
        <v>0</v>
      </c>
      <c r="I193" s="339">
        <v>0</v>
      </c>
      <c r="J193" s="339">
        <v>0</v>
      </c>
      <c r="K193" s="339">
        <v>0</v>
      </c>
      <c r="L193" s="339">
        <v>0</v>
      </c>
      <c r="M193" s="339">
        <v>0</v>
      </c>
      <c r="N193" s="339">
        <v>0</v>
      </c>
      <c r="O193" s="339">
        <v>0</v>
      </c>
      <c r="P193" s="339">
        <v>0</v>
      </c>
      <c r="Q193" s="340"/>
      <c r="R193" s="340"/>
      <c r="S193" s="340"/>
      <c r="T193" s="340"/>
      <c r="U193" s="340"/>
      <c r="V193" s="340"/>
      <c r="W193" s="340"/>
      <c r="X193" s="340"/>
      <c r="Y193" s="340"/>
      <c r="Z193" s="340"/>
      <c r="AA193" s="340"/>
      <c r="AB193" s="340"/>
      <c r="AC193" s="340"/>
      <c r="AD193" s="340"/>
    </row>
    <row r="194" spans="1:30" ht="12.75">
      <c r="A194" s="339" t="s">
        <v>945</v>
      </c>
      <c r="B194" s="339" t="s">
        <v>181</v>
      </c>
      <c r="C194" s="339">
        <v>5035</v>
      </c>
      <c r="D194" s="339">
        <v>5035</v>
      </c>
      <c r="E194" s="339">
        <v>5035</v>
      </c>
      <c r="F194" s="339">
        <v>5035</v>
      </c>
      <c r="G194" s="339">
        <v>5035</v>
      </c>
      <c r="H194" s="339">
        <v>5035</v>
      </c>
      <c r="I194" s="339">
        <v>5035</v>
      </c>
      <c r="J194" s="339">
        <v>5035</v>
      </c>
      <c r="K194" s="339">
        <v>5035</v>
      </c>
      <c r="L194" s="339">
        <v>5035</v>
      </c>
      <c r="M194" s="339">
        <v>5035</v>
      </c>
      <c r="N194" s="339">
        <v>5035</v>
      </c>
      <c r="O194" s="339">
        <v>5035</v>
      </c>
      <c r="P194" s="339">
        <v>5035075</v>
      </c>
      <c r="Q194" s="340"/>
      <c r="R194" s="340"/>
      <c r="S194" s="340"/>
      <c r="T194" s="340"/>
      <c r="U194" s="340"/>
      <c r="V194" s="340"/>
      <c r="W194" s="340"/>
      <c r="X194" s="340"/>
      <c r="Y194" s="340"/>
      <c r="Z194" s="340"/>
      <c r="AA194" s="340"/>
      <c r="AB194" s="340"/>
      <c r="AC194" s="340"/>
      <c r="AD194" s="340"/>
    </row>
    <row r="195" spans="1:30" ht="12.75">
      <c r="A195" s="339" t="s">
        <v>1144</v>
      </c>
      <c r="B195" s="339" t="s">
        <v>181</v>
      </c>
      <c r="C195" s="339">
        <v>0</v>
      </c>
      <c r="D195" s="339">
        <v>0</v>
      </c>
      <c r="E195" s="339">
        <v>0</v>
      </c>
      <c r="F195" s="339">
        <v>0</v>
      </c>
      <c r="G195" s="339">
        <v>0</v>
      </c>
      <c r="H195" s="339">
        <v>0</v>
      </c>
      <c r="I195" s="339">
        <v>0</v>
      </c>
      <c r="J195" s="339">
        <v>0</v>
      </c>
      <c r="K195" s="339">
        <v>0</v>
      </c>
      <c r="L195" s="339">
        <v>0</v>
      </c>
      <c r="M195" s="339">
        <v>0</v>
      </c>
      <c r="N195" s="339">
        <v>0</v>
      </c>
      <c r="O195" s="339">
        <v>0</v>
      </c>
      <c r="P195" s="339">
        <v>0</v>
      </c>
      <c r="Q195" s="340"/>
      <c r="R195" s="340"/>
      <c r="S195" s="340"/>
      <c r="T195" s="340"/>
      <c r="U195" s="340"/>
      <c r="V195" s="340"/>
      <c r="W195" s="340"/>
      <c r="X195" s="340"/>
      <c r="Y195" s="340"/>
      <c r="Z195" s="340"/>
      <c r="AA195" s="340"/>
      <c r="AB195" s="340"/>
      <c r="AC195" s="340"/>
      <c r="AD195" s="340"/>
    </row>
    <row r="196" spans="1:30" ht="12.75">
      <c r="A196" s="339" t="s">
        <v>526</v>
      </c>
      <c r="B196" s="339" t="s">
        <v>181</v>
      </c>
      <c r="C196" s="339">
        <v>3189</v>
      </c>
      <c r="D196" s="339">
        <v>3189</v>
      </c>
      <c r="E196" s="339">
        <v>3189</v>
      </c>
      <c r="F196" s="339">
        <v>3189</v>
      </c>
      <c r="G196" s="339">
        <v>3189</v>
      </c>
      <c r="H196" s="339">
        <v>3189</v>
      </c>
      <c r="I196" s="339">
        <v>3189</v>
      </c>
      <c r="J196" s="339">
        <v>3189</v>
      </c>
      <c r="K196" s="339">
        <v>3189</v>
      </c>
      <c r="L196" s="339">
        <v>3189</v>
      </c>
      <c r="M196" s="339">
        <v>3189</v>
      </c>
      <c r="N196" s="339">
        <v>3189</v>
      </c>
      <c r="O196" s="339">
        <v>3189</v>
      </c>
      <c r="P196" s="339">
        <v>3188706</v>
      </c>
      <c r="Q196" s="340"/>
      <c r="R196" s="340"/>
      <c r="S196" s="340"/>
      <c r="T196" s="340"/>
      <c r="U196" s="340"/>
      <c r="V196" s="340"/>
      <c r="W196" s="340"/>
      <c r="X196" s="340"/>
      <c r="Y196" s="340"/>
      <c r="Z196" s="340"/>
      <c r="AA196" s="340"/>
      <c r="AB196" s="340"/>
      <c r="AC196" s="340"/>
      <c r="AD196" s="340"/>
    </row>
    <row r="197" spans="1:30" ht="12.75">
      <c r="A197" s="339" t="s">
        <v>1145</v>
      </c>
      <c r="B197" s="339" t="s">
        <v>181</v>
      </c>
      <c r="C197" s="339">
        <v>0</v>
      </c>
      <c r="D197" s="339">
        <v>0</v>
      </c>
      <c r="E197" s="339">
        <v>0</v>
      </c>
      <c r="F197" s="339">
        <v>0</v>
      </c>
      <c r="G197" s="339">
        <v>0</v>
      </c>
      <c r="H197" s="339">
        <v>0</v>
      </c>
      <c r="I197" s="339">
        <v>0</v>
      </c>
      <c r="J197" s="339">
        <v>0</v>
      </c>
      <c r="K197" s="339">
        <v>0</v>
      </c>
      <c r="L197" s="339">
        <v>0</v>
      </c>
      <c r="M197" s="339">
        <v>0</v>
      </c>
      <c r="N197" s="339">
        <v>0</v>
      </c>
      <c r="O197" s="339">
        <v>0</v>
      </c>
      <c r="P197" s="339">
        <v>0</v>
      </c>
      <c r="Q197" s="340"/>
      <c r="R197" s="340"/>
      <c r="S197" s="340"/>
      <c r="T197" s="340"/>
      <c r="U197" s="340"/>
      <c r="V197" s="340"/>
      <c r="W197" s="340"/>
      <c r="X197" s="340"/>
      <c r="Y197" s="340"/>
      <c r="Z197" s="340"/>
      <c r="AA197" s="340"/>
      <c r="AB197" s="340"/>
      <c r="AC197" s="340"/>
      <c r="AD197" s="340"/>
    </row>
    <row r="198" spans="1:30" ht="12.75">
      <c r="A198" s="339" t="s">
        <v>602</v>
      </c>
      <c r="B198" s="339" t="s">
        <v>181</v>
      </c>
      <c r="C198" s="339">
        <v>3718</v>
      </c>
      <c r="D198" s="339">
        <v>3718</v>
      </c>
      <c r="E198" s="339">
        <v>3718</v>
      </c>
      <c r="F198" s="339">
        <v>3718</v>
      </c>
      <c r="G198" s="339">
        <v>3718</v>
      </c>
      <c r="H198" s="339">
        <v>3718</v>
      </c>
      <c r="I198" s="339">
        <v>3774</v>
      </c>
      <c r="J198" s="339">
        <v>3774</v>
      </c>
      <c r="K198" s="339">
        <v>3774</v>
      </c>
      <c r="L198" s="339">
        <v>3774</v>
      </c>
      <c r="M198" s="339">
        <v>3774</v>
      </c>
      <c r="N198" s="339">
        <v>3774</v>
      </c>
      <c r="O198" s="339">
        <v>3774</v>
      </c>
      <c r="P198" s="339">
        <v>3748440</v>
      </c>
      <c r="Q198" s="340"/>
      <c r="R198" s="340"/>
      <c r="S198" s="340"/>
      <c r="T198" s="340"/>
      <c r="U198" s="340"/>
      <c r="V198" s="340"/>
      <c r="W198" s="340"/>
      <c r="X198" s="340"/>
      <c r="Y198" s="340"/>
      <c r="Z198" s="340"/>
      <c r="AA198" s="340"/>
      <c r="AB198" s="340"/>
      <c r="AC198" s="340"/>
      <c r="AD198" s="340"/>
    </row>
    <row r="199" spans="1:30" ht="12.75">
      <c r="A199" s="339" t="s">
        <v>1146</v>
      </c>
      <c r="B199" s="339" t="s">
        <v>181</v>
      </c>
      <c r="C199" s="339">
        <v>0</v>
      </c>
      <c r="D199" s="339">
        <v>0</v>
      </c>
      <c r="E199" s="339">
        <v>0</v>
      </c>
      <c r="F199" s="339">
        <v>0</v>
      </c>
      <c r="G199" s="339">
        <v>0</v>
      </c>
      <c r="H199" s="339">
        <v>0</v>
      </c>
      <c r="I199" s="339">
        <v>0</v>
      </c>
      <c r="J199" s="339">
        <v>0</v>
      </c>
      <c r="K199" s="339">
        <v>0</v>
      </c>
      <c r="L199" s="339">
        <v>0</v>
      </c>
      <c r="M199" s="339">
        <v>0</v>
      </c>
      <c r="N199" s="339">
        <v>0</v>
      </c>
      <c r="O199" s="339">
        <v>0</v>
      </c>
      <c r="P199" s="339">
        <v>0</v>
      </c>
      <c r="Q199" s="340"/>
      <c r="R199" s="340"/>
      <c r="S199" s="340"/>
      <c r="T199" s="340"/>
      <c r="U199" s="340"/>
      <c r="V199" s="340"/>
      <c r="W199" s="340"/>
      <c r="X199" s="340"/>
      <c r="Y199" s="340"/>
      <c r="Z199" s="340"/>
      <c r="AA199" s="340"/>
      <c r="AB199" s="340"/>
      <c r="AC199" s="340"/>
      <c r="AD199" s="340"/>
    </row>
    <row r="200" spans="1:30" ht="12.75">
      <c r="A200" s="339" t="s">
        <v>527</v>
      </c>
      <c r="B200" s="339" t="s">
        <v>181</v>
      </c>
      <c r="C200" s="339">
        <v>1732</v>
      </c>
      <c r="D200" s="339">
        <v>1732</v>
      </c>
      <c r="E200" s="339">
        <v>1732</v>
      </c>
      <c r="F200" s="339">
        <v>1732</v>
      </c>
      <c r="G200" s="339">
        <v>1732</v>
      </c>
      <c r="H200" s="339">
        <v>1732</v>
      </c>
      <c r="I200" s="339">
        <v>1732</v>
      </c>
      <c r="J200" s="339">
        <v>1732</v>
      </c>
      <c r="K200" s="339">
        <v>1732</v>
      </c>
      <c r="L200" s="339">
        <v>1732</v>
      </c>
      <c r="M200" s="339">
        <v>1732</v>
      </c>
      <c r="N200" s="339">
        <v>1732</v>
      </c>
      <c r="O200" s="339">
        <v>1732</v>
      </c>
      <c r="P200" s="339">
        <v>1732090</v>
      </c>
      <c r="Q200" s="340"/>
      <c r="R200" s="340"/>
      <c r="S200" s="340"/>
      <c r="T200" s="340"/>
      <c r="U200" s="340"/>
      <c r="V200" s="340"/>
      <c r="W200" s="340"/>
      <c r="X200" s="340"/>
      <c r="Y200" s="340"/>
      <c r="Z200" s="340"/>
      <c r="AA200" s="340"/>
      <c r="AB200" s="340"/>
      <c r="AC200" s="340"/>
      <c r="AD200" s="340"/>
    </row>
    <row r="201" spans="1:30" ht="12.75">
      <c r="A201" s="339" t="s">
        <v>1147</v>
      </c>
      <c r="B201" s="339" t="s">
        <v>181</v>
      </c>
      <c r="C201" s="339">
        <v>0</v>
      </c>
      <c r="D201" s="339">
        <v>0</v>
      </c>
      <c r="E201" s="339">
        <v>0</v>
      </c>
      <c r="F201" s="339">
        <v>0</v>
      </c>
      <c r="G201" s="339">
        <v>0</v>
      </c>
      <c r="H201" s="339">
        <v>0</v>
      </c>
      <c r="I201" s="339">
        <v>0</v>
      </c>
      <c r="J201" s="339">
        <v>0</v>
      </c>
      <c r="K201" s="339">
        <v>0</v>
      </c>
      <c r="L201" s="339">
        <v>0</v>
      </c>
      <c r="M201" s="339">
        <v>0</v>
      </c>
      <c r="N201" s="339">
        <v>0</v>
      </c>
      <c r="O201" s="339">
        <v>0</v>
      </c>
      <c r="P201" s="339">
        <v>0</v>
      </c>
      <c r="Q201" s="340"/>
      <c r="R201" s="340"/>
      <c r="S201" s="340"/>
      <c r="T201" s="340"/>
      <c r="U201" s="340"/>
      <c r="V201" s="340"/>
      <c r="W201" s="340"/>
      <c r="X201" s="340"/>
      <c r="Y201" s="340"/>
      <c r="Z201" s="340"/>
      <c r="AA201" s="340"/>
      <c r="AB201" s="340"/>
      <c r="AC201" s="340"/>
      <c r="AD201" s="340"/>
    </row>
    <row r="202" spans="1:30" ht="12.75">
      <c r="A202" s="339" t="s">
        <v>528</v>
      </c>
      <c r="B202" s="339" t="s">
        <v>181</v>
      </c>
      <c r="C202" s="339">
        <v>411</v>
      </c>
      <c r="D202" s="339">
        <v>411</v>
      </c>
      <c r="E202" s="339">
        <v>411</v>
      </c>
      <c r="F202" s="339">
        <v>411</v>
      </c>
      <c r="G202" s="339">
        <v>411</v>
      </c>
      <c r="H202" s="339">
        <v>411</v>
      </c>
      <c r="I202" s="339">
        <v>411</v>
      </c>
      <c r="J202" s="339">
        <v>411</v>
      </c>
      <c r="K202" s="339">
        <v>411</v>
      </c>
      <c r="L202" s="339">
        <v>411</v>
      </c>
      <c r="M202" s="339">
        <v>411</v>
      </c>
      <c r="N202" s="339">
        <v>411</v>
      </c>
      <c r="O202" s="339">
        <v>411</v>
      </c>
      <c r="P202" s="339">
        <v>411060</v>
      </c>
      <c r="Q202" s="340"/>
      <c r="R202" s="340"/>
      <c r="S202" s="340"/>
      <c r="T202" s="340"/>
      <c r="U202" s="340"/>
      <c r="V202" s="340"/>
      <c r="W202" s="340"/>
      <c r="X202" s="340"/>
      <c r="Y202" s="340"/>
      <c r="Z202" s="340"/>
      <c r="AA202" s="340"/>
      <c r="AB202" s="340"/>
      <c r="AC202" s="340"/>
      <c r="AD202" s="340"/>
    </row>
    <row r="203" spans="1:30" ht="12.75">
      <c r="A203" s="339" t="s">
        <v>1148</v>
      </c>
      <c r="B203" s="339" t="s">
        <v>181</v>
      </c>
      <c r="C203" s="339">
        <v>0</v>
      </c>
      <c r="D203" s="339">
        <v>0</v>
      </c>
      <c r="E203" s="339">
        <v>0</v>
      </c>
      <c r="F203" s="339">
        <v>0</v>
      </c>
      <c r="G203" s="339">
        <v>0</v>
      </c>
      <c r="H203" s="339">
        <v>0</v>
      </c>
      <c r="I203" s="339">
        <v>0</v>
      </c>
      <c r="J203" s="339">
        <v>0</v>
      </c>
      <c r="K203" s="339">
        <v>0</v>
      </c>
      <c r="L203" s="339">
        <v>0</v>
      </c>
      <c r="M203" s="339">
        <v>0</v>
      </c>
      <c r="N203" s="339">
        <v>0</v>
      </c>
      <c r="O203" s="339">
        <v>0</v>
      </c>
      <c r="P203" s="339">
        <v>0</v>
      </c>
      <c r="Q203" s="340"/>
      <c r="R203" s="340"/>
      <c r="S203" s="340"/>
      <c r="T203" s="340"/>
      <c r="U203" s="340"/>
      <c r="V203" s="340"/>
      <c r="W203" s="340"/>
      <c r="X203" s="340"/>
      <c r="Y203" s="340"/>
      <c r="Z203" s="340"/>
      <c r="AA203" s="340"/>
      <c r="AB203" s="340"/>
      <c r="AC203" s="340"/>
      <c r="AD203" s="340"/>
    </row>
    <row r="204" spans="1:30" ht="12.75">
      <c r="A204" s="339" t="s">
        <v>1149</v>
      </c>
      <c r="B204" s="339" t="s">
        <v>181</v>
      </c>
      <c r="C204" s="339">
        <v>0</v>
      </c>
      <c r="D204" s="339">
        <v>0</v>
      </c>
      <c r="E204" s="339">
        <v>0</v>
      </c>
      <c r="F204" s="339">
        <v>0</v>
      </c>
      <c r="G204" s="339">
        <v>0</v>
      </c>
      <c r="H204" s="339">
        <v>0</v>
      </c>
      <c r="I204" s="339">
        <v>0</v>
      </c>
      <c r="J204" s="339">
        <v>0</v>
      </c>
      <c r="K204" s="339">
        <v>0</v>
      </c>
      <c r="L204" s="339">
        <v>0</v>
      </c>
      <c r="M204" s="339">
        <v>0</v>
      </c>
      <c r="N204" s="339">
        <v>0</v>
      </c>
      <c r="O204" s="339">
        <v>0</v>
      </c>
      <c r="P204" s="339">
        <v>0</v>
      </c>
      <c r="Q204" s="340"/>
      <c r="R204" s="340"/>
      <c r="S204" s="340"/>
      <c r="T204" s="340"/>
      <c r="U204" s="340"/>
      <c r="V204" s="340"/>
      <c r="W204" s="340"/>
      <c r="X204" s="340"/>
      <c r="Y204" s="340"/>
      <c r="Z204" s="340"/>
      <c r="AA204" s="340"/>
      <c r="AB204" s="340"/>
      <c r="AC204" s="340"/>
      <c r="AD204" s="340"/>
    </row>
    <row r="205" spans="1:30" ht="12.75">
      <c r="A205" s="339" t="s">
        <v>529</v>
      </c>
      <c r="B205" s="339" t="s">
        <v>181</v>
      </c>
      <c r="C205" s="339">
        <v>8796</v>
      </c>
      <c r="D205" s="339">
        <v>8796</v>
      </c>
      <c r="E205" s="339">
        <v>8796</v>
      </c>
      <c r="F205" s="339">
        <v>8796</v>
      </c>
      <c r="G205" s="339">
        <v>8796</v>
      </c>
      <c r="H205" s="339">
        <v>8796</v>
      </c>
      <c r="I205" s="339">
        <v>8796</v>
      </c>
      <c r="J205" s="339">
        <v>8796</v>
      </c>
      <c r="K205" s="339">
        <v>8796</v>
      </c>
      <c r="L205" s="339">
        <v>8796</v>
      </c>
      <c r="M205" s="339">
        <v>8796</v>
      </c>
      <c r="N205" s="339">
        <v>8796</v>
      </c>
      <c r="O205" s="339">
        <v>8796</v>
      </c>
      <c r="P205" s="339">
        <v>8795959</v>
      </c>
      <c r="Q205" s="340"/>
      <c r="R205" s="340"/>
      <c r="S205" s="340"/>
      <c r="T205" s="340"/>
      <c r="U205" s="340"/>
      <c r="V205" s="340"/>
      <c r="W205" s="340"/>
      <c r="X205" s="340"/>
      <c r="Y205" s="340"/>
      <c r="Z205" s="340"/>
      <c r="AA205" s="340"/>
      <c r="AB205" s="340"/>
      <c r="AC205" s="340"/>
      <c r="AD205" s="340"/>
    </row>
    <row r="206" spans="1:30" ht="12.75">
      <c r="A206" s="339" t="s">
        <v>1150</v>
      </c>
      <c r="B206" s="339" t="s">
        <v>181</v>
      </c>
      <c r="C206" s="339">
        <v>0</v>
      </c>
      <c r="D206" s="339">
        <v>0</v>
      </c>
      <c r="E206" s="339">
        <v>0</v>
      </c>
      <c r="F206" s="339">
        <v>0</v>
      </c>
      <c r="G206" s="339">
        <v>0</v>
      </c>
      <c r="H206" s="339">
        <v>0</v>
      </c>
      <c r="I206" s="339">
        <v>0</v>
      </c>
      <c r="J206" s="339">
        <v>0</v>
      </c>
      <c r="K206" s="339">
        <v>0</v>
      </c>
      <c r="L206" s="339">
        <v>0</v>
      </c>
      <c r="M206" s="339">
        <v>0</v>
      </c>
      <c r="N206" s="339">
        <v>0</v>
      </c>
      <c r="O206" s="339">
        <v>0</v>
      </c>
      <c r="P206" s="339">
        <v>0</v>
      </c>
      <c r="Q206" s="340"/>
      <c r="R206" s="340"/>
      <c r="S206" s="340"/>
      <c r="T206" s="340"/>
      <c r="U206" s="340"/>
      <c r="V206" s="340"/>
      <c r="W206" s="340"/>
      <c r="X206" s="340"/>
      <c r="Y206" s="340"/>
      <c r="Z206" s="340"/>
      <c r="AA206" s="340"/>
      <c r="AB206" s="340"/>
      <c r="AC206" s="340"/>
      <c r="AD206" s="340"/>
    </row>
    <row r="207" spans="1:30" ht="12.75">
      <c r="A207" s="339" t="s">
        <v>530</v>
      </c>
      <c r="B207" s="339" t="s">
        <v>181</v>
      </c>
      <c r="C207" s="339">
        <v>9150</v>
      </c>
      <c r="D207" s="339">
        <v>9150</v>
      </c>
      <c r="E207" s="339">
        <v>9150</v>
      </c>
      <c r="F207" s="339">
        <v>9150</v>
      </c>
      <c r="G207" s="339">
        <v>9150</v>
      </c>
      <c r="H207" s="339">
        <v>9150</v>
      </c>
      <c r="I207" s="339">
        <v>9356</v>
      </c>
      <c r="J207" s="339">
        <v>9356</v>
      </c>
      <c r="K207" s="339">
        <v>9357</v>
      </c>
      <c r="L207" s="339">
        <v>9357</v>
      </c>
      <c r="M207" s="339">
        <v>9357</v>
      </c>
      <c r="N207" s="339">
        <v>9357</v>
      </c>
      <c r="O207" s="339">
        <v>9357</v>
      </c>
      <c r="P207" s="339">
        <v>9261638</v>
      </c>
      <c r="Q207" s="340"/>
      <c r="R207" s="340"/>
      <c r="S207" s="340"/>
      <c r="T207" s="340"/>
      <c r="U207" s="340"/>
      <c r="V207" s="340"/>
      <c r="W207" s="340"/>
      <c r="X207" s="340"/>
      <c r="Y207" s="340"/>
      <c r="Z207" s="340"/>
      <c r="AA207" s="340"/>
      <c r="AB207" s="340"/>
      <c r="AC207" s="340"/>
      <c r="AD207" s="340"/>
    </row>
    <row r="208" spans="1:30" ht="12.75">
      <c r="A208" s="339" t="s">
        <v>681</v>
      </c>
      <c r="B208" s="339" t="s">
        <v>181</v>
      </c>
      <c r="C208" s="339">
        <v>0</v>
      </c>
      <c r="D208" s="339">
        <v>0</v>
      </c>
      <c r="E208" s="339">
        <v>0</v>
      </c>
      <c r="F208" s="339">
        <v>0</v>
      </c>
      <c r="G208" s="339">
        <v>0</v>
      </c>
      <c r="H208" s="339">
        <v>0</v>
      </c>
      <c r="I208" s="339">
        <v>0</v>
      </c>
      <c r="J208" s="339">
        <v>0</v>
      </c>
      <c r="K208" s="339">
        <v>0</v>
      </c>
      <c r="L208" s="339">
        <v>0</v>
      </c>
      <c r="M208" s="339">
        <v>0</v>
      </c>
      <c r="N208" s="339">
        <v>0</v>
      </c>
      <c r="O208" s="339">
        <v>0</v>
      </c>
      <c r="P208" s="339">
        <v>423</v>
      </c>
      <c r="Q208" s="340"/>
      <c r="R208" s="340"/>
      <c r="S208" s="340"/>
      <c r="T208" s="340"/>
      <c r="U208" s="340"/>
      <c r="V208" s="340"/>
      <c r="W208" s="340"/>
      <c r="X208" s="340"/>
      <c r="Y208" s="340"/>
      <c r="Z208" s="340"/>
      <c r="AA208" s="340"/>
      <c r="AB208" s="340"/>
      <c r="AC208" s="340"/>
      <c r="AD208" s="340"/>
    </row>
    <row r="209" spans="1:30" ht="12.75">
      <c r="A209" s="339" t="s">
        <v>1151</v>
      </c>
      <c r="B209" s="339" t="s">
        <v>181</v>
      </c>
      <c r="C209" s="339">
        <v>0</v>
      </c>
      <c r="D209" s="339">
        <v>0</v>
      </c>
      <c r="E209" s="339">
        <v>0</v>
      </c>
      <c r="F209" s="339">
        <v>0</v>
      </c>
      <c r="G209" s="339">
        <v>0</v>
      </c>
      <c r="H209" s="339">
        <v>0</v>
      </c>
      <c r="I209" s="339">
        <v>0</v>
      </c>
      <c r="J209" s="339">
        <v>0</v>
      </c>
      <c r="K209" s="339">
        <v>0</v>
      </c>
      <c r="L209" s="339">
        <v>0</v>
      </c>
      <c r="M209" s="339">
        <v>0</v>
      </c>
      <c r="N209" s="339">
        <v>0</v>
      </c>
      <c r="O209" s="339">
        <v>0</v>
      </c>
      <c r="P209" s="339">
        <v>0</v>
      </c>
      <c r="Q209" s="340"/>
      <c r="R209" s="340"/>
      <c r="S209" s="340"/>
      <c r="T209" s="340"/>
      <c r="U209" s="340"/>
      <c r="V209" s="340"/>
      <c r="W209" s="340"/>
      <c r="X209" s="340"/>
      <c r="Y209" s="340"/>
      <c r="Z209" s="340"/>
      <c r="AA209" s="340"/>
      <c r="AB209" s="340"/>
      <c r="AC209" s="340"/>
      <c r="AD209" s="340"/>
    </row>
    <row r="210" spans="1:30" ht="12.75">
      <c r="A210" s="339" t="s">
        <v>531</v>
      </c>
      <c r="B210" s="339" t="s">
        <v>181</v>
      </c>
      <c r="C210" s="339">
        <v>2700</v>
      </c>
      <c r="D210" s="339">
        <v>2700</v>
      </c>
      <c r="E210" s="339">
        <v>2700</v>
      </c>
      <c r="F210" s="339">
        <v>2700</v>
      </c>
      <c r="G210" s="339">
        <v>2700</v>
      </c>
      <c r="H210" s="339">
        <v>2700</v>
      </c>
      <c r="I210" s="339">
        <v>2700</v>
      </c>
      <c r="J210" s="339">
        <v>2700</v>
      </c>
      <c r="K210" s="339">
        <v>2700</v>
      </c>
      <c r="L210" s="339">
        <v>2700</v>
      </c>
      <c r="M210" s="339">
        <v>2700</v>
      </c>
      <c r="N210" s="339">
        <v>2700</v>
      </c>
      <c r="O210" s="339">
        <v>2700</v>
      </c>
      <c r="P210" s="339">
        <v>2700205</v>
      </c>
      <c r="Q210" s="340"/>
      <c r="R210" s="340"/>
      <c r="S210" s="340"/>
      <c r="T210" s="340"/>
      <c r="U210" s="340"/>
      <c r="V210" s="340"/>
      <c r="W210" s="340"/>
      <c r="X210" s="340"/>
      <c r="Y210" s="340"/>
      <c r="Z210" s="340"/>
      <c r="AA210" s="340"/>
      <c r="AB210" s="340"/>
      <c r="AC210" s="340"/>
      <c r="AD210" s="340"/>
    </row>
    <row r="211" spans="1:30" ht="12.75">
      <c r="A211" s="339" t="s">
        <v>1152</v>
      </c>
      <c r="B211" s="339" t="s">
        <v>181</v>
      </c>
      <c r="C211" s="339">
        <v>0</v>
      </c>
      <c r="D211" s="339">
        <v>0</v>
      </c>
      <c r="E211" s="339">
        <v>0</v>
      </c>
      <c r="F211" s="339">
        <v>0</v>
      </c>
      <c r="G211" s="339">
        <v>0</v>
      </c>
      <c r="H211" s="339">
        <v>0</v>
      </c>
      <c r="I211" s="339">
        <v>0</v>
      </c>
      <c r="J211" s="339">
        <v>0</v>
      </c>
      <c r="K211" s="339">
        <v>0</v>
      </c>
      <c r="L211" s="339">
        <v>0</v>
      </c>
      <c r="M211" s="339">
        <v>0</v>
      </c>
      <c r="N211" s="339">
        <v>0</v>
      </c>
      <c r="O211" s="339">
        <v>0</v>
      </c>
      <c r="P211" s="339">
        <v>0</v>
      </c>
      <c r="Q211" s="340"/>
      <c r="R211" s="340"/>
      <c r="S211" s="340"/>
      <c r="T211" s="340"/>
      <c r="U211" s="340"/>
      <c r="V211" s="340"/>
      <c r="W211" s="340"/>
      <c r="X211" s="340"/>
      <c r="Y211" s="340"/>
      <c r="Z211" s="340"/>
      <c r="AA211" s="340"/>
      <c r="AB211" s="340"/>
      <c r="AC211" s="340"/>
      <c r="AD211" s="340"/>
    </row>
    <row r="212" spans="1:30" ht="12.75">
      <c r="A212" s="339" t="s">
        <v>750</v>
      </c>
      <c r="B212" s="339" t="s">
        <v>181</v>
      </c>
      <c r="C212" s="339">
        <v>23954</v>
      </c>
      <c r="D212" s="339">
        <v>23954</v>
      </c>
      <c r="E212" s="339">
        <v>23954</v>
      </c>
      <c r="F212" s="339">
        <v>23954</v>
      </c>
      <c r="G212" s="339">
        <v>23954</v>
      </c>
      <c r="H212" s="339">
        <v>23954</v>
      </c>
      <c r="I212" s="339">
        <v>24159</v>
      </c>
      <c r="J212" s="339">
        <v>24159</v>
      </c>
      <c r="K212" s="339">
        <v>24160</v>
      </c>
      <c r="L212" s="339">
        <v>24160</v>
      </c>
      <c r="M212" s="339">
        <v>24160</v>
      </c>
      <c r="N212" s="339">
        <v>24160</v>
      </c>
      <c r="O212" s="339">
        <v>24160</v>
      </c>
      <c r="P212" s="339">
        <v>24065540</v>
      </c>
      <c r="Q212" s="340"/>
      <c r="R212" s="340"/>
      <c r="S212" s="340"/>
      <c r="T212" s="340"/>
      <c r="U212" s="340"/>
      <c r="V212" s="340"/>
      <c r="W212" s="340"/>
      <c r="X212" s="340"/>
      <c r="Y212" s="340"/>
      <c r="Z212" s="340"/>
      <c r="AA212" s="340"/>
      <c r="AB212" s="340"/>
      <c r="AC212" s="340"/>
      <c r="AD212" s="340"/>
    </row>
    <row r="213" spans="1:30" ht="12.75">
      <c r="A213" s="339" t="s">
        <v>1153</v>
      </c>
      <c r="B213" s="339" t="s">
        <v>181</v>
      </c>
      <c r="C213" s="339">
        <v>0</v>
      </c>
      <c r="D213" s="339">
        <v>0</v>
      </c>
      <c r="E213" s="339">
        <v>0</v>
      </c>
      <c r="F213" s="339">
        <v>0</v>
      </c>
      <c r="G213" s="339">
        <v>0</v>
      </c>
      <c r="H213" s="339">
        <v>0</v>
      </c>
      <c r="I213" s="339">
        <v>0</v>
      </c>
      <c r="J213" s="339">
        <v>0</v>
      </c>
      <c r="K213" s="339">
        <v>0</v>
      </c>
      <c r="L213" s="339">
        <v>0</v>
      </c>
      <c r="M213" s="339">
        <v>0</v>
      </c>
      <c r="N213" s="339">
        <v>0</v>
      </c>
      <c r="O213" s="339">
        <v>0</v>
      </c>
      <c r="P213" s="339">
        <v>0</v>
      </c>
      <c r="Q213" s="340"/>
      <c r="R213" s="340"/>
      <c r="S213" s="340"/>
      <c r="T213" s="340"/>
      <c r="U213" s="340"/>
      <c r="V213" s="340"/>
      <c r="W213" s="340"/>
      <c r="X213" s="340"/>
      <c r="Y213" s="340"/>
      <c r="Z213" s="340"/>
      <c r="AA213" s="340"/>
      <c r="AB213" s="340"/>
      <c r="AC213" s="340"/>
      <c r="AD213" s="340"/>
    </row>
    <row r="214" spans="1:30" ht="12.75">
      <c r="A214" s="339" t="s">
        <v>532</v>
      </c>
      <c r="B214" s="339" t="s">
        <v>181</v>
      </c>
      <c r="C214" s="339">
        <v>1783</v>
      </c>
      <c r="D214" s="339">
        <v>1783</v>
      </c>
      <c r="E214" s="339">
        <v>1783</v>
      </c>
      <c r="F214" s="339">
        <v>1783</v>
      </c>
      <c r="G214" s="339">
        <v>1783</v>
      </c>
      <c r="H214" s="339">
        <v>1783</v>
      </c>
      <c r="I214" s="339">
        <v>1783</v>
      </c>
      <c r="J214" s="339">
        <v>1783</v>
      </c>
      <c r="K214" s="339">
        <v>1783</v>
      </c>
      <c r="L214" s="339">
        <v>1783</v>
      </c>
      <c r="M214" s="339">
        <v>1783</v>
      </c>
      <c r="N214" s="339">
        <v>1783</v>
      </c>
      <c r="O214" s="339">
        <v>1783</v>
      </c>
      <c r="P214" s="339">
        <v>1782985</v>
      </c>
      <c r="Q214" s="340"/>
      <c r="R214" s="340"/>
      <c r="S214" s="340"/>
      <c r="T214" s="340"/>
      <c r="U214" s="340"/>
      <c r="V214" s="340"/>
      <c r="W214" s="340"/>
      <c r="X214" s="340"/>
      <c r="Y214" s="340"/>
      <c r="Z214" s="340"/>
      <c r="AA214" s="340"/>
      <c r="AB214" s="340"/>
      <c r="AC214" s="340"/>
      <c r="AD214" s="340"/>
    </row>
    <row r="215" spans="1:30" ht="12.75">
      <c r="A215" s="339" t="s">
        <v>1154</v>
      </c>
      <c r="B215" s="339" t="s">
        <v>181</v>
      </c>
      <c r="C215" s="339">
        <v>0</v>
      </c>
      <c r="D215" s="339">
        <v>0</v>
      </c>
      <c r="E215" s="339">
        <v>0</v>
      </c>
      <c r="F215" s="339">
        <v>0</v>
      </c>
      <c r="G215" s="339">
        <v>0</v>
      </c>
      <c r="H215" s="339">
        <v>0</v>
      </c>
      <c r="I215" s="339">
        <v>0</v>
      </c>
      <c r="J215" s="339">
        <v>0</v>
      </c>
      <c r="K215" s="339">
        <v>0</v>
      </c>
      <c r="L215" s="339">
        <v>0</v>
      </c>
      <c r="M215" s="339">
        <v>0</v>
      </c>
      <c r="N215" s="339">
        <v>0</v>
      </c>
      <c r="O215" s="339">
        <v>0</v>
      </c>
      <c r="P215" s="339">
        <v>0</v>
      </c>
      <c r="Q215" s="340"/>
      <c r="R215" s="340"/>
      <c r="S215" s="340"/>
      <c r="T215" s="340"/>
      <c r="U215" s="340"/>
      <c r="V215" s="340"/>
      <c r="W215" s="340"/>
      <c r="X215" s="340"/>
      <c r="Y215" s="340"/>
      <c r="Z215" s="340"/>
      <c r="AA215" s="340"/>
      <c r="AB215" s="340"/>
      <c r="AC215" s="340"/>
      <c r="AD215" s="340"/>
    </row>
    <row r="216" spans="1:30" ht="12.75">
      <c r="A216" s="339" t="s">
        <v>533</v>
      </c>
      <c r="B216" s="339" t="s">
        <v>181</v>
      </c>
      <c r="C216" s="339">
        <v>31</v>
      </c>
      <c r="D216" s="339">
        <v>31</v>
      </c>
      <c r="E216" s="339">
        <v>31</v>
      </c>
      <c r="F216" s="339">
        <v>31</v>
      </c>
      <c r="G216" s="339">
        <v>31</v>
      </c>
      <c r="H216" s="339">
        <v>31</v>
      </c>
      <c r="I216" s="339">
        <v>31</v>
      </c>
      <c r="J216" s="339">
        <v>31</v>
      </c>
      <c r="K216" s="339">
        <v>31</v>
      </c>
      <c r="L216" s="339">
        <v>31</v>
      </c>
      <c r="M216" s="339">
        <v>31</v>
      </c>
      <c r="N216" s="339">
        <v>31</v>
      </c>
      <c r="O216" s="339">
        <v>31</v>
      </c>
      <c r="P216" s="339">
        <v>30560</v>
      </c>
      <c r="Q216" s="340"/>
      <c r="R216" s="340"/>
      <c r="S216" s="340"/>
      <c r="T216" s="340"/>
      <c r="U216" s="340"/>
      <c r="V216" s="340"/>
      <c r="W216" s="340"/>
      <c r="X216" s="340"/>
      <c r="Y216" s="340"/>
      <c r="Z216" s="340"/>
      <c r="AA216" s="340"/>
      <c r="AB216" s="340"/>
      <c r="AC216" s="340"/>
      <c r="AD216" s="340"/>
    </row>
    <row r="217" spans="1:30" ht="12.75">
      <c r="A217" s="339" t="s">
        <v>1155</v>
      </c>
      <c r="B217" s="339" t="s">
        <v>181</v>
      </c>
      <c r="C217" s="339">
        <v>0</v>
      </c>
      <c r="D217" s="339">
        <v>0</v>
      </c>
      <c r="E217" s="339">
        <v>0</v>
      </c>
      <c r="F217" s="339">
        <v>0</v>
      </c>
      <c r="G217" s="339">
        <v>0</v>
      </c>
      <c r="H217" s="339">
        <v>0</v>
      </c>
      <c r="I217" s="339">
        <v>0</v>
      </c>
      <c r="J217" s="339">
        <v>0</v>
      </c>
      <c r="K217" s="339">
        <v>0</v>
      </c>
      <c r="L217" s="339">
        <v>0</v>
      </c>
      <c r="M217" s="339">
        <v>0</v>
      </c>
      <c r="N217" s="339">
        <v>0</v>
      </c>
      <c r="O217" s="339">
        <v>0</v>
      </c>
      <c r="P217" s="339">
        <v>0</v>
      </c>
      <c r="Q217" s="340"/>
      <c r="R217" s="340"/>
      <c r="S217" s="340"/>
      <c r="T217" s="340"/>
      <c r="U217" s="340"/>
      <c r="V217" s="340"/>
      <c r="W217" s="340"/>
      <c r="X217" s="340"/>
      <c r="Y217" s="340"/>
      <c r="Z217" s="340"/>
      <c r="AA217" s="340"/>
      <c r="AB217" s="340"/>
      <c r="AC217" s="340"/>
      <c r="AD217" s="340"/>
    </row>
    <row r="218" spans="1:30" ht="12.75">
      <c r="A218" s="339" t="s">
        <v>534</v>
      </c>
      <c r="B218" s="339" t="s">
        <v>181</v>
      </c>
      <c r="C218" s="339">
        <v>180</v>
      </c>
      <c r="D218" s="339">
        <v>180</v>
      </c>
      <c r="E218" s="339">
        <v>180</v>
      </c>
      <c r="F218" s="339">
        <v>206</v>
      </c>
      <c r="G218" s="339">
        <v>206</v>
      </c>
      <c r="H218" s="339">
        <v>206</v>
      </c>
      <c r="I218" s="339">
        <v>206</v>
      </c>
      <c r="J218" s="339">
        <v>206</v>
      </c>
      <c r="K218" s="339">
        <v>206</v>
      </c>
      <c r="L218" s="339">
        <v>206</v>
      </c>
      <c r="M218" s="339">
        <v>206</v>
      </c>
      <c r="N218" s="339">
        <v>206</v>
      </c>
      <c r="O218" s="339">
        <v>206</v>
      </c>
      <c r="P218" s="339">
        <v>200462</v>
      </c>
      <c r="Q218" s="340"/>
      <c r="R218" s="340"/>
      <c r="S218" s="340"/>
      <c r="T218" s="340"/>
      <c r="U218" s="340"/>
      <c r="V218" s="340"/>
      <c r="W218" s="340"/>
      <c r="X218" s="340"/>
      <c r="Y218" s="340"/>
      <c r="Z218" s="340"/>
      <c r="AA218" s="340"/>
      <c r="AB218" s="340"/>
      <c r="AC218" s="340"/>
      <c r="AD218" s="340"/>
    </row>
    <row r="219" spans="1:30" ht="12.75">
      <c r="A219" s="339" t="s">
        <v>1156</v>
      </c>
      <c r="B219" s="339" t="s">
        <v>181</v>
      </c>
      <c r="C219" s="339">
        <v>0</v>
      </c>
      <c r="D219" s="339">
        <v>0</v>
      </c>
      <c r="E219" s="339">
        <v>0</v>
      </c>
      <c r="F219" s="339">
        <v>0</v>
      </c>
      <c r="G219" s="339">
        <v>0</v>
      </c>
      <c r="H219" s="339">
        <v>0</v>
      </c>
      <c r="I219" s="339">
        <v>0</v>
      </c>
      <c r="J219" s="339">
        <v>0</v>
      </c>
      <c r="K219" s="339">
        <v>0</v>
      </c>
      <c r="L219" s="339">
        <v>0</v>
      </c>
      <c r="M219" s="339">
        <v>0</v>
      </c>
      <c r="N219" s="339">
        <v>0</v>
      </c>
      <c r="O219" s="339">
        <v>0</v>
      </c>
      <c r="P219" s="339">
        <v>0</v>
      </c>
      <c r="Q219" s="340"/>
      <c r="R219" s="340"/>
      <c r="S219" s="340"/>
      <c r="T219" s="340"/>
      <c r="U219" s="340"/>
      <c r="V219" s="340"/>
      <c r="W219" s="340"/>
      <c r="X219" s="340"/>
      <c r="Y219" s="340"/>
      <c r="Z219" s="340"/>
      <c r="AA219" s="340"/>
      <c r="AB219" s="340"/>
      <c r="AC219" s="340"/>
      <c r="AD219" s="340"/>
    </row>
    <row r="220" spans="1:30" ht="12.75">
      <c r="A220" s="339" t="s">
        <v>535</v>
      </c>
      <c r="B220" s="339" t="s">
        <v>181</v>
      </c>
      <c r="C220" s="339">
        <v>127</v>
      </c>
      <c r="D220" s="339">
        <v>127</v>
      </c>
      <c r="E220" s="339">
        <v>127</v>
      </c>
      <c r="F220" s="339">
        <v>127</v>
      </c>
      <c r="G220" s="339">
        <v>127</v>
      </c>
      <c r="H220" s="339">
        <v>127</v>
      </c>
      <c r="I220" s="339">
        <v>127</v>
      </c>
      <c r="J220" s="339">
        <v>127</v>
      </c>
      <c r="K220" s="339">
        <v>127</v>
      </c>
      <c r="L220" s="339">
        <v>127</v>
      </c>
      <c r="M220" s="339">
        <v>127</v>
      </c>
      <c r="N220" s="339">
        <v>127</v>
      </c>
      <c r="O220" s="339">
        <v>127</v>
      </c>
      <c r="P220" s="339">
        <v>126549</v>
      </c>
      <c r="Q220" s="340"/>
      <c r="R220" s="340"/>
      <c r="S220" s="340"/>
      <c r="T220" s="340"/>
      <c r="U220" s="340"/>
      <c r="V220" s="340"/>
      <c r="W220" s="340"/>
      <c r="X220" s="340"/>
      <c r="Y220" s="340"/>
      <c r="Z220" s="340"/>
      <c r="AA220" s="340"/>
      <c r="AB220" s="340"/>
      <c r="AC220" s="340"/>
      <c r="AD220" s="340"/>
    </row>
    <row r="221" spans="1:30" ht="12.75">
      <c r="A221" s="339" t="s">
        <v>1157</v>
      </c>
      <c r="B221" s="339" t="s">
        <v>181</v>
      </c>
      <c r="C221" s="339">
        <v>0</v>
      </c>
      <c r="D221" s="339">
        <v>0</v>
      </c>
      <c r="E221" s="339">
        <v>0</v>
      </c>
      <c r="F221" s="339">
        <v>0</v>
      </c>
      <c r="G221" s="339">
        <v>0</v>
      </c>
      <c r="H221" s="339">
        <v>0</v>
      </c>
      <c r="I221" s="339">
        <v>0</v>
      </c>
      <c r="J221" s="339">
        <v>0</v>
      </c>
      <c r="K221" s="339">
        <v>0</v>
      </c>
      <c r="L221" s="339">
        <v>0</v>
      </c>
      <c r="M221" s="339">
        <v>0</v>
      </c>
      <c r="N221" s="339">
        <v>0</v>
      </c>
      <c r="O221" s="339">
        <v>0</v>
      </c>
      <c r="P221" s="339">
        <v>0</v>
      </c>
      <c r="Q221" s="340"/>
      <c r="R221" s="340"/>
      <c r="S221" s="340"/>
      <c r="T221" s="340"/>
      <c r="U221" s="340"/>
      <c r="V221" s="340"/>
      <c r="W221" s="340"/>
      <c r="X221" s="340"/>
      <c r="Y221" s="340"/>
      <c r="Z221" s="340"/>
      <c r="AA221" s="340"/>
      <c r="AB221" s="340"/>
      <c r="AC221" s="340"/>
      <c r="AD221" s="340"/>
    </row>
    <row r="222" spans="1:30" ht="12.75">
      <c r="A222" s="339" t="s">
        <v>682</v>
      </c>
      <c r="B222" s="339" t="s">
        <v>181</v>
      </c>
      <c r="C222" s="339">
        <v>4059</v>
      </c>
      <c r="D222" s="339">
        <v>4059</v>
      </c>
      <c r="E222" s="339">
        <v>4059</v>
      </c>
      <c r="F222" s="339">
        <v>4059</v>
      </c>
      <c r="G222" s="339">
        <v>4059</v>
      </c>
      <c r="H222" s="339">
        <v>4059</v>
      </c>
      <c r="I222" s="339">
        <v>4059</v>
      </c>
      <c r="J222" s="339">
        <v>4059</v>
      </c>
      <c r="K222" s="339">
        <v>4059</v>
      </c>
      <c r="L222" s="339">
        <v>4059</v>
      </c>
      <c r="M222" s="339">
        <v>4059</v>
      </c>
      <c r="N222" s="339">
        <v>4059</v>
      </c>
      <c r="O222" s="339">
        <v>4059</v>
      </c>
      <c r="P222" s="339">
        <v>4058986</v>
      </c>
      <c r="Q222" s="340"/>
      <c r="R222" s="340"/>
      <c r="S222" s="340"/>
      <c r="T222" s="340"/>
      <c r="U222" s="340"/>
      <c r="V222" s="340"/>
      <c r="W222" s="340"/>
      <c r="X222" s="340"/>
      <c r="Y222" s="340"/>
      <c r="Z222" s="340"/>
      <c r="AA222" s="340"/>
      <c r="AB222" s="340"/>
      <c r="AC222" s="340"/>
      <c r="AD222" s="340"/>
    </row>
    <row r="223" spans="1:30" ht="12.75">
      <c r="A223" s="339" t="s">
        <v>1158</v>
      </c>
      <c r="B223" s="339" t="s">
        <v>181</v>
      </c>
      <c r="C223" s="339">
        <v>0</v>
      </c>
      <c r="D223" s="339">
        <v>0</v>
      </c>
      <c r="E223" s="339">
        <v>0</v>
      </c>
      <c r="F223" s="339">
        <v>0</v>
      </c>
      <c r="G223" s="339">
        <v>0</v>
      </c>
      <c r="H223" s="339">
        <v>0</v>
      </c>
      <c r="I223" s="339">
        <v>0</v>
      </c>
      <c r="J223" s="339">
        <v>0</v>
      </c>
      <c r="K223" s="339">
        <v>0</v>
      </c>
      <c r="L223" s="339">
        <v>0</v>
      </c>
      <c r="M223" s="339">
        <v>0</v>
      </c>
      <c r="N223" s="339">
        <v>0</v>
      </c>
      <c r="O223" s="339">
        <v>0</v>
      </c>
      <c r="P223" s="339">
        <v>0</v>
      </c>
      <c r="Q223" s="340"/>
      <c r="R223" s="340"/>
      <c r="S223" s="340"/>
      <c r="T223" s="340"/>
      <c r="U223" s="340"/>
      <c r="V223" s="340"/>
      <c r="W223" s="340"/>
      <c r="X223" s="340"/>
      <c r="Y223" s="340"/>
      <c r="Z223" s="340"/>
      <c r="AA223" s="340"/>
      <c r="AB223" s="340"/>
      <c r="AC223" s="340"/>
      <c r="AD223" s="340"/>
    </row>
    <row r="224" spans="1:30" ht="12.75">
      <c r="A224" s="339" t="s">
        <v>683</v>
      </c>
      <c r="B224" s="339" t="s">
        <v>181</v>
      </c>
      <c r="C224" s="339">
        <v>4730</v>
      </c>
      <c r="D224" s="339">
        <v>4730</v>
      </c>
      <c r="E224" s="339">
        <v>4730</v>
      </c>
      <c r="F224" s="339">
        <v>4730</v>
      </c>
      <c r="G224" s="339">
        <v>4730</v>
      </c>
      <c r="H224" s="339">
        <v>4730</v>
      </c>
      <c r="I224" s="339">
        <v>4730</v>
      </c>
      <c r="J224" s="339">
        <v>4730</v>
      </c>
      <c r="K224" s="339">
        <v>4730</v>
      </c>
      <c r="L224" s="339">
        <v>4730</v>
      </c>
      <c r="M224" s="339">
        <v>4730</v>
      </c>
      <c r="N224" s="339">
        <v>4730</v>
      </c>
      <c r="O224" s="339">
        <v>4730</v>
      </c>
      <c r="P224" s="339">
        <v>4729803</v>
      </c>
      <c r="Q224" s="340"/>
      <c r="R224" s="340"/>
      <c r="S224" s="340"/>
      <c r="T224" s="340"/>
      <c r="U224" s="340"/>
      <c r="V224" s="340"/>
      <c r="W224" s="340"/>
      <c r="X224" s="340"/>
      <c r="Y224" s="340"/>
      <c r="Z224" s="340"/>
      <c r="AA224" s="340"/>
      <c r="AB224" s="340"/>
      <c r="AC224" s="340"/>
      <c r="AD224" s="340"/>
    </row>
    <row r="225" spans="1:30" ht="12.75">
      <c r="A225" s="339" t="s">
        <v>1159</v>
      </c>
      <c r="B225" s="339" t="s">
        <v>181</v>
      </c>
      <c r="C225" s="339">
        <v>0</v>
      </c>
      <c r="D225" s="339">
        <v>0</v>
      </c>
      <c r="E225" s="339">
        <v>0</v>
      </c>
      <c r="F225" s="339">
        <v>0</v>
      </c>
      <c r="G225" s="339">
        <v>0</v>
      </c>
      <c r="H225" s="339">
        <v>0</v>
      </c>
      <c r="I225" s="339">
        <v>0</v>
      </c>
      <c r="J225" s="339">
        <v>0</v>
      </c>
      <c r="K225" s="339">
        <v>0</v>
      </c>
      <c r="L225" s="339">
        <v>0</v>
      </c>
      <c r="M225" s="339">
        <v>0</v>
      </c>
      <c r="N225" s="339">
        <v>0</v>
      </c>
      <c r="O225" s="339">
        <v>0</v>
      </c>
      <c r="P225" s="339">
        <v>0</v>
      </c>
      <c r="Q225" s="340"/>
      <c r="R225" s="340"/>
      <c r="S225" s="340"/>
      <c r="T225" s="340"/>
      <c r="U225" s="340"/>
      <c r="V225" s="340"/>
      <c r="W225" s="340"/>
      <c r="X225" s="340"/>
      <c r="Y225" s="340"/>
      <c r="Z225" s="340"/>
      <c r="AA225" s="340"/>
      <c r="AB225" s="340"/>
      <c r="AC225" s="340"/>
      <c r="AD225" s="340"/>
    </row>
    <row r="226" spans="1:30" ht="12.75">
      <c r="A226" s="339" t="s">
        <v>1160</v>
      </c>
      <c r="B226" s="339" t="s">
        <v>181</v>
      </c>
      <c r="C226" s="339">
        <v>0</v>
      </c>
      <c r="D226" s="339">
        <v>0</v>
      </c>
      <c r="E226" s="339">
        <v>0</v>
      </c>
      <c r="F226" s="339">
        <v>0</v>
      </c>
      <c r="G226" s="339">
        <v>0</v>
      </c>
      <c r="H226" s="339">
        <v>0</v>
      </c>
      <c r="I226" s="339">
        <v>0</v>
      </c>
      <c r="J226" s="339">
        <v>0</v>
      </c>
      <c r="K226" s="339">
        <v>0</v>
      </c>
      <c r="L226" s="339">
        <v>0</v>
      </c>
      <c r="M226" s="339">
        <v>0</v>
      </c>
      <c r="N226" s="339">
        <v>0</v>
      </c>
      <c r="O226" s="339">
        <v>0</v>
      </c>
      <c r="P226" s="339">
        <v>0</v>
      </c>
      <c r="Q226" s="340"/>
      <c r="R226" s="340"/>
      <c r="S226" s="340"/>
      <c r="T226" s="340"/>
      <c r="U226" s="340"/>
      <c r="V226" s="340"/>
      <c r="W226" s="340"/>
      <c r="X226" s="340"/>
      <c r="Y226" s="340"/>
      <c r="Z226" s="340"/>
      <c r="AA226" s="340"/>
      <c r="AB226" s="340"/>
      <c r="AC226" s="340"/>
      <c r="AD226" s="340"/>
    </row>
    <row r="227" spans="1:30" ht="12.75">
      <c r="A227" s="339" t="s">
        <v>1161</v>
      </c>
      <c r="B227" s="339" t="s">
        <v>181</v>
      </c>
      <c r="C227" s="339">
        <v>0</v>
      </c>
      <c r="D227" s="339">
        <v>0</v>
      </c>
      <c r="E227" s="339">
        <v>0</v>
      </c>
      <c r="F227" s="339">
        <v>0</v>
      </c>
      <c r="G227" s="339">
        <v>0</v>
      </c>
      <c r="H227" s="339">
        <v>0</v>
      </c>
      <c r="I227" s="339">
        <v>0</v>
      </c>
      <c r="J227" s="339">
        <v>0</v>
      </c>
      <c r="K227" s="339">
        <v>0</v>
      </c>
      <c r="L227" s="339">
        <v>0</v>
      </c>
      <c r="M227" s="339">
        <v>0</v>
      </c>
      <c r="N227" s="339">
        <v>0</v>
      </c>
      <c r="O227" s="339">
        <v>0</v>
      </c>
      <c r="P227" s="339">
        <v>0</v>
      </c>
      <c r="Q227" s="340"/>
      <c r="R227" s="340"/>
      <c r="S227" s="340"/>
      <c r="T227" s="340"/>
      <c r="U227" s="340"/>
      <c r="V227" s="340"/>
      <c r="W227" s="340"/>
      <c r="X227" s="340"/>
      <c r="Y227" s="340"/>
      <c r="Z227" s="340"/>
      <c r="AA227" s="340"/>
      <c r="AB227" s="340"/>
      <c r="AC227" s="340"/>
      <c r="AD227" s="340"/>
    </row>
    <row r="228" spans="1:30" ht="12.75">
      <c r="A228" s="339" t="s">
        <v>536</v>
      </c>
      <c r="B228" s="339" t="s">
        <v>181</v>
      </c>
      <c r="C228" s="339">
        <v>209</v>
      </c>
      <c r="D228" s="339">
        <v>209</v>
      </c>
      <c r="E228" s="339">
        <v>209</v>
      </c>
      <c r="F228" s="339">
        <v>209</v>
      </c>
      <c r="G228" s="339">
        <v>209</v>
      </c>
      <c r="H228" s="339">
        <v>209</v>
      </c>
      <c r="I228" s="339">
        <v>209</v>
      </c>
      <c r="J228" s="339">
        <v>209</v>
      </c>
      <c r="K228" s="339">
        <v>209</v>
      </c>
      <c r="L228" s="339">
        <v>209</v>
      </c>
      <c r="M228" s="339">
        <v>209</v>
      </c>
      <c r="N228" s="339">
        <v>209</v>
      </c>
      <c r="O228" s="339">
        <v>209</v>
      </c>
      <c r="P228" s="339">
        <v>208637</v>
      </c>
      <c r="Q228" s="340"/>
      <c r="R228" s="340"/>
      <c r="S228" s="340"/>
      <c r="T228" s="340"/>
      <c r="U228" s="340"/>
      <c r="V228" s="340"/>
      <c r="W228" s="340"/>
      <c r="X228" s="340"/>
      <c r="Y228" s="340"/>
      <c r="Z228" s="340"/>
      <c r="AA228" s="340"/>
      <c r="AB228" s="340"/>
      <c r="AC228" s="340"/>
      <c r="AD228" s="340"/>
    </row>
    <row r="229" spans="1:30" ht="12.75">
      <c r="A229" s="339" t="s">
        <v>537</v>
      </c>
      <c r="B229" s="339" t="s">
        <v>181</v>
      </c>
      <c r="C229" s="339">
        <v>267</v>
      </c>
      <c r="D229" s="339">
        <v>267</v>
      </c>
      <c r="E229" s="339">
        <v>267</v>
      </c>
      <c r="F229" s="339">
        <v>267</v>
      </c>
      <c r="G229" s="339">
        <v>267</v>
      </c>
      <c r="H229" s="339">
        <v>267</v>
      </c>
      <c r="I229" s="339">
        <v>267</v>
      </c>
      <c r="J229" s="339">
        <v>267</v>
      </c>
      <c r="K229" s="339">
        <v>267</v>
      </c>
      <c r="L229" s="339">
        <v>267</v>
      </c>
      <c r="M229" s="339">
        <v>187</v>
      </c>
      <c r="N229" s="339">
        <v>187</v>
      </c>
      <c r="O229" s="339">
        <v>187</v>
      </c>
      <c r="P229" s="339">
        <v>249918</v>
      </c>
      <c r="Q229" s="340"/>
      <c r="R229" s="340"/>
      <c r="S229" s="340"/>
      <c r="T229" s="340"/>
      <c r="U229" s="340"/>
      <c r="V229" s="340"/>
      <c r="W229" s="340"/>
      <c r="X229" s="340"/>
      <c r="Y229" s="340"/>
      <c r="Z229" s="340"/>
      <c r="AA229" s="340"/>
      <c r="AB229" s="340"/>
      <c r="AC229" s="340"/>
      <c r="AD229" s="340"/>
    </row>
    <row r="230" spans="1:30" ht="12.75">
      <c r="A230" s="339" t="s">
        <v>538</v>
      </c>
      <c r="B230" s="339" t="s">
        <v>181</v>
      </c>
      <c r="C230" s="339">
        <v>26</v>
      </c>
      <c r="D230" s="339">
        <v>26</v>
      </c>
      <c r="E230" s="339">
        <v>26</v>
      </c>
      <c r="F230" s="339">
        <v>26</v>
      </c>
      <c r="G230" s="339">
        <v>26</v>
      </c>
      <c r="H230" s="339">
        <v>26</v>
      </c>
      <c r="I230" s="339">
        <v>26</v>
      </c>
      <c r="J230" s="339">
        <v>26</v>
      </c>
      <c r="K230" s="339">
        <v>26</v>
      </c>
      <c r="L230" s="339">
        <v>26</v>
      </c>
      <c r="M230" s="339">
        <v>26</v>
      </c>
      <c r="N230" s="339">
        <v>26</v>
      </c>
      <c r="O230" s="339">
        <v>26</v>
      </c>
      <c r="P230" s="339">
        <v>25891</v>
      </c>
      <c r="Q230" s="340"/>
      <c r="R230" s="340"/>
      <c r="S230" s="340"/>
      <c r="T230" s="340"/>
      <c r="U230" s="340"/>
      <c r="V230" s="340"/>
      <c r="W230" s="340"/>
      <c r="X230" s="340"/>
      <c r="Y230" s="340"/>
      <c r="Z230" s="340"/>
      <c r="AA230" s="340"/>
      <c r="AB230" s="340"/>
      <c r="AC230" s="340"/>
      <c r="AD230" s="340"/>
    </row>
    <row r="231" spans="1:30" ht="12.75">
      <c r="A231" s="339" t="s">
        <v>1162</v>
      </c>
      <c r="B231" s="339" t="s">
        <v>181</v>
      </c>
      <c r="C231" s="339">
        <v>0</v>
      </c>
      <c r="D231" s="339">
        <v>0</v>
      </c>
      <c r="E231" s="339">
        <v>0</v>
      </c>
      <c r="F231" s="339">
        <v>0</v>
      </c>
      <c r="G231" s="339">
        <v>0</v>
      </c>
      <c r="H231" s="339">
        <v>0</v>
      </c>
      <c r="I231" s="339">
        <v>0</v>
      </c>
      <c r="J231" s="339">
        <v>0</v>
      </c>
      <c r="K231" s="339">
        <v>0</v>
      </c>
      <c r="L231" s="339">
        <v>0</v>
      </c>
      <c r="M231" s="339">
        <v>0</v>
      </c>
      <c r="N231" s="339">
        <v>0</v>
      </c>
      <c r="O231" s="339">
        <v>0</v>
      </c>
      <c r="P231" s="339">
        <v>0</v>
      </c>
      <c r="Q231" s="340"/>
      <c r="R231" s="340"/>
      <c r="S231" s="340"/>
      <c r="T231" s="340"/>
      <c r="U231" s="340"/>
      <c r="V231" s="340"/>
      <c r="W231" s="340"/>
      <c r="X231" s="340"/>
      <c r="Y231" s="340"/>
      <c r="Z231" s="340"/>
      <c r="AA231" s="340"/>
      <c r="AB231" s="340"/>
      <c r="AC231" s="340"/>
      <c r="AD231" s="340"/>
    </row>
    <row r="232" spans="1:30" ht="12.75">
      <c r="A232" s="339" t="s">
        <v>751</v>
      </c>
      <c r="B232" s="339" t="s">
        <v>181</v>
      </c>
      <c r="C232" s="339">
        <v>2835</v>
      </c>
      <c r="D232" s="339">
        <v>2835</v>
      </c>
      <c r="E232" s="339">
        <v>2835</v>
      </c>
      <c r="F232" s="339">
        <v>2835</v>
      </c>
      <c r="G232" s="339">
        <v>2835</v>
      </c>
      <c r="H232" s="339">
        <v>2835</v>
      </c>
      <c r="I232" s="339">
        <v>2835</v>
      </c>
      <c r="J232" s="339">
        <v>2835</v>
      </c>
      <c r="K232" s="339">
        <v>2835</v>
      </c>
      <c r="L232" s="339">
        <v>2835</v>
      </c>
      <c r="M232" s="339">
        <v>2835</v>
      </c>
      <c r="N232" s="339">
        <v>2835</v>
      </c>
      <c r="O232" s="339">
        <v>2835</v>
      </c>
      <c r="P232" s="339">
        <v>2835144</v>
      </c>
      <c r="Q232" s="340"/>
      <c r="R232" s="340"/>
      <c r="S232" s="340"/>
      <c r="T232" s="340"/>
      <c r="U232" s="340"/>
      <c r="V232" s="340"/>
      <c r="W232" s="340"/>
      <c r="X232" s="340"/>
      <c r="Y232" s="340"/>
      <c r="Z232" s="340"/>
      <c r="AA232" s="340"/>
      <c r="AB232" s="340"/>
      <c r="AC232" s="340"/>
      <c r="AD232" s="340"/>
    </row>
    <row r="233" spans="1:30" ht="12.75">
      <c r="A233" s="339" t="s">
        <v>1163</v>
      </c>
      <c r="B233" s="339" t="s">
        <v>181</v>
      </c>
      <c r="C233" s="339">
        <v>0</v>
      </c>
      <c r="D233" s="339">
        <v>0</v>
      </c>
      <c r="E233" s="339">
        <v>0</v>
      </c>
      <c r="F233" s="339">
        <v>0</v>
      </c>
      <c r="G233" s="339">
        <v>0</v>
      </c>
      <c r="H233" s="339">
        <v>0</v>
      </c>
      <c r="I233" s="339">
        <v>0</v>
      </c>
      <c r="J233" s="339">
        <v>0</v>
      </c>
      <c r="K233" s="339">
        <v>0</v>
      </c>
      <c r="L233" s="339">
        <v>0</v>
      </c>
      <c r="M233" s="339">
        <v>0</v>
      </c>
      <c r="N233" s="339">
        <v>0</v>
      </c>
      <c r="O233" s="339">
        <v>0</v>
      </c>
      <c r="P233" s="339">
        <v>0</v>
      </c>
      <c r="Q233" s="340"/>
      <c r="R233" s="340"/>
      <c r="S233" s="340"/>
      <c r="T233" s="340"/>
      <c r="U233" s="340"/>
      <c r="V233" s="340"/>
      <c r="W233" s="340"/>
      <c r="X233" s="340"/>
      <c r="Y233" s="340"/>
      <c r="Z233" s="340"/>
      <c r="AA233" s="340"/>
      <c r="AB233" s="340"/>
      <c r="AC233" s="340"/>
      <c r="AD233" s="340"/>
    </row>
    <row r="234" spans="1:30" ht="12.75">
      <c r="A234" s="339" t="s">
        <v>539</v>
      </c>
      <c r="B234" s="339" t="s">
        <v>181</v>
      </c>
      <c r="C234" s="339">
        <v>3525</v>
      </c>
      <c r="D234" s="339">
        <v>3525</v>
      </c>
      <c r="E234" s="339">
        <v>3525</v>
      </c>
      <c r="F234" s="339">
        <v>3525</v>
      </c>
      <c r="G234" s="339">
        <v>3525</v>
      </c>
      <c r="H234" s="339">
        <v>3525</v>
      </c>
      <c r="I234" s="339">
        <v>3525</v>
      </c>
      <c r="J234" s="339">
        <v>3525</v>
      </c>
      <c r="K234" s="339">
        <v>3525</v>
      </c>
      <c r="L234" s="339">
        <v>3525</v>
      </c>
      <c r="M234" s="339">
        <v>3525</v>
      </c>
      <c r="N234" s="339">
        <v>3525</v>
      </c>
      <c r="O234" s="339">
        <v>3525</v>
      </c>
      <c r="P234" s="339">
        <v>3525000</v>
      </c>
      <c r="Q234" s="340"/>
      <c r="R234" s="340"/>
      <c r="S234" s="340"/>
      <c r="T234" s="340"/>
      <c r="U234" s="340"/>
      <c r="V234" s="340"/>
      <c r="W234" s="340"/>
      <c r="X234" s="340"/>
      <c r="Y234" s="340"/>
      <c r="Z234" s="340"/>
      <c r="AA234" s="340"/>
      <c r="AB234" s="340"/>
      <c r="AC234" s="340"/>
      <c r="AD234" s="340"/>
    </row>
    <row r="235" spans="1:30" ht="12.75">
      <c r="A235" s="339" t="s">
        <v>1164</v>
      </c>
      <c r="B235" s="339" t="s">
        <v>181</v>
      </c>
      <c r="C235" s="339">
        <v>0</v>
      </c>
      <c r="D235" s="339">
        <v>0</v>
      </c>
      <c r="E235" s="339">
        <v>0</v>
      </c>
      <c r="F235" s="339">
        <v>0</v>
      </c>
      <c r="G235" s="339">
        <v>0</v>
      </c>
      <c r="H235" s="339">
        <v>0</v>
      </c>
      <c r="I235" s="339">
        <v>0</v>
      </c>
      <c r="J235" s="339">
        <v>0</v>
      </c>
      <c r="K235" s="339">
        <v>0</v>
      </c>
      <c r="L235" s="339">
        <v>0</v>
      </c>
      <c r="M235" s="339">
        <v>0</v>
      </c>
      <c r="N235" s="339">
        <v>0</v>
      </c>
      <c r="O235" s="339">
        <v>0</v>
      </c>
      <c r="P235" s="339">
        <v>0</v>
      </c>
      <c r="Q235" s="340"/>
      <c r="R235" s="340"/>
      <c r="S235" s="340"/>
      <c r="T235" s="340"/>
      <c r="U235" s="340"/>
      <c r="V235" s="340"/>
      <c r="W235" s="340"/>
      <c r="X235" s="340"/>
      <c r="Y235" s="340"/>
      <c r="Z235" s="340"/>
      <c r="AA235" s="340"/>
      <c r="AB235" s="340"/>
      <c r="AC235" s="340"/>
      <c r="AD235" s="340"/>
    </row>
    <row r="236" spans="1:30" ht="12.75">
      <c r="A236" s="339" t="s">
        <v>540</v>
      </c>
      <c r="B236" s="339" t="s">
        <v>181</v>
      </c>
      <c r="C236" s="339">
        <v>137</v>
      </c>
      <c r="D236" s="339">
        <v>137</v>
      </c>
      <c r="E236" s="339">
        <v>137</v>
      </c>
      <c r="F236" s="339">
        <v>137</v>
      </c>
      <c r="G236" s="339">
        <v>137</v>
      </c>
      <c r="H236" s="339">
        <v>137</v>
      </c>
      <c r="I236" s="339">
        <v>137</v>
      </c>
      <c r="J236" s="339">
        <v>137</v>
      </c>
      <c r="K236" s="339">
        <v>137</v>
      </c>
      <c r="L236" s="339">
        <v>137</v>
      </c>
      <c r="M236" s="339">
        <v>137</v>
      </c>
      <c r="N236" s="339">
        <v>137</v>
      </c>
      <c r="O236" s="339">
        <v>137</v>
      </c>
      <c r="P236" s="339">
        <v>136831</v>
      </c>
      <c r="Q236" s="340"/>
      <c r="R236" s="340"/>
      <c r="S236" s="340"/>
      <c r="T236" s="340"/>
      <c r="U236" s="340"/>
      <c r="V236" s="340"/>
      <c r="W236" s="340"/>
      <c r="X236" s="340"/>
      <c r="Y236" s="340"/>
      <c r="Z236" s="340"/>
      <c r="AA236" s="340"/>
      <c r="AB236" s="340"/>
      <c r="AC236" s="340"/>
      <c r="AD236" s="340"/>
    </row>
    <row r="237" spans="1:30" ht="12.75">
      <c r="A237" s="339" t="s">
        <v>1165</v>
      </c>
      <c r="B237" s="339" t="s">
        <v>181</v>
      </c>
      <c r="C237" s="339">
        <v>0</v>
      </c>
      <c r="D237" s="339">
        <v>0</v>
      </c>
      <c r="E237" s="339">
        <v>0</v>
      </c>
      <c r="F237" s="339">
        <v>0</v>
      </c>
      <c r="G237" s="339">
        <v>0</v>
      </c>
      <c r="H237" s="339">
        <v>0</v>
      </c>
      <c r="I237" s="339">
        <v>0</v>
      </c>
      <c r="J237" s="339">
        <v>0</v>
      </c>
      <c r="K237" s="339">
        <v>0</v>
      </c>
      <c r="L237" s="339">
        <v>0</v>
      </c>
      <c r="M237" s="339">
        <v>0</v>
      </c>
      <c r="N237" s="339">
        <v>0</v>
      </c>
      <c r="O237" s="339">
        <v>0</v>
      </c>
      <c r="P237" s="339">
        <v>0</v>
      </c>
      <c r="Q237" s="340"/>
      <c r="R237" s="340"/>
      <c r="S237" s="340"/>
      <c r="T237" s="340"/>
      <c r="U237" s="340"/>
      <c r="V237" s="340"/>
      <c r="W237" s="340"/>
      <c r="X237" s="340"/>
      <c r="Y237" s="340"/>
      <c r="Z237" s="340"/>
      <c r="AA237" s="340"/>
      <c r="AB237" s="340"/>
      <c r="AC237" s="340"/>
      <c r="AD237" s="340"/>
    </row>
    <row r="238" spans="1:30" ht="12.75">
      <c r="A238" s="339" t="s">
        <v>541</v>
      </c>
      <c r="B238" s="339" t="s">
        <v>181</v>
      </c>
      <c r="C238" s="339">
        <v>13</v>
      </c>
      <c r="D238" s="339">
        <v>13</v>
      </c>
      <c r="E238" s="339">
        <v>13</v>
      </c>
      <c r="F238" s="339">
        <v>13</v>
      </c>
      <c r="G238" s="339">
        <v>13</v>
      </c>
      <c r="H238" s="339">
        <v>13</v>
      </c>
      <c r="I238" s="339">
        <v>13</v>
      </c>
      <c r="J238" s="339">
        <v>13</v>
      </c>
      <c r="K238" s="339">
        <v>13</v>
      </c>
      <c r="L238" s="339">
        <v>13</v>
      </c>
      <c r="M238" s="339">
        <v>13</v>
      </c>
      <c r="N238" s="339">
        <v>13</v>
      </c>
      <c r="O238" s="339">
        <v>13</v>
      </c>
      <c r="P238" s="339">
        <v>13113</v>
      </c>
      <c r="Q238" s="340"/>
      <c r="R238" s="340"/>
      <c r="S238" s="340"/>
      <c r="T238" s="340"/>
      <c r="U238" s="340"/>
      <c r="V238" s="340"/>
      <c r="W238" s="340"/>
      <c r="X238" s="340"/>
      <c r="Y238" s="340"/>
      <c r="Z238" s="340"/>
      <c r="AA238" s="340"/>
      <c r="AB238" s="340"/>
      <c r="AC238" s="340"/>
      <c r="AD238" s="340"/>
    </row>
    <row r="239" spans="1:30" ht="12.75">
      <c r="A239" s="339" t="s">
        <v>1166</v>
      </c>
      <c r="B239" s="339" t="s">
        <v>181</v>
      </c>
      <c r="C239" s="339">
        <v>0</v>
      </c>
      <c r="D239" s="339">
        <v>0</v>
      </c>
      <c r="E239" s="339">
        <v>0</v>
      </c>
      <c r="F239" s="339">
        <v>0</v>
      </c>
      <c r="G239" s="339">
        <v>0</v>
      </c>
      <c r="H239" s="339">
        <v>0</v>
      </c>
      <c r="I239" s="339">
        <v>0</v>
      </c>
      <c r="J239" s="339">
        <v>0</v>
      </c>
      <c r="K239" s="339">
        <v>0</v>
      </c>
      <c r="L239" s="339">
        <v>0</v>
      </c>
      <c r="M239" s="339">
        <v>0</v>
      </c>
      <c r="N239" s="339">
        <v>0</v>
      </c>
      <c r="O239" s="339">
        <v>0</v>
      </c>
      <c r="P239" s="339">
        <v>0</v>
      </c>
      <c r="Q239" s="340"/>
      <c r="R239" s="340"/>
      <c r="S239" s="340"/>
      <c r="T239" s="340"/>
      <c r="U239" s="340"/>
      <c r="V239" s="340"/>
      <c r="W239" s="340"/>
      <c r="X239" s="340"/>
      <c r="Y239" s="340"/>
      <c r="Z239" s="340"/>
      <c r="AA239" s="340"/>
      <c r="AB239" s="340"/>
      <c r="AC239" s="340"/>
      <c r="AD239" s="340"/>
    </row>
    <row r="240" spans="1:30" ht="12.75">
      <c r="A240" s="339" t="s">
        <v>542</v>
      </c>
      <c r="B240" s="339" t="s">
        <v>181</v>
      </c>
      <c r="C240" s="339">
        <v>2706</v>
      </c>
      <c r="D240" s="339">
        <v>2706</v>
      </c>
      <c r="E240" s="339">
        <v>2706</v>
      </c>
      <c r="F240" s="339">
        <v>2706</v>
      </c>
      <c r="G240" s="339">
        <v>2706</v>
      </c>
      <c r="H240" s="339">
        <v>2706</v>
      </c>
      <c r="I240" s="339">
        <v>2706</v>
      </c>
      <c r="J240" s="339">
        <v>2706</v>
      </c>
      <c r="K240" s="339">
        <v>2706</v>
      </c>
      <c r="L240" s="339">
        <v>2706</v>
      </c>
      <c r="M240" s="339">
        <v>2706</v>
      </c>
      <c r="N240" s="339">
        <v>2706</v>
      </c>
      <c r="O240" s="339">
        <v>2706</v>
      </c>
      <c r="P240" s="339">
        <v>2705503</v>
      </c>
      <c r="Q240" s="340"/>
      <c r="R240" s="340"/>
      <c r="S240" s="340"/>
      <c r="T240" s="340"/>
      <c r="U240" s="340"/>
      <c r="V240" s="340"/>
      <c r="W240" s="340"/>
      <c r="X240" s="340"/>
      <c r="Y240" s="340"/>
      <c r="Z240" s="340"/>
      <c r="AA240" s="340"/>
      <c r="AB240" s="340"/>
      <c r="AC240" s="340"/>
      <c r="AD240" s="340"/>
    </row>
    <row r="241" spans="1:30" ht="12.75">
      <c r="A241" s="339" t="s">
        <v>1167</v>
      </c>
      <c r="B241" s="339" t="s">
        <v>181</v>
      </c>
      <c r="C241" s="339">
        <v>0</v>
      </c>
      <c r="D241" s="339">
        <v>0</v>
      </c>
      <c r="E241" s="339">
        <v>0</v>
      </c>
      <c r="F241" s="339">
        <v>0</v>
      </c>
      <c r="G241" s="339">
        <v>0</v>
      </c>
      <c r="H241" s="339">
        <v>0</v>
      </c>
      <c r="I241" s="339">
        <v>0</v>
      </c>
      <c r="J241" s="339">
        <v>0</v>
      </c>
      <c r="K241" s="339">
        <v>0</v>
      </c>
      <c r="L241" s="339">
        <v>0</v>
      </c>
      <c r="M241" s="339">
        <v>0</v>
      </c>
      <c r="N241" s="339">
        <v>0</v>
      </c>
      <c r="O241" s="339">
        <v>0</v>
      </c>
      <c r="P241" s="339">
        <v>0</v>
      </c>
      <c r="Q241" s="340"/>
      <c r="R241" s="340"/>
      <c r="S241" s="340"/>
      <c r="T241" s="340"/>
      <c r="U241" s="340"/>
      <c r="V241" s="340"/>
      <c r="W241" s="340"/>
      <c r="X241" s="340"/>
      <c r="Y241" s="340"/>
      <c r="Z241" s="340"/>
      <c r="AA241" s="340"/>
      <c r="AB241" s="340"/>
      <c r="AC241" s="340"/>
      <c r="AD241" s="340"/>
    </row>
    <row r="242" spans="1:30" ht="12.75">
      <c r="A242" s="339" t="s">
        <v>543</v>
      </c>
      <c r="B242" s="339" t="s">
        <v>181</v>
      </c>
      <c r="C242" s="339">
        <v>2885</v>
      </c>
      <c r="D242" s="339">
        <v>2885</v>
      </c>
      <c r="E242" s="339">
        <v>2885</v>
      </c>
      <c r="F242" s="339">
        <v>2885</v>
      </c>
      <c r="G242" s="339">
        <v>2885</v>
      </c>
      <c r="H242" s="339">
        <v>2885</v>
      </c>
      <c r="I242" s="339">
        <v>2885</v>
      </c>
      <c r="J242" s="339">
        <v>2885</v>
      </c>
      <c r="K242" s="339">
        <v>2885</v>
      </c>
      <c r="L242" s="339">
        <v>2885</v>
      </c>
      <c r="M242" s="339">
        <v>2885</v>
      </c>
      <c r="N242" s="339">
        <v>2885</v>
      </c>
      <c r="O242" s="339">
        <v>2885</v>
      </c>
      <c r="P242" s="339">
        <v>2885148</v>
      </c>
      <c r="Q242" s="340"/>
      <c r="R242" s="340"/>
      <c r="S242" s="340"/>
      <c r="T242" s="340"/>
      <c r="U242" s="340"/>
      <c r="V242" s="340"/>
      <c r="W242" s="340"/>
      <c r="X242" s="340"/>
      <c r="Y242" s="340"/>
      <c r="Z242" s="340"/>
      <c r="AA242" s="340"/>
      <c r="AB242" s="340"/>
      <c r="AC242" s="340"/>
      <c r="AD242" s="340"/>
    </row>
    <row r="243" spans="1:30" ht="12.75">
      <c r="A243" s="339" t="s">
        <v>1168</v>
      </c>
      <c r="B243" s="339" t="s">
        <v>181</v>
      </c>
      <c r="C243" s="339">
        <v>0</v>
      </c>
      <c r="D243" s="339">
        <v>0</v>
      </c>
      <c r="E243" s="339">
        <v>0</v>
      </c>
      <c r="F243" s="339">
        <v>0</v>
      </c>
      <c r="G243" s="339">
        <v>0</v>
      </c>
      <c r="H243" s="339">
        <v>0</v>
      </c>
      <c r="I243" s="339">
        <v>0</v>
      </c>
      <c r="J243" s="339">
        <v>0</v>
      </c>
      <c r="K243" s="339">
        <v>0</v>
      </c>
      <c r="L243" s="339">
        <v>0</v>
      </c>
      <c r="M243" s="339">
        <v>0</v>
      </c>
      <c r="N243" s="339">
        <v>0</v>
      </c>
      <c r="O243" s="339">
        <v>0</v>
      </c>
      <c r="P243" s="339">
        <v>0</v>
      </c>
      <c r="Q243" s="340"/>
      <c r="R243" s="340"/>
      <c r="S243" s="340"/>
      <c r="T243" s="340"/>
      <c r="U243" s="340"/>
      <c r="V243" s="340"/>
      <c r="W243" s="340"/>
      <c r="X243" s="340"/>
      <c r="Y243" s="340"/>
      <c r="Z243" s="340"/>
      <c r="AA243" s="340"/>
      <c r="AB243" s="340"/>
      <c r="AC243" s="340"/>
      <c r="AD243" s="340"/>
    </row>
    <row r="244" spans="1:30" ht="12.75">
      <c r="A244" s="339" t="s">
        <v>544</v>
      </c>
      <c r="B244" s="339" t="s">
        <v>181</v>
      </c>
      <c r="C244" s="339">
        <v>2128</v>
      </c>
      <c r="D244" s="339">
        <v>2128</v>
      </c>
      <c r="E244" s="339">
        <v>2128</v>
      </c>
      <c r="F244" s="339">
        <v>2128</v>
      </c>
      <c r="G244" s="339">
        <v>2128</v>
      </c>
      <c r="H244" s="339">
        <v>2128</v>
      </c>
      <c r="I244" s="339">
        <v>2128</v>
      </c>
      <c r="J244" s="339">
        <v>2128</v>
      </c>
      <c r="K244" s="339">
        <v>2128</v>
      </c>
      <c r="L244" s="339">
        <v>2128</v>
      </c>
      <c r="M244" s="339">
        <v>2128</v>
      </c>
      <c r="N244" s="339">
        <v>2128</v>
      </c>
      <c r="O244" s="339">
        <v>2128</v>
      </c>
      <c r="P244" s="339">
        <v>2128003</v>
      </c>
      <c r="Q244" s="340"/>
      <c r="R244" s="340"/>
      <c r="S244" s="340"/>
      <c r="T244" s="340"/>
      <c r="U244" s="340"/>
      <c r="V244" s="340"/>
      <c r="W244" s="340"/>
      <c r="X244" s="340"/>
      <c r="Y244" s="340"/>
      <c r="Z244" s="340"/>
      <c r="AA244" s="340"/>
      <c r="AB244" s="340"/>
      <c r="AC244" s="340"/>
      <c r="AD244" s="340"/>
    </row>
    <row r="245" spans="1:30" ht="12.75">
      <c r="A245" s="339" t="s">
        <v>1169</v>
      </c>
      <c r="B245" s="339" t="s">
        <v>181</v>
      </c>
      <c r="C245" s="339">
        <v>0</v>
      </c>
      <c r="D245" s="339">
        <v>0</v>
      </c>
      <c r="E245" s="339">
        <v>0</v>
      </c>
      <c r="F245" s="339">
        <v>0</v>
      </c>
      <c r="G245" s="339">
        <v>0</v>
      </c>
      <c r="H245" s="339">
        <v>0</v>
      </c>
      <c r="I245" s="339">
        <v>0</v>
      </c>
      <c r="J245" s="339">
        <v>0</v>
      </c>
      <c r="K245" s="339">
        <v>0</v>
      </c>
      <c r="L245" s="339">
        <v>0</v>
      </c>
      <c r="M245" s="339">
        <v>0</v>
      </c>
      <c r="N245" s="339">
        <v>0</v>
      </c>
      <c r="O245" s="339">
        <v>0</v>
      </c>
      <c r="P245" s="339">
        <v>0</v>
      </c>
      <c r="Q245" s="340"/>
      <c r="R245" s="340"/>
      <c r="S245" s="340"/>
      <c r="T245" s="340"/>
      <c r="U245" s="340"/>
      <c r="V245" s="340"/>
      <c r="W245" s="340"/>
      <c r="X245" s="340"/>
      <c r="Y245" s="340"/>
      <c r="Z245" s="340"/>
      <c r="AA245" s="340"/>
      <c r="AB245" s="340"/>
      <c r="AC245" s="340"/>
      <c r="AD245" s="340"/>
    </row>
    <row r="246" spans="1:30" ht="12.75">
      <c r="A246" s="339" t="s">
        <v>1170</v>
      </c>
      <c r="B246" s="339" t="s">
        <v>181</v>
      </c>
      <c r="C246" s="339">
        <v>0</v>
      </c>
      <c r="D246" s="339">
        <v>0</v>
      </c>
      <c r="E246" s="339">
        <v>0</v>
      </c>
      <c r="F246" s="339">
        <v>0</v>
      </c>
      <c r="G246" s="339">
        <v>0</v>
      </c>
      <c r="H246" s="339">
        <v>0</v>
      </c>
      <c r="I246" s="339">
        <v>0</v>
      </c>
      <c r="J246" s="339">
        <v>0</v>
      </c>
      <c r="K246" s="339">
        <v>0</v>
      </c>
      <c r="L246" s="339">
        <v>0</v>
      </c>
      <c r="M246" s="339">
        <v>0</v>
      </c>
      <c r="N246" s="339">
        <v>0</v>
      </c>
      <c r="O246" s="339">
        <v>0</v>
      </c>
      <c r="P246" s="339">
        <v>0</v>
      </c>
      <c r="Q246" s="340"/>
      <c r="R246" s="340"/>
      <c r="S246" s="340"/>
      <c r="T246" s="340"/>
      <c r="U246" s="340"/>
      <c r="V246" s="340"/>
      <c r="W246" s="340"/>
      <c r="X246" s="340"/>
      <c r="Y246" s="340"/>
      <c r="Z246" s="340"/>
      <c r="AA246" s="340"/>
      <c r="AB246" s="340"/>
      <c r="AC246" s="340"/>
      <c r="AD246" s="340"/>
    </row>
    <row r="247" spans="1:30" ht="12.75">
      <c r="A247" s="339" t="s">
        <v>545</v>
      </c>
      <c r="B247" s="339" t="s">
        <v>181</v>
      </c>
      <c r="C247" s="339">
        <v>10815</v>
      </c>
      <c r="D247" s="339">
        <v>10815</v>
      </c>
      <c r="E247" s="339">
        <v>10815</v>
      </c>
      <c r="F247" s="339">
        <v>10815</v>
      </c>
      <c r="G247" s="339">
        <v>10815</v>
      </c>
      <c r="H247" s="339">
        <v>10815</v>
      </c>
      <c r="I247" s="339">
        <v>10815</v>
      </c>
      <c r="J247" s="339">
        <v>10815</v>
      </c>
      <c r="K247" s="339">
        <v>10815</v>
      </c>
      <c r="L247" s="339">
        <v>10815</v>
      </c>
      <c r="M247" s="339">
        <v>10815</v>
      </c>
      <c r="N247" s="339">
        <v>10815</v>
      </c>
      <c r="O247" s="339">
        <v>10815</v>
      </c>
      <c r="P247" s="339">
        <v>10814697</v>
      </c>
      <c r="Q247" s="340"/>
      <c r="R247" s="340"/>
      <c r="S247" s="340"/>
      <c r="T247" s="340"/>
      <c r="U247" s="340"/>
      <c r="V247" s="340"/>
      <c r="W247" s="340"/>
      <c r="X247" s="340"/>
      <c r="Y247" s="340"/>
      <c r="Z247" s="340"/>
      <c r="AA247" s="340"/>
      <c r="AB247" s="340"/>
      <c r="AC247" s="340"/>
      <c r="AD247" s="340"/>
    </row>
    <row r="248" spans="1:30" ht="12.75">
      <c r="A248" s="339" t="s">
        <v>862</v>
      </c>
      <c r="B248" s="339" t="s">
        <v>181</v>
      </c>
      <c r="C248" s="339">
        <v>9688</v>
      </c>
      <c r="D248" s="339">
        <v>9688</v>
      </c>
      <c r="E248" s="339">
        <v>9688</v>
      </c>
      <c r="F248" s="339">
        <v>9688</v>
      </c>
      <c r="G248" s="339">
        <v>9688</v>
      </c>
      <c r="H248" s="339">
        <v>9688</v>
      </c>
      <c r="I248" s="339">
        <v>9688</v>
      </c>
      <c r="J248" s="339">
        <v>9688</v>
      </c>
      <c r="K248" s="339">
        <v>9688</v>
      </c>
      <c r="L248" s="339">
        <v>9688</v>
      </c>
      <c r="M248" s="339">
        <v>9688</v>
      </c>
      <c r="N248" s="339">
        <v>9688</v>
      </c>
      <c r="O248" s="339">
        <v>9688</v>
      </c>
      <c r="P248" s="339">
        <v>9687864</v>
      </c>
      <c r="Q248" s="340"/>
      <c r="R248" s="340"/>
      <c r="S248" s="340"/>
      <c r="T248" s="340"/>
      <c r="U248" s="340"/>
      <c r="V248" s="340"/>
      <c r="W248" s="340"/>
      <c r="X248" s="340"/>
      <c r="Y248" s="340"/>
      <c r="Z248" s="340"/>
      <c r="AA248" s="340"/>
      <c r="AB248" s="340"/>
      <c r="AC248" s="340"/>
      <c r="AD248" s="340"/>
    </row>
    <row r="249" spans="1:30" ht="12.75">
      <c r="A249" s="339" t="s">
        <v>546</v>
      </c>
      <c r="B249" s="339" t="s">
        <v>181</v>
      </c>
      <c r="C249" s="339">
        <v>8292</v>
      </c>
      <c r="D249" s="339">
        <v>8292</v>
      </c>
      <c r="E249" s="339">
        <v>8292</v>
      </c>
      <c r="F249" s="339">
        <v>8292</v>
      </c>
      <c r="G249" s="339">
        <v>8292</v>
      </c>
      <c r="H249" s="339">
        <v>8292</v>
      </c>
      <c r="I249" s="339">
        <v>8292</v>
      </c>
      <c r="J249" s="339">
        <v>8292</v>
      </c>
      <c r="K249" s="339">
        <v>8292</v>
      </c>
      <c r="L249" s="339">
        <v>8292</v>
      </c>
      <c r="M249" s="339">
        <v>8292</v>
      </c>
      <c r="N249" s="339">
        <v>8292</v>
      </c>
      <c r="O249" s="339">
        <v>8292</v>
      </c>
      <c r="P249" s="339">
        <v>8292075</v>
      </c>
      <c r="Q249" s="340"/>
      <c r="R249" s="340"/>
      <c r="S249" s="340"/>
      <c r="T249" s="340"/>
      <c r="U249" s="340"/>
      <c r="V249" s="340"/>
      <c r="W249" s="340"/>
      <c r="X249" s="340"/>
      <c r="Y249" s="340"/>
      <c r="Z249" s="340"/>
      <c r="AA249" s="340"/>
      <c r="AB249" s="340"/>
      <c r="AC249" s="340"/>
      <c r="AD249" s="340"/>
    </row>
    <row r="250" spans="1:30" ht="12.75">
      <c r="A250" s="339" t="s">
        <v>1171</v>
      </c>
      <c r="B250" s="339" t="s">
        <v>181</v>
      </c>
      <c r="C250" s="339">
        <v>0</v>
      </c>
      <c r="D250" s="339">
        <v>0</v>
      </c>
      <c r="E250" s="339">
        <v>0</v>
      </c>
      <c r="F250" s="339">
        <v>0</v>
      </c>
      <c r="G250" s="339">
        <v>0</v>
      </c>
      <c r="H250" s="339">
        <v>0</v>
      </c>
      <c r="I250" s="339">
        <v>0</v>
      </c>
      <c r="J250" s="339">
        <v>0</v>
      </c>
      <c r="K250" s="339">
        <v>0</v>
      </c>
      <c r="L250" s="339">
        <v>0</v>
      </c>
      <c r="M250" s="339">
        <v>0</v>
      </c>
      <c r="N250" s="339">
        <v>0</v>
      </c>
      <c r="O250" s="339">
        <v>0</v>
      </c>
      <c r="P250" s="339">
        <v>0</v>
      </c>
      <c r="Q250" s="340"/>
      <c r="R250" s="340"/>
      <c r="S250" s="340"/>
      <c r="T250" s="340"/>
      <c r="U250" s="340"/>
      <c r="V250" s="340"/>
      <c r="W250" s="340"/>
      <c r="X250" s="340"/>
      <c r="Y250" s="340"/>
      <c r="Z250" s="340"/>
      <c r="AA250" s="340"/>
      <c r="AB250" s="340"/>
      <c r="AC250" s="340"/>
      <c r="AD250" s="340"/>
    </row>
    <row r="251" spans="1:30" ht="12.75">
      <c r="A251" s="339" t="s">
        <v>603</v>
      </c>
      <c r="B251" s="339" t="s">
        <v>181</v>
      </c>
      <c r="C251" s="339">
        <v>152</v>
      </c>
      <c r="D251" s="339">
        <v>152</v>
      </c>
      <c r="E251" s="339">
        <v>152</v>
      </c>
      <c r="F251" s="339">
        <v>152</v>
      </c>
      <c r="G251" s="339">
        <v>152</v>
      </c>
      <c r="H251" s="339">
        <v>152</v>
      </c>
      <c r="I251" s="339">
        <v>152</v>
      </c>
      <c r="J251" s="339">
        <v>152</v>
      </c>
      <c r="K251" s="339">
        <v>152</v>
      </c>
      <c r="L251" s="339">
        <v>152</v>
      </c>
      <c r="M251" s="339">
        <v>152</v>
      </c>
      <c r="N251" s="339">
        <v>152</v>
      </c>
      <c r="O251" s="339">
        <v>152</v>
      </c>
      <c r="P251" s="339">
        <v>151581</v>
      </c>
      <c r="Q251" s="340"/>
      <c r="R251" s="340"/>
      <c r="S251" s="340"/>
      <c r="T251" s="340"/>
      <c r="U251" s="340"/>
      <c r="V251" s="340"/>
      <c r="W251" s="340"/>
      <c r="X251" s="340"/>
      <c r="Y251" s="340"/>
      <c r="Z251" s="340"/>
      <c r="AA251" s="340"/>
      <c r="AB251" s="340"/>
      <c r="AC251" s="340"/>
      <c r="AD251" s="340"/>
    </row>
    <row r="252" spans="1:30" ht="12.75">
      <c r="A252" s="339" t="s">
        <v>1172</v>
      </c>
      <c r="B252" s="339" t="s">
        <v>181</v>
      </c>
      <c r="C252" s="339">
        <v>0</v>
      </c>
      <c r="D252" s="339">
        <v>0</v>
      </c>
      <c r="E252" s="339">
        <v>0</v>
      </c>
      <c r="F252" s="339">
        <v>0</v>
      </c>
      <c r="G252" s="339">
        <v>0</v>
      </c>
      <c r="H252" s="339">
        <v>0</v>
      </c>
      <c r="I252" s="339">
        <v>0</v>
      </c>
      <c r="J252" s="339">
        <v>0</v>
      </c>
      <c r="K252" s="339">
        <v>0</v>
      </c>
      <c r="L252" s="339">
        <v>0</v>
      </c>
      <c r="M252" s="339">
        <v>0</v>
      </c>
      <c r="N252" s="339">
        <v>0</v>
      </c>
      <c r="O252" s="339">
        <v>0</v>
      </c>
      <c r="P252" s="339">
        <v>0</v>
      </c>
      <c r="Q252" s="340"/>
      <c r="R252" s="340"/>
      <c r="S252" s="340"/>
      <c r="T252" s="340"/>
      <c r="U252" s="340"/>
      <c r="V252" s="340"/>
      <c r="W252" s="340"/>
      <c r="X252" s="340"/>
      <c r="Y252" s="340"/>
      <c r="Z252" s="340"/>
      <c r="AA252" s="340"/>
      <c r="AB252" s="340"/>
      <c r="AC252" s="340"/>
      <c r="AD252" s="340"/>
    </row>
    <row r="253" spans="1:30" ht="12.75">
      <c r="A253" s="339" t="s">
        <v>1173</v>
      </c>
      <c r="B253" s="339" t="s">
        <v>181</v>
      </c>
      <c r="C253" s="339">
        <v>0</v>
      </c>
      <c r="D253" s="339">
        <v>0</v>
      </c>
      <c r="E253" s="339">
        <v>0</v>
      </c>
      <c r="F253" s="339">
        <v>0</v>
      </c>
      <c r="G253" s="339">
        <v>0</v>
      </c>
      <c r="H253" s="339">
        <v>0</v>
      </c>
      <c r="I253" s="339">
        <v>0</v>
      </c>
      <c r="J253" s="339">
        <v>0</v>
      </c>
      <c r="K253" s="339">
        <v>0</v>
      </c>
      <c r="L253" s="339">
        <v>0</v>
      </c>
      <c r="M253" s="339">
        <v>0</v>
      </c>
      <c r="N253" s="339">
        <v>0</v>
      </c>
      <c r="O253" s="339">
        <v>0</v>
      </c>
      <c r="P253" s="339">
        <v>0</v>
      </c>
      <c r="Q253" s="340"/>
      <c r="R253" s="340"/>
      <c r="S253" s="340"/>
      <c r="T253" s="340"/>
      <c r="U253" s="340"/>
      <c r="V253" s="340"/>
      <c r="W253" s="340"/>
      <c r="X253" s="340"/>
      <c r="Y253" s="340"/>
      <c r="Z253" s="340"/>
      <c r="AA253" s="340"/>
      <c r="AB253" s="340"/>
      <c r="AC253" s="340"/>
      <c r="AD253" s="340"/>
    </row>
    <row r="254" spans="1:30" ht="12.75">
      <c r="A254" s="339" t="s">
        <v>604</v>
      </c>
      <c r="B254" s="339" t="s">
        <v>181</v>
      </c>
      <c r="C254" s="339">
        <v>159</v>
      </c>
      <c r="D254" s="339">
        <v>159</v>
      </c>
      <c r="E254" s="339">
        <v>159</v>
      </c>
      <c r="F254" s="339">
        <v>159</v>
      </c>
      <c r="G254" s="339">
        <v>159</v>
      </c>
      <c r="H254" s="339">
        <v>159</v>
      </c>
      <c r="I254" s="339">
        <v>159</v>
      </c>
      <c r="J254" s="339">
        <v>159</v>
      </c>
      <c r="K254" s="339">
        <v>159</v>
      </c>
      <c r="L254" s="339">
        <v>159</v>
      </c>
      <c r="M254" s="339">
        <v>159</v>
      </c>
      <c r="N254" s="339">
        <v>159</v>
      </c>
      <c r="O254" s="339">
        <v>159</v>
      </c>
      <c r="P254" s="339">
        <v>158947</v>
      </c>
      <c r="Q254" s="340"/>
      <c r="R254" s="340"/>
      <c r="S254" s="340"/>
      <c r="T254" s="340"/>
      <c r="U254" s="340"/>
      <c r="V254" s="340"/>
      <c r="W254" s="340"/>
      <c r="X254" s="340"/>
      <c r="Y254" s="340"/>
      <c r="Z254" s="340"/>
      <c r="AA254" s="340"/>
      <c r="AB254" s="340"/>
      <c r="AC254" s="340"/>
      <c r="AD254" s="340"/>
    </row>
    <row r="255" spans="1:30" ht="12.75">
      <c r="A255" s="339" t="s">
        <v>1174</v>
      </c>
      <c r="B255" s="339" t="s">
        <v>181</v>
      </c>
      <c r="C255" s="339">
        <v>0</v>
      </c>
      <c r="D255" s="339">
        <v>0</v>
      </c>
      <c r="E255" s="339">
        <v>0</v>
      </c>
      <c r="F255" s="339">
        <v>0</v>
      </c>
      <c r="G255" s="339">
        <v>0</v>
      </c>
      <c r="H255" s="339">
        <v>0</v>
      </c>
      <c r="I255" s="339">
        <v>0</v>
      </c>
      <c r="J255" s="339">
        <v>0</v>
      </c>
      <c r="K255" s="339">
        <v>0</v>
      </c>
      <c r="L255" s="339">
        <v>0</v>
      </c>
      <c r="M255" s="339">
        <v>0</v>
      </c>
      <c r="N255" s="339">
        <v>0</v>
      </c>
      <c r="O255" s="339">
        <v>0</v>
      </c>
      <c r="P255" s="339">
        <v>0</v>
      </c>
      <c r="Q255" s="340"/>
      <c r="R255" s="340"/>
      <c r="S255" s="340"/>
      <c r="T255" s="340"/>
      <c r="U255" s="340"/>
      <c r="V255" s="340"/>
      <c r="W255" s="340"/>
      <c r="X255" s="340"/>
      <c r="Y255" s="340"/>
      <c r="Z255" s="340"/>
      <c r="AA255" s="340"/>
      <c r="AB255" s="340"/>
      <c r="AC255" s="340"/>
      <c r="AD255" s="340"/>
    </row>
    <row r="256" spans="1:30" ht="12.75">
      <c r="A256" s="339" t="s">
        <v>863</v>
      </c>
      <c r="B256" s="339" t="s">
        <v>181</v>
      </c>
      <c r="C256" s="339">
        <v>0</v>
      </c>
      <c r="D256" s="339">
        <v>0</v>
      </c>
      <c r="E256" s="339">
        <v>0</v>
      </c>
      <c r="F256" s="339">
        <v>0</v>
      </c>
      <c r="G256" s="339">
        <v>0</v>
      </c>
      <c r="H256" s="339">
        <v>0</v>
      </c>
      <c r="I256" s="339">
        <v>0</v>
      </c>
      <c r="J256" s="339">
        <v>0</v>
      </c>
      <c r="K256" s="339">
        <v>0</v>
      </c>
      <c r="L256" s="339">
        <v>0</v>
      </c>
      <c r="M256" s="339">
        <v>0</v>
      </c>
      <c r="N256" s="339">
        <v>0</v>
      </c>
      <c r="O256" s="339">
        <v>0</v>
      </c>
      <c r="P256" s="339">
        <v>0</v>
      </c>
      <c r="Q256" s="340"/>
      <c r="R256" s="340"/>
      <c r="S256" s="340"/>
      <c r="T256" s="340"/>
      <c r="U256" s="340"/>
      <c r="V256" s="340"/>
      <c r="W256" s="340"/>
      <c r="X256" s="340"/>
      <c r="Y256" s="340"/>
      <c r="Z256" s="340"/>
      <c r="AA256" s="340"/>
      <c r="AB256" s="340"/>
      <c r="AC256" s="340"/>
      <c r="AD256" s="340"/>
    </row>
    <row r="257" spans="1:30" ht="12.75">
      <c r="A257" s="339" t="s">
        <v>263</v>
      </c>
      <c r="B257" s="339" t="s">
        <v>181</v>
      </c>
      <c r="C257" s="339">
        <v>0</v>
      </c>
      <c r="D257" s="339">
        <v>0</v>
      </c>
      <c r="E257" s="339">
        <v>0</v>
      </c>
      <c r="F257" s="339">
        <v>0</v>
      </c>
      <c r="G257" s="339">
        <v>0</v>
      </c>
      <c r="H257" s="339">
        <v>0</v>
      </c>
      <c r="I257" s="339">
        <v>0</v>
      </c>
      <c r="J257" s="339">
        <v>0</v>
      </c>
      <c r="K257" s="339">
        <v>0</v>
      </c>
      <c r="L257" s="339">
        <v>0</v>
      </c>
      <c r="M257" s="339">
        <v>0</v>
      </c>
      <c r="N257" s="339">
        <v>0</v>
      </c>
      <c r="O257" s="339">
        <v>0</v>
      </c>
      <c r="P257" s="339">
        <v>0</v>
      </c>
      <c r="Q257" s="340"/>
      <c r="R257" s="340"/>
      <c r="S257" s="340"/>
      <c r="T257" s="340"/>
      <c r="U257" s="340"/>
      <c r="V257" s="340"/>
      <c r="W257" s="340"/>
      <c r="X257" s="340"/>
      <c r="Y257" s="340"/>
      <c r="Z257" s="340"/>
      <c r="AA257" s="340"/>
      <c r="AB257" s="340"/>
      <c r="AC257" s="340"/>
      <c r="AD257" s="340"/>
    </row>
    <row r="258" spans="1:30" ht="12.75">
      <c r="A258" s="339" t="s">
        <v>245</v>
      </c>
      <c r="B258" s="339" t="s">
        <v>181</v>
      </c>
      <c r="C258" s="339">
        <v>26963</v>
      </c>
      <c r="D258" s="339">
        <v>26963</v>
      </c>
      <c r="E258" s="339">
        <v>26963</v>
      </c>
      <c r="F258" s="339">
        <v>26963</v>
      </c>
      <c r="G258" s="339">
        <v>26963</v>
      </c>
      <c r="H258" s="339">
        <v>26963</v>
      </c>
      <c r="I258" s="339">
        <v>26963</v>
      </c>
      <c r="J258" s="339">
        <v>26963</v>
      </c>
      <c r="K258" s="339">
        <v>26963</v>
      </c>
      <c r="L258" s="339">
        <v>26963</v>
      </c>
      <c r="M258" s="339">
        <v>26963</v>
      </c>
      <c r="N258" s="339">
        <v>26963</v>
      </c>
      <c r="O258" s="339">
        <v>26963</v>
      </c>
      <c r="P258" s="339">
        <v>26962980</v>
      </c>
      <c r="Q258" s="340"/>
      <c r="R258" s="340"/>
      <c r="S258" s="340"/>
      <c r="T258" s="340"/>
      <c r="U258" s="340"/>
      <c r="V258" s="340"/>
      <c r="W258" s="340"/>
      <c r="X258" s="340"/>
      <c r="Y258" s="340"/>
      <c r="Z258" s="340"/>
      <c r="AA258" s="340"/>
      <c r="AB258" s="340"/>
      <c r="AC258" s="340"/>
      <c r="AD258" s="340"/>
    </row>
    <row r="259" spans="1:30" ht="12.75">
      <c r="A259" s="339" t="s">
        <v>547</v>
      </c>
      <c r="B259" s="339" t="s">
        <v>181</v>
      </c>
      <c r="C259" s="339">
        <v>22781</v>
      </c>
      <c r="D259" s="339">
        <v>22781</v>
      </c>
      <c r="E259" s="339">
        <v>22781</v>
      </c>
      <c r="F259" s="339">
        <v>22781</v>
      </c>
      <c r="G259" s="339">
        <v>22781</v>
      </c>
      <c r="H259" s="339">
        <v>22781</v>
      </c>
      <c r="I259" s="339">
        <v>22781</v>
      </c>
      <c r="J259" s="339">
        <v>22781</v>
      </c>
      <c r="K259" s="339">
        <v>22781</v>
      </c>
      <c r="L259" s="339">
        <v>22781</v>
      </c>
      <c r="M259" s="339">
        <v>22781</v>
      </c>
      <c r="N259" s="339">
        <v>22781</v>
      </c>
      <c r="O259" s="339">
        <v>22781</v>
      </c>
      <c r="P259" s="339">
        <v>22781417</v>
      </c>
      <c r="Q259" s="340"/>
      <c r="R259" s="340"/>
      <c r="S259" s="340"/>
      <c r="T259" s="340"/>
      <c r="U259" s="340"/>
      <c r="V259" s="340"/>
      <c r="W259" s="340"/>
      <c r="X259" s="340"/>
      <c r="Y259" s="340"/>
      <c r="Z259" s="340"/>
      <c r="AA259" s="340"/>
      <c r="AB259" s="340"/>
      <c r="AC259" s="340"/>
      <c r="AD259" s="340"/>
    </row>
    <row r="260" spans="1:30" ht="12.75">
      <c r="A260" s="339" t="s">
        <v>1175</v>
      </c>
      <c r="B260" s="339" t="s">
        <v>181</v>
      </c>
      <c r="C260" s="339">
        <v>0</v>
      </c>
      <c r="D260" s="339">
        <v>0</v>
      </c>
      <c r="E260" s="339">
        <v>0</v>
      </c>
      <c r="F260" s="339">
        <v>0</v>
      </c>
      <c r="G260" s="339">
        <v>0</v>
      </c>
      <c r="H260" s="339">
        <v>0</v>
      </c>
      <c r="I260" s="339">
        <v>0</v>
      </c>
      <c r="J260" s="339">
        <v>0</v>
      </c>
      <c r="K260" s="339">
        <v>0</v>
      </c>
      <c r="L260" s="339">
        <v>0</v>
      </c>
      <c r="M260" s="339">
        <v>0</v>
      </c>
      <c r="N260" s="339">
        <v>0</v>
      </c>
      <c r="O260" s="339">
        <v>0</v>
      </c>
      <c r="P260" s="339">
        <v>0</v>
      </c>
      <c r="Q260" s="340"/>
      <c r="R260" s="340"/>
      <c r="S260" s="340"/>
      <c r="T260" s="340"/>
      <c r="U260" s="340"/>
      <c r="V260" s="340"/>
      <c r="W260" s="340"/>
      <c r="X260" s="340"/>
      <c r="Y260" s="340"/>
      <c r="Z260" s="340"/>
      <c r="AA260" s="340"/>
      <c r="AB260" s="340"/>
      <c r="AC260" s="340"/>
      <c r="AD260" s="340"/>
    </row>
    <row r="261" spans="1:30" ht="12.75">
      <c r="A261" s="339" t="s">
        <v>246</v>
      </c>
      <c r="B261" s="339" t="s">
        <v>181</v>
      </c>
      <c r="C261" s="339">
        <v>14486</v>
      </c>
      <c r="D261" s="339">
        <v>14486</v>
      </c>
      <c r="E261" s="339">
        <v>14486</v>
      </c>
      <c r="F261" s="339">
        <v>14486</v>
      </c>
      <c r="G261" s="339">
        <v>14486</v>
      </c>
      <c r="H261" s="339">
        <v>14486</v>
      </c>
      <c r="I261" s="339">
        <v>14486</v>
      </c>
      <c r="J261" s="339">
        <v>14486</v>
      </c>
      <c r="K261" s="339">
        <v>14486</v>
      </c>
      <c r="L261" s="339">
        <v>14486</v>
      </c>
      <c r="M261" s="339">
        <v>14486</v>
      </c>
      <c r="N261" s="339">
        <v>14486</v>
      </c>
      <c r="O261" s="339">
        <v>14486</v>
      </c>
      <c r="P261" s="339">
        <v>14485598</v>
      </c>
      <c r="Q261" s="340"/>
      <c r="R261" s="340"/>
      <c r="S261" s="340"/>
      <c r="T261" s="340"/>
      <c r="U261" s="340"/>
      <c r="V261" s="340"/>
      <c r="W261" s="340"/>
      <c r="X261" s="340"/>
      <c r="Y261" s="340"/>
      <c r="Z261" s="340"/>
      <c r="AA261" s="340"/>
      <c r="AB261" s="340"/>
      <c r="AC261" s="340"/>
      <c r="AD261" s="340"/>
    </row>
    <row r="262" spans="1:30" ht="12.75">
      <c r="A262" s="339" t="s">
        <v>247</v>
      </c>
      <c r="B262" s="339" t="s">
        <v>181</v>
      </c>
      <c r="C262" s="339">
        <v>20589</v>
      </c>
      <c r="D262" s="339">
        <v>20589</v>
      </c>
      <c r="E262" s="339">
        <v>20589</v>
      </c>
      <c r="F262" s="339">
        <v>20589</v>
      </c>
      <c r="G262" s="339">
        <v>20589</v>
      </c>
      <c r="H262" s="339">
        <v>20589</v>
      </c>
      <c r="I262" s="339">
        <v>20589</v>
      </c>
      <c r="J262" s="339">
        <v>20589</v>
      </c>
      <c r="K262" s="339">
        <v>20589</v>
      </c>
      <c r="L262" s="339">
        <v>20589</v>
      </c>
      <c r="M262" s="339">
        <v>20589</v>
      </c>
      <c r="N262" s="339">
        <v>20589</v>
      </c>
      <c r="O262" s="339">
        <v>20589</v>
      </c>
      <c r="P262" s="339">
        <v>20589184</v>
      </c>
      <c r="Q262" s="340"/>
      <c r="R262" s="340"/>
      <c r="S262" s="340"/>
      <c r="T262" s="340"/>
      <c r="U262" s="340"/>
      <c r="V262" s="340"/>
      <c r="W262" s="340"/>
      <c r="X262" s="340"/>
      <c r="Y262" s="340"/>
      <c r="Z262" s="340"/>
      <c r="AA262" s="340"/>
      <c r="AB262" s="340"/>
      <c r="AC262" s="340"/>
      <c r="AD262" s="340"/>
    </row>
    <row r="263" spans="1:30" ht="12.75">
      <c r="A263" s="339" t="s">
        <v>1176</v>
      </c>
      <c r="B263" s="339" t="s">
        <v>181</v>
      </c>
      <c r="C263" s="339">
        <v>0</v>
      </c>
      <c r="D263" s="339">
        <v>0</v>
      </c>
      <c r="E263" s="339">
        <v>0</v>
      </c>
      <c r="F263" s="339">
        <v>0</v>
      </c>
      <c r="G263" s="339">
        <v>0</v>
      </c>
      <c r="H263" s="339">
        <v>0</v>
      </c>
      <c r="I263" s="339">
        <v>0</v>
      </c>
      <c r="J263" s="339">
        <v>0</v>
      </c>
      <c r="K263" s="339">
        <v>0</v>
      </c>
      <c r="L263" s="339">
        <v>0</v>
      </c>
      <c r="M263" s="339">
        <v>0</v>
      </c>
      <c r="N263" s="339">
        <v>0</v>
      </c>
      <c r="O263" s="339">
        <v>0</v>
      </c>
      <c r="P263" s="339">
        <v>0</v>
      </c>
      <c r="Q263" s="340"/>
      <c r="R263" s="340"/>
      <c r="S263" s="340"/>
      <c r="T263" s="340"/>
      <c r="U263" s="340"/>
      <c r="V263" s="340"/>
      <c r="W263" s="340"/>
      <c r="X263" s="340"/>
      <c r="Y263" s="340"/>
      <c r="Z263" s="340"/>
      <c r="AA263" s="340"/>
      <c r="AB263" s="340"/>
      <c r="AC263" s="340"/>
      <c r="AD263" s="340"/>
    </row>
    <row r="264" spans="1:30" ht="12.75">
      <c r="A264" s="339" t="s">
        <v>1177</v>
      </c>
      <c r="B264" s="339" t="s">
        <v>181</v>
      </c>
      <c r="C264" s="339">
        <v>0</v>
      </c>
      <c r="D264" s="339">
        <v>0</v>
      </c>
      <c r="E264" s="339">
        <v>0</v>
      </c>
      <c r="F264" s="339">
        <v>0</v>
      </c>
      <c r="G264" s="339">
        <v>0</v>
      </c>
      <c r="H264" s="339">
        <v>0</v>
      </c>
      <c r="I264" s="339">
        <v>0</v>
      </c>
      <c r="J264" s="339">
        <v>0</v>
      </c>
      <c r="K264" s="339">
        <v>0</v>
      </c>
      <c r="L264" s="339">
        <v>0</v>
      </c>
      <c r="M264" s="339">
        <v>0</v>
      </c>
      <c r="N264" s="339">
        <v>0</v>
      </c>
      <c r="O264" s="339">
        <v>0</v>
      </c>
      <c r="P264" s="339">
        <v>0</v>
      </c>
      <c r="Q264" s="340"/>
      <c r="R264" s="340"/>
      <c r="S264" s="340"/>
      <c r="T264" s="340"/>
      <c r="U264" s="340"/>
      <c r="V264" s="340"/>
      <c r="W264" s="340"/>
      <c r="X264" s="340"/>
      <c r="Y264" s="340"/>
      <c r="Z264" s="340"/>
      <c r="AA264" s="340"/>
      <c r="AB264" s="340"/>
      <c r="AC264" s="340"/>
      <c r="AD264" s="340"/>
    </row>
    <row r="265" spans="1:30" ht="12.75">
      <c r="A265" s="339" t="s">
        <v>752</v>
      </c>
      <c r="B265" s="339" t="s">
        <v>181</v>
      </c>
      <c r="C265" s="339">
        <v>0</v>
      </c>
      <c r="D265" s="339">
        <v>0</v>
      </c>
      <c r="E265" s="339">
        <v>0</v>
      </c>
      <c r="F265" s="339">
        <v>0</v>
      </c>
      <c r="G265" s="339">
        <v>0</v>
      </c>
      <c r="H265" s="339">
        <v>0</v>
      </c>
      <c r="I265" s="339">
        <v>0</v>
      </c>
      <c r="J265" s="339">
        <v>0</v>
      </c>
      <c r="K265" s="339">
        <v>0</v>
      </c>
      <c r="L265" s="339">
        <v>0</v>
      </c>
      <c r="M265" s="339">
        <v>0</v>
      </c>
      <c r="N265" s="339">
        <v>0</v>
      </c>
      <c r="O265" s="339">
        <v>0</v>
      </c>
      <c r="P265" s="339">
        <v>0</v>
      </c>
      <c r="Q265" s="340"/>
      <c r="R265" s="340"/>
      <c r="S265" s="340"/>
      <c r="T265" s="340"/>
      <c r="U265" s="340"/>
      <c r="V265" s="340"/>
      <c r="W265" s="340"/>
      <c r="X265" s="340"/>
      <c r="Y265" s="340"/>
      <c r="Z265" s="340"/>
      <c r="AA265" s="340"/>
      <c r="AB265" s="340"/>
      <c r="AC265" s="340"/>
      <c r="AD265" s="340"/>
    </row>
    <row r="266" spans="1:30" ht="12.75">
      <c r="A266" s="339" t="s">
        <v>864</v>
      </c>
      <c r="B266" s="339" t="s">
        <v>181</v>
      </c>
      <c r="C266" s="339">
        <v>0</v>
      </c>
      <c r="D266" s="339">
        <v>0</v>
      </c>
      <c r="E266" s="339">
        <v>0</v>
      </c>
      <c r="F266" s="339">
        <v>0</v>
      </c>
      <c r="G266" s="339">
        <v>0</v>
      </c>
      <c r="H266" s="339">
        <v>0</v>
      </c>
      <c r="I266" s="339">
        <v>0</v>
      </c>
      <c r="J266" s="339">
        <v>0</v>
      </c>
      <c r="K266" s="339">
        <v>0</v>
      </c>
      <c r="L266" s="339">
        <v>0</v>
      </c>
      <c r="M266" s="339">
        <v>0</v>
      </c>
      <c r="N266" s="339">
        <v>0</v>
      </c>
      <c r="O266" s="339">
        <v>0</v>
      </c>
      <c r="P266" s="339">
        <v>0</v>
      </c>
      <c r="Q266" s="340"/>
      <c r="R266" s="340"/>
      <c r="S266" s="340"/>
      <c r="T266" s="340"/>
      <c r="U266" s="340"/>
      <c r="V266" s="340"/>
      <c r="W266" s="340"/>
      <c r="X266" s="340"/>
      <c r="Y266" s="340"/>
      <c r="Z266" s="340"/>
      <c r="AA266" s="340"/>
      <c r="AB266" s="340"/>
      <c r="AC266" s="340"/>
      <c r="AD266" s="340"/>
    </row>
    <row r="267" spans="1:30" ht="12.75">
      <c r="A267" s="339" t="s">
        <v>1178</v>
      </c>
      <c r="B267" s="339" t="s">
        <v>181</v>
      </c>
      <c r="C267" s="339">
        <v>0</v>
      </c>
      <c r="D267" s="339">
        <v>0</v>
      </c>
      <c r="E267" s="339">
        <v>0</v>
      </c>
      <c r="F267" s="339">
        <v>0</v>
      </c>
      <c r="G267" s="339">
        <v>0</v>
      </c>
      <c r="H267" s="339">
        <v>0</v>
      </c>
      <c r="I267" s="339">
        <v>0</v>
      </c>
      <c r="J267" s="339">
        <v>0</v>
      </c>
      <c r="K267" s="339">
        <v>0</v>
      </c>
      <c r="L267" s="339">
        <v>0</v>
      </c>
      <c r="M267" s="339">
        <v>0</v>
      </c>
      <c r="N267" s="339">
        <v>0</v>
      </c>
      <c r="O267" s="339">
        <v>0</v>
      </c>
      <c r="P267" s="339">
        <v>0</v>
      </c>
      <c r="Q267" s="340"/>
      <c r="R267" s="340"/>
      <c r="S267" s="340"/>
      <c r="T267" s="340"/>
      <c r="U267" s="340"/>
      <c r="V267" s="340"/>
      <c r="W267" s="340"/>
      <c r="X267" s="340"/>
      <c r="Y267" s="340"/>
      <c r="Z267" s="340"/>
      <c r="AA267" s="340"/>
      <c r="AB267" s="340"/>
      <c r="AC267" s="340"/>
      <c r="AD267" s="340"/>
    </row>
    <row r="268" spans="1:30" ht="12.75">
      <c r="A268" s="339" t="s">
        <v>248</v>
      </c>
      <c r="B268" s="339" t="s">
        <v>181</v>
      </c>
      <c r="C268" s="339">
        <v>5744</v>
      </c>
      <c r="D268" s="339">
        <v>5744</v>
      </c>
      <c r="E268" s="339">
        <v>5744</v>
      </c>
      <c r="F268" s="339">
        <v>5744</v>
      </c>
      <c r="G268" s="339">
        <v>5744</v>
      </c>
      <c r="H268" s="339">
        <v>5744</v>
      </c>
      <c r="I268" s="339">
        <v>5744</v>
      </c>
      <c r="J268" s="339">
        <v>5744</v>
      </c>
      <c r="K268" s="339">
        <v>5744</v>
      </c>
      <c r="L268" s="339">
        <v>5744</v>
      </c>
      <c r="M268" s="339">
        <v>5744</v>
      </c>
      <c r="N268" s="339">
        <v>5744</v>
      </c>
      <c r="O268" s="339">
        <v>5744</v>
      </c>
      <c r="P268" s="339">
        <v>5744097</v>
      </c>
      <c r="Q268" s="340"/>
      <c r="R268" s="340"/>
      <c r="S268" s="340"/>
      <c r="T268" s="340"/>
      <c r="U268" s="340"/>
      <c r="V268" s="340"/>
      <c r="W268" s="340"/>
      <c r="X268" s="340"/>
      <c r="Y268" s="340"/>
      <c r="Z268" s="340"/>
      <c r="AA268" s="340"/>
      <c r="AB268" s="340"/>
      <c r="AC268" s="340"/>
      <c r="AD268" s="340"/>
    </row>
    <row r="269" spans="1:30" ht="12.75">
      <c r="A269" s="339" t="s">
        <v>1179</v>
      </c>
      <c r="B269" s="339" t="s">
        <v>181</v>
      </c>
      <c r="C269" s="339">
        <v>0</v>
      </c>
      <c r="D269" s="339">
        <v>0</v>
      </c>
      <c r="E269" s="339">
        <v>0</v>
      </c>
      <c r="F269" s="339">
        <v>0</v>
      </c>
      <c r="G269" s="339">
        <v>0</v>
      </c>
      <c r="H269" s="339">
        <v>0</v>
      </c>
      <c r="I269" s="339">
        <v>0</v>
      </c>
      <c r="J269" s="339">
        <v>0</v>
      </c>
      <c r="K269" s="339">
        <v>0</v>
      </c>
      <c r="L269" s="339">
        <v>0</v>
      </c>
      <c r="M269" s="339">
        <v>0</v>
      </c>
      <c r="N269" s="339">
        <v>0</v>
      </c>
      <c r="O269" s="339">
        <v>0</v>
      </c>
      <c r="P269" s="339">
        <v>0</v>
      </c>
      <c r="Q269" s="340"/>
      <c r="R269" s="340"/>
      <c r="S269" s="340"/>
      <c r="T269" s="340"/>
      <c r="U269" s="340"/>
      <c r="V269" s="340"/>
      <c r="W269" s="340"/>
      <c r="X269" s="340"/>
      <c r="Y269" s="340"/>
      <c r="Z269" s="340"/>
      <c r="AA269" s="340"/>
      <c r="AB269" s="340"/>
      <c r="AC269" s="340"/>
      <c r="AD269" s="340"/>
    </row>
    <row r="270" spans="1:30" ht="12.75">
      <c r="A270" s="339" t="s">
        <v>980</v>
      </c>
      <c r="B270" s="339" t="s">
        <v>181</v>
      </c>
      <c r="C270" s="339">
        <v>0</v>
      </c>
      <c r="D270" s="339">
        <v>0</v>
      </c>
      <c r="E270" s="339">
        <v>0</v>
      </c>
      <c r="F270" s="339">
        <v>0</v>
      </c>
      <c r="G270" s="339">
        <v>0</v>
      </c>
      <c r="H270" s="339">
        <v>0</v>
      </c>
      <c r="I270" s="339">
        <v>0</v>
      </c>
      <c r="J270" s="339">
        <v>0</v>
      </c>
      <c r="K270" s="339">
        <v>0</v>
      </c>
      <c r="L270" s="339">
        <v>0</v>
      </c>
      <c r="M270" s="339">
        <v>0</v>
      </c>
      <c r="N270" s="339">
        <v>0</v>
      </c>
      <c r="O270" s="339">
        <v>0</v>
      </c>
      <c r="P270" s="339">
        <v>0</v>
      </c>
      <c r="Q270" s="340"/>
      <c r="R270" s="340"/>
      <c r="S270" s="340"/>
      <c r="T270" s="340"/>
      <c r="U270" s="340"/>
      <c r="V270" s="340"/>
      <c r="W270" s="340"/>
      <c r="X270" s="340"/>
      <c r="Y270" s="340"/>
      <c r="Z270" s="340"/>
      <c r="AA270" s="340"/>
      <c r="AB270" s="340"/>
      <c r="AC270" s="340"/>
      <c r="AD270" s="340"/>
    </row>
    <row r="271" spans="1:30" ht="12.75">
      <c r="A271" s="339" t="s">
        <v>753</v>
      </c>
      <c r="B271" s="339" t="s">
        <v>181</v>
      </c>
      <c r="C271" s="339">
        <v>0</v>
      </c>
      <c r="D271" s="339">
        <v>0</v>
      </c>
      <c r="E271" s="339">
        <v>0</v>
      </c>
      <c r="F271" s="339">
        <v>0</v>
      </c>
      <c r="G271" s="339">
        <v>0</v>
      </c>
      <c r="H271" s="339">
        <v>0</v>
      </c>
      <c r="I271" s="339">
        <v>0</v>
      </c>
      <c r="J271" s="339">
        <v>0</v>
      </c>
      <c r="K271" s="339">
        <v>0</v>
      </c>
      <c r="L271" s="339">
        <v>0</v>
      </c>
      <c r="M271" s="339">
        <v>0</v>
      </c>
      <c r="N271" s="339">
        <v>0</v>
      </c>
      <c r="O271" s="339">
        <v>0</v>
      </c>
      <c r="P271" s="339">
        <v>0</v>
      </c>
      <c r="Q271" s="340"/>
      <c r="R271" s="340"/>
      <c r="S271" s="340"/>
      <c r="T271" s="340"/>
      <c r="U271" s="340"/>
      <c r="V271" s="340"/>
      <c r="W271" s="340"/>
      <c r="X271" s="340"/>
      <c r="Y271" s="340"/>
      <c r="Z271" s="340"/>
      <c r="AA271" s="340"/>
      <c r="AB271" s="340"/>
      <c r="AC271" s="340"/>
      <c r="AD271" s="340"/>
    </row>
    <row r="272" spans="1:30" ht="12.75">
      <c r="A272" s="339" t="s">
        <v>1046</v>
      </c>
      <c r="B272" s="339" t="s">
        <v>181</v>
      </c>
      <c r="C272" s="339">
        <v>0</v>
      </c>
      <c r="D272" s="339">
        <v>0</v>
      </c>
      <c r="E272" s="339">
        <v>0</v>
      </c>
      <c r="F272" s="339">
        <v>0</v>
      </c>
      <c r="G272" s="339">
        <v>0</v>
      </c>
      <c r="H272" s="339">
        <v>0</v>
      </c>
      <c r="I272" s="339">
        <v>0</v>
      </c>
      <c r="J272" s="339">
        <v>0</v>
      </c>
      <c r="K272" s="339">
        <v>0</v>
      </c>
      <c r="L272" s="339">
        <v>0</v>
      </c>
      <c r="M272" s="339">
        <v>0</v>
      </c>
      <c r="N272" s="339">
        <v>0</v>
      </c>
      <c r="O272" s="339">
        <v>0</v>
      </c>
      <c r="P272" s="339">
        <v>0</v>
      </c>
      <c r="Q272" s="340"/>
      <c r="R272" s="340"/>
      <c r="S272" s="340"/>
      <c r="T272" s="340"/>
      <c r="U272" s="340"/>
      <c r="V272" s="340"/>
      <c r="W272" s="340"/>
      <c r="X272" s="340"/>
      <c r="Y272" s="340"/>
      <c r="Z272" s="340"/>
      <c r="AA272" s="340"/>
      <c r="AB272" s="340"/>
      <c r="AC272" s="340"/>
      <c r="AD272" s="340"/>
    </row>
    <row r="273" spans="1:30" ht="12.75">
      <c r="A273" s="339" t="s">
        <v>548</v>
      </c>
      <c r="B273" s="339" t="s">
        <v>181</v>
      </c>
      <c r="C273" s="339">
        <v>0</v>
      </c>
      <c r="D273" s="339">
        <v>0</v>
      </c>
      <c r="E273" s="339">
        <v>0</v>
      </c>
      <c r="F273" s="339">
        <v>0</v>
      </c>
      <c r="G273" s="339">
        <v>0</v>
      </c>
      <c r="H273" s="339">
        <v>0</v>
      </c>
      <c r="I273" s="339">
        <v>0</v>
      </c>
      <c r="J273" s="339">
        <v>0</v>
      </c>
      <c r="K273" s="339">
        <v>0</v>
      </c>
      <c r="L273" s="339">
        <v>0</v>
      </c>
      <c r="M273" s="339">
        <v>0</v>
      </c>
      <c r="N273" s="339">
        <v>0</v>
      </c>
      <c r="O273" s="339">
        <v>0</v>
      </c>
      <c r="P273" s="339">
        <v>0</v>
      </c>
      <c r="Q273" s="340"/>
      <c r="R273" s="340"/>
      <c r="S273" s="340"/>
      <c r="T273" s="340"/>
      <c r="U273" s="340"/>
      <c r="V273" s="340"/>
      <c r="W273" s="340"/>
      <c r="X273" s="340"/>
      <c r="Y273" s="340"/>
      <c r="Z273" s="340"/>
      <c r="AA273" s="340"/>
      <c r="AB273" s="340"/>
      <c r="AC273" s="340"/>
      <c r="AD273" s="340"/>
    </row>
    <row r="274" spans="1:30" ht="12.75">
      <c r="A274" s="339" t="s">
        <v>1180</v>
      </c>
      <c r="B274" s="339" t="s">
        <v>181</v>
      </c>
      <c r="C274" s="339">
        <v>0</v>
      </c>
      <c r="D274" s="339">
        <v>0</v>
      </c>
      <c r="E274" s="339">
        <v>0</v>
      </c>
      <c r="F274" s="339">
        <v>0</v>
      </c>
      <c r="G274" s="339">
        <v>0</v>
      </c>
      <c r="H274" s="339">
        <v>0</v>
      </c>
      <c r="I274" s="339">
        <v>0</v>
      </c>
      <c r="J274" s="339">
        <v>0</v>
      </c>
      <c r="K274" s="339">
        <v>0</v>
      </c>
      <c r="L274" s="339">
        <v>0</v>
      </c>
      <c r="M274" s="339">
        <v>0</v>
      </c>
      <c r="N274" s="339">
        <v>0</v>
      </c>
      <c r="O274" s="339">
        <v>0</v>
      </c>
      <c r="P274" s="339">
        <v>0</v>
      </c>
      <c r="Q274" s="340"/>
      <c r="R274" s="340"/>
      <c r="S274" s="340"/>
      <c r="T274" s="340"/>
      <c r="U274" s="340"/>
      <c r="V274" s="340"/>
      <c r="W274" s="340"/>
      <c r="X274" s="340"/>
      <c r="Y274" s="340"/>
      <c r="Z274" s="340"/>
      <c r="AA274" s="340"/>
      <c r="AB274" s="340"/>
      <c r="AC274" s="340"/>
      <c r="AD274" s="340"/>
    </row>
    <row r="275" spans="1:30" ht="12.75">
      <c r="A275" s="339" t="s">
        <v>549</v>
      </c>
      <c r="B275" s="339" t="s">
        <v>181</v>
      </c>
      <c r="C275" s="339">
        <v>1507</v>
      </c>
      <c r="D275" s="339">
        <v>1507</v>
      </c>
      <c r="E275" s="339">
        <v>1507</v>
      </c>
      <c r="F275" s="339">
        <v>1503</v>
      </c>
      <c r="G275" s="339">
        <v>1503</v>
      </c>
      <c r="H275" s="339">
        <v>1503</v>
      </c>
      <c r="I275" s="339">
        <v>1503</v>
      </c>
      <c r="J275" s="339">
        <v>1503</v>
      </c>
      <c r="K275" s="339">
        <v>1503</v>
      </c>
      <c r="L275" s="339">
        <v>1503</v>
      </c>
      <c r="M275" s="339">
        <v>1503</v>
      </c>
      <c r="N275" s="339">
        <v>1503</v>
      </c>
      <c r="O275" s="339">
        <v>1503</v>
      </c>
      <c r="P275" s="339">
        <v>1504148</v>
      </c>
      <c r="Q275" s="340"/>
      <c r="R275" s="340"/>
      <c r="S275" s="340"/>
      <c r="T275" s="340"/>
      <c r="U275" s="340"/>
      <c r="V275" s="340"/>
      <c r="W275" s="340"/>
      <c r="X275" s="340"/>
      <c r="Y275" s="340"/>
      <c r="Z275" s="340"/>
      <c r="AA275" s="340"/>
      <c r="AB275" s="340"/>
      <c r="AC275" s="340"/>
      <c r="AD275" s="340"/>
    </row>
    <row r="276" spans="1:30" ht="12.75">
      <c r="A276" s="339" t="s">
        <v>865</v>
      </c>
      <c r="B276" s="339" t="s">
        <v>181</v>
      </c>
      <c r="C276" s="339">
        <v>89</v>
      </c>
      <c r="D276" s="339">
        <v>89</v>
      </c>
      <c r="E276" s="339">
        <v>89</v>
      </c>
      <c r="F276" s="339">
        <v>89</v>
      </c>
      <c r="G276" s="339">
        <v>89</v>
      </c>
      <c r="H276" s="339">
        <v>89</v>
      </c>
      <c r="I276" s="339">
        <v>89</v>
      </c>
      <c r="J276" s="339">
        <v>89</v>
      </c>
      <c r="K276" s="339">
        <v>89</v>
      </c>
      <c r="L276" s="339">
        <v>89</v>
      </c>
      <c r="M276" s="339">
        <v>89</v>
      </c>
      <c r="N276" s="339">
        <v>89</v>
      </c>
      <c r="O276" s="339">
        <v>89</v>
      </c>
      <c r="P276" s="339">
        <v>88577</v>
      </c>
      <c r="Q276" s="340"/>
      <c r="R276" s="340"/>
      <c r="S276" s="340"/>
      <c r="T276" s="340"/>
      <c r="U276" s="340"/>
      <c r="V276" s="340"/>
      <c r="W276" s="340"/>
      <c r="X276" s="340"/>
      <c r="Y276" s="340"/>
      <c r="Z276" s="340"/>
      <c r="AA276" s="340"/>
      <c r="AB276" s="340"/>
      <c r="AC276" s="340"/>
      <c r="AD276" s="340"/>
    </row>
    <row r="277" spans="1:30" ht="12.75">
      <c r="A277" s="339" t="s">
        <v>550</v>
      </c>
      <c r="B277" s="339" t="s">
        <v>181</v>
      </c>
      <c r="C277" s="339">
        <v>0</v>
      </c>
      <c r="D277" s="339">
        <v>0</v>
      </c>
      <c r="E277" s="339">
        <v>0</v>
      </c>
      <c r="F277" s="339">
        <v>0</v>
      </c>
      <c r="G277" s="339">
        <v>0</v>
      </c>
      <c r="H277" s="339">
        <v>0</v>
      </c>
      <c r="I277" s="339">
        <v>0</v>
      </c>
      <c r="J277" s="339">
        <v>0</v>
      </c>
      <c r="K277" s="339">
        <v>0</v>
      </c>
      <c r="L277" s="339">
        <v>0</v>
      </c>
      <c r="M277" s="339">
        <v>0</v>
      </c>
      <c r="N277" s="339">
        <v>0</v>
      </c>
      <c r="O277" s="339">
        <v>0</v>
      </c>
      <c r="P277" s="339">
        <v>267</v>
      </c>
      <c r="Q277" s="340"/>
      <c r="R277" s="340"/>
      <c r="S277" s="340"/>
      <c r="T277" s="340"/>
      <c r="U277" s="340"/>
      <c r="V277" s="340"/>
      <c r="W277" s="340"/>
      <c r="X277" s="340"/>
      <c r="Y277" s="340"/>
      <c r="Z277" s="340"/>
      <c r="AA277" s="340"/>
      <c r="AB277" s="340"/>
      <c r="AC277" s="340"/>
      <c r="AD277" s="340"/>
    </row>
    <row r="278" spans="1:30" ht="12.75">
      <c r="A278" s="339" t="s">
        <v>1181</v>
      </c>
      <c r="B278" s="339" t="s">
        <v>181</v>
      </c>
      <c r="C278" s="339">
        <v>0</v>
      </c>
      <c r="D278" s="339">
        <v>0</v>
      </c>
      <c r="E278" s="339">
        <v>0</v>
      </c>
      <c r="F278" s="339">
        <v>0</v>
      </c>
      <c r="G278" s="339">
        <v>0</v>
      </c>
      <c r="H278" s="339">
        <v>0</v>
      </c>
      <c r="I278" s="339">
        <v>0</v>
      </c>
      <c r="J278" s="339">
        <v>0</v>
      </c>
      <c r="K278" s="339">
        <v>0</v>
      </c>
      <c r="L278" s="339">
        <v>0</v>
      </c>
      <c r="M278" s="339">
        <v>0</v>
      </c>
      <c r="N278" s="339">
        <v>0</v>
      </c>
      <c r="O278" s="339">
        <v>0</v>
      </c>
      <c r="P278" s="339">
        <v>0</v>
      </c>
      <c r="Q278" s="340"/>
      <c r="R278" s="340"/>
      <c r="S278" s="340"/>
      <c r="T278" s="340"/>
      <c r="U278" s="340"/>
      <c r="V278" s="340"/>
      <c r="W278" s="340"/>
      <c r="X278" s="340"/>
      <c r="Y278" s="340"/>
      <c r="Z278" s="340"/>
      <c r="AA278" s="340"/>
      <c r="AB278" s="340"/>
      <c r="AC278" s="340"/>
      <c r="AD278" s="340"/>
    </row>
    <row r="279" spans="1:30" ht="12.75">
      <c r="A279" s="339" t="s">
        <v>1182</v>
      </c>
      <c r="B279" s="339" t="s">
        <v>181</v>
      </c>
      <c r="C279" s="339">
        <v>0</v>
      </c>
      <c r="D279" s="339">
        <v>0</v>
      </c>
      <c r="E279" s="339">
        <v>0</v>
      </c>
      <c r="F279" s="339">
        <v>0</v>
      </c>
      <c r="G279" s="339">
        <v>0</v>
      </c>
      <c r="H279" s="339">
        <v>0</v>
      </c>
      <c r="I279" s="339">
        <v>0</v>
      </c>
      <c r="J279" s="339">
        <v>0</v>
      </c>
      <c r="K279" s="339">
        <v>0</v>
      </c>
      <c r="L279" s="339">
        <v>0</v>
      </c>
      <c r="M279" s="339">
        <v>0</v>
      </c>
      <c r="N279" s="339">
        <v>0</v>
      </c>
      <c r="O279" s="339">
        <v>0</v>
      </c>
      <c r="P279" s="339">
        <v>0</v>
      </c>
      <c r="Q279" s="340"/>
      <c r="R279" s="340"/>
      <c r="S279" s="340"/>
      <c r="T279" s="340"/>
      <c r="U279" s="340"/>
      <c r="V279" s="340"/>
      <c r="W279" s="340"/>
      <c r="X279" s="340"/>
      <c r="Y279" s="340"/>
      <c r="Z279" s="340"/>
      <c r="AA279" s="340"/>
      <c r="AB279" s="340"/>
      <c r="AC279" s="340"/>
      <c r="AD279" s="340"/>
    </row>
    <row r="280" spans="1:30" ht="12.75">
      <c r="A280" s="339" t="s">
        <v>743</v>
      </c>
      <c r="B280" s="339" t="s">
        <v>181</v>
      </c>
      <c r="C280" s="339">
        <v>45</v>
      </c>
      <c r="D280" s="339">
        <v>45</v>
      </c>
      <c r="E280" s="339">
        <v>45</v>
      </c>
      <c r="F280" s="339">
        <v>45</v>
      </c>
      <c r="G280" s="339">
        <v>45</v>
      </c>
      <c r="H280" s="339">
        <v>45</v>
      </c>
      <c r="I280" s="339">
        <v>45</v>
      </c>
      <c r="J280" s="339">
        <v>45</v>
      </c>
      <c r="K280" s="339">
        <v>45</v>
      </c>
      <c r="L280" s="339">
        <v>45</v>
      </c>
      <c r="M280" s="339">
        <v>45</v>
      </c>
      <c r="N280" s="339">
        <v>45</v>
      </c>
      <c r="O280" s="339">
        <v>45</v>
      </c>
      <c r="P280" s="339">
        <v>44555</v>
      </c>
      <c r="Q280" s="340"/>
      <c r="R280" s="340"/>
      <c r="S280" s="340"/>
      <c r="T280" s="340"/>
      <c r="U280" s="340"/>
      <c r="V280" s="340"/>
      <c r="W280" s="340"/>
      <c r="X280" s="340"/>
      <c r="Y280" s="340"/>
      <c r="Z280" s="340"/>
      <c r="AA280" s="340"/>
      <c r="AB280" s="340"/>
      <c r="AC280" s="340"/>
      <c r="AD280" s="340"/>
    </row>
    <row r="281" spans="1:30" ht="12.75">
      <c r="A281" s="339" t="s">
        <v>1183</v>
      </c>
      <c r="B281" s="339" t="s">
        <v>181</v>
      </c>
      <c r="C281" s="339">
        <v>0</v>
      </c>
      <c r="D281" s="339">
        <v>0</v>
      </c>
      <c r="E281" s="339">
        <v>0</v>
      </c>
      <c r="F281" s="339">
        <v>0</v>
      </c>
      <c r="G281" s="339">
        <v>0</v>
      </c>
      <c r="H281" s="339">
        <v>0</v>
      </c>
      <c r="I281" s="339">
        <v>0</v>
      </c>
      <c r="J281" s="339">
        <v>0</v>
      </c>
      <c r="K281" s="339">
        <v>0</v>
      </c>
      <c r="L281" s="339">
        <v>0</v>
      </c>
      <c r="M281" s="339">
        <v>0</v>
      </c>
      <c r="N281" s="339">
        <v>0</v>
      </c>
      <c r="O281" s="339">
        <v>0</v>
      </c>
      <c r="P281" s="339">
        <v>0</v>
      </c>
      <c r="Q281" s="340"/>
      <c r="R281" s="340"/>
      <c r="S281" s="340"/>
      <c r="T281" s="340"/>
      <c r="U281" s="340"/>
      <c r="V281" s="340"/>
      <c r="W281" s="340"/>
      <c r="X281" s="340"/>
      <c r="Y281" s="340"/>
      <c r="Z281" s="340"/>
      <c r="AA281" s="340"/>
      <c r="AB281" s="340"/>
      <c r="AC281" s="340"/>
      <c r="AD281" s="340"/>
    </row>
    <row r="282" spans="1:30" ht="12.75">
      <c r="A282" s="339" t="s">
        <v>754</v>
      </c>
      <c r="B282" s="339" t="s">
        <v>181</v>
      </c>
      <c r="C282" s="339">
        <v>0</v>
      </c>
      <c r="D282" s="339">
        <v>0</v>
      </c>
      <c r="E282" s="339">
        <v>0</v>
      </c>
      <c r="F282" s="339">
        <v>0</v>
      </c>
      <c r="G282" s="339">
        <v>0</v>
      </c>
      <c r="H282" s="339">
        <v>0</v>
      </c>
      <c r="I282" s="339">
        <v>0</v>
      </c>
      <c r="J282" s="339">
        <v>0</v>
      </c>
      <c r="K282" s="339">
        <v>0</v>
      </c>
      <c r="L282" s="339">
        <v>0</v>
      </c>
      <c r="M282" s="339">
        <v>0</v>
      </c>
      <c r="N282" s="339">
        <v>0</v>
      </c>
      <c r="O282" s="339">
        <v>0</v>
      </c>
      <c r="P282" s="339">
        <v>0</v>
      </c>
      <c r="Q282" s="340"/>
      <c r="R282" s="340"/>
      <c r="S282" s="340"/>
      <c r="T282" s="340"/>
      <c r="U282" s="340"/>
      <c r="V282" s="340"/>
      <c r="W282" s="340"/>
      <c r="X282" s="340"/>
      <c r="Y282" s="340"/>
      <c r="Z282" s="340"/>
      <c r="AA282" s="340"/>
      <c r="AB282" s="340"/>
      <c r="AC282" s="340"/>
      <c r="AD282" s="340"/>
    </row>
    <row r="283" spans="1:30" ht="12.75">
      <c r="A283" s="339" t="s">
        <v>1184</v>
      </c>
      <c r="B283" s="339" t="s">
        <v>181</v>
      </c>
      <c r="C283" s="339">
        <v>0</v>
      </c>
      <c r="D283" s="339">
        <v>0</v>
      </c>
      <c r="E283" s="339">
        <v>0</v>
      </c>
      <c r="F283" s="339">
        <v>0</v>
      </c>
      <c r="G283" s="339">
        <v>0</v>
      </c>
      <c r="H283" s="339">
        <v>0</v>
      </c>
      <c r="I283" s="339">
        <v>0</v>
      </c>
      <c r="J283" s="339">
        <v>0</v>
      </c>
      <c r="K283" s="339">
        <v>0</v>
      </c>
      <c r="L283" s="339">
        <v>0</v>
      </c>
      <c r="M283" s="339">
        <v>0</v>
      </c>
      <c r="N283" s="339">
        <v>0</v>
      </c>
      <c r="O283" s="339">
        <v>0</v>
      </c>
      <c r="P283" s="339">
        <v>0</v>
      </c>
      <c r="Q283" s="340"/>
      <c r="R283" s="340"/>
      <c r="S283" s="340"/>
      <c r="T283" s="340"/>
      <c r="U283" s="340"/>
      <c r="V283" s="340"/>
      <c r="W283" s="340"/>
      <c r="X283" s="340"/>
      <c r="Y283" s="340"/>
      <c r="Z283" s="340"/>
      <c r="AA283" s="340"/>
      <c r="AB283" s="340"/>
      <c r="AC283" s="340"/>
      <c r="AD283" s="340"/>
    </row>
    <row r="284" spans="1:30" ht="12.75">
      <c r="A284" s="339" t="s">
        <v>249</v>
      </c>
      <c r="B284" s="339" t="s">
        <v>181</v>
      </c>
      <c r="C284" s="339">
        <v>88271</v>
      </c>
      <c r="D284" s="339">
        <v>74499</v>
      </c>
      <c r="E284" s="339">
        <v>74496</v>
      </c>
      <c r="F284" s="339">
        <v>90787</v>
      </c>
      <c r="G284" s="339">
        <v>90806</v>
      </c>
      <c r="H284" s="339">
        <v>90764</v>
      </c>
      <c r="I284" s="339">
        <v>90658</v>
      </c>
      <c r="J284" s="339">
        <v>90658</v>
      </c>
      <c r="K284" s="339">
        <v>90659</v>
      </c>
      <c r="L284" s="339">
        <v>90661</v>
      </c>
      <c r="M284" s="339">
        <v>90717</v>
      </c>
      <c r="N284" s="339">
        <v>90717</v>
      </c>
      <c r="O284" s="339">
        <v>90659</v>
      </c>
      <c r="P284" s="339">
        <v>87907222</v>
      </c>
      <c r="Q284" s="340"/>
      <c r="R284" s="340"/>
      <c r="S284" s="340"/>
      <c r="T284" s="340"/>
      <c r="U284" s="340"/>
      <c r="V284" s="340"/>
      <c r="W284" s="340"/>
      <c r="X284" s="340"/>
      <c r="Y284" s="340"/>
      <c r="Z284" s="340"/>
      <c r="AA284" s="340"/>
      <c r="AB284" s="340"/>
      <c r="AC284" s="340"/>
      <c r="AD284" s="340"/>
    </row>
    <row r="285" spans="1:30" ht="12.75">
      <c r="A285" s="339" t="s">
        <v>1185</v>
      </c>
      <c r="B285" s="339" t="s">
        <v>181</v>
      </c>
      <c r="C285" s="339">
        <v>0</v>
      </c>
      <c r="D285" s="339">
        <v>0</v>
      </c>
      <c r="E285" s="339">
        <v>0</v>
      </c>
      <c r="F285" s="339">
        <v>0</v>
      </c>
      <c r="G285" s="339">
        <v>0</v>
      </c>
      <c r="H285" s="339">
        <v>0</v>
      </c>
      <c r="I285" s="339">
        <v>0</v>
      </c>
      <c r="J285" s="339">
        <v>0</v>
      </c>
      <c r="K285" s="339">
        <v>0</v>
      </c>
      <c r="L285" s="339">
        <v>0</v>
      </c>
      <c r="M285" s="339">
        <v>0</v>
      </c>
      <c r="N285" s="339">
        <v>0</v>
      </c>
      <c r="O285" s="339">
        <v>0</v>
      </c>
      <c r="P285" s="339">
        <v>0</v>
      </c>
      <c r="Q285" s="340"/>
      <c r="R285" s="340"/>
      <c r="S285" s="340"/>
      <c r="T285" s="340"/>
      <c r="U285" s="340"/>
      <c r="V285" s="340"/>
      <c r="W285" s="340"/>
      <c r="X285" s="340"/>
      <c r="Y285" s="340"/>
      <c r="Z285" s="340"/>
      <c r="AA285" s="340"/>
      <c r="AB285" s="340"/>
      <c r="AC285" s="340"/>
      <c r="AD285" s="340"/>
    </row>
    <row r="286" spans="1:30" ht="12.75">
      <c r="A286" s="339" t="s">
        <v>551</v>
      </c>
      <c r="B286" s="339" t="s">
        <v>181</v>
      </c>
      <c r="C286" s="339">
        <v>204</v>
      </c>
      <c r="D286" s="339">
        <v>204</v>
      </c>
      <c r="E286" s="339">
        <v>204</v>
      </c>
      <c r="F286" s="339">
        <v>204</v>
      </c>
      <c r="G286" s="339">
        <v>204</v>
      </c>
      <c r="H286" s="339">
        <v>204</v>
      </c>
      <c r="I286" s="339">
        <v>204</v>
      </c>
      <c r="J286" s="339">
        <v>204</v>
      </c>
      <c r="K286" s="339">
        <v>204</v>
      </c>
      <c r="L286" s="339">
        <v>204</v>
      </c>
      <c r="M286" s="339">
        <v>204</v>
      </c>
      <c r="N286" s="339">
        <v>204</v>
      </c>
      <c r="O286" s="339">
        <v>204</v>
      </c>
      <c r="P286" s="339">
        <v>204200</v>
      </c>
      <c r="Q286" s="340"/>
      <c r="R286" s="340"/>
      <c r="S286" s="340"/>
      <c r="T286" s="340"/>
      <c r="U286" s="340"/>
      <c r="V286" s="340"/>
      <c r="W286" s="340"/>
      <c r="X286" s="340"/>
      <c r="Y286" s="340"/>
      <c r="Z286" s="340"/>
      <c r="AA286" s="340"/>
      <c r="AB286" s="340"/>
      <c r="AC286" s="340"/>
      <c r="AD286" s="340"/>
    </row>
    <row r="287" spans="1:30" ht="12.75">
      <c r="A287" s="339" t="s">
        <v>1186</v>
      </c>
      <c r="B287" s="339" t="s">
        <v>181</v>
      </c>
      <c r="C287" s="339">
        <v>0</v>
      </c>
      <c r="D287" s="339">
        <v>0</v>
      </c>
      <c r="E287" s="339">
        <v>0</v>
      </c>
      <c r="F287" s="339">
        <v>0</v>
      </c>
      <c r="G287" s="339">
        <v>0</v>
      </c>
      <c r="H287" s="339">
        <v>0</v>
      </c>
      <c r="I287" s="339">
        <v>0</v>
      </c>
      <c r="J287" s="339">
        <v>0</v>
      </c>
      <c r="K287" s="339">
        <v>0</v>
      </c>
      <c r="L287" s="339">
        <v>0</v>
      </c>
      <c r="M287" s="339">
        <v>0</v>
      </c>
      <c r="N287" s="339">
        <v>0</v>
      </c>
      <c r="O287" s="339">
        <v>0</v>
      </c>
      <c r="P287" s="339">
        <v>0</v>
      </c>
      <c r="Q287" s="340"/>
      <c r="R287" s="340"/>
      <c r="S287" s="340"/>
      <c r="T287" s="340"/>
      <c r="U287" s="340"/>
      <c r="V287" s="340"/>
      <c r="W287" s="340"/>
      <c r="X287" s="340"/>
      <c r="Y287" s="340"/>
      <c r="Z287" s="340"/>
      <c r="AA287" s="340"/>
      <c r="AB287" s="340"/>
      <c r="AC287" s="340"/>
      <c r="AD287" s="340"/>
    </row>
    <row r="288" spans="1:30" ht="12.75">
      <c r="A288" s="339" t="s">
        <v>250</v>
      </c>
      <c r="B288" s="339" t="s">
        <v>181</v>
      </c>
      <c r="C288" s="339">
        <v>0</v>
      </c>
      <c r="D288" s="339">
        <v>0</v>
      </c>
      <c r="E288" s="339">
        <v>0</v>
      </c>
      <c r="F288" s="339">
        <v>0</v>
      </c>
      <c r="G288" s="339">
        <v>0</v>
      </c>
      <c r="H288" s="339">
        <v>0</v>
      </c>
      <c r="I288" s="339">
        <v>0</v>
      </c>
      <c r="J288" s="339">
        <v>0</v>
      </c>
      <c r="K288" s="339">
        <v>0</v>
      </c>
      <c r="L288" s="339">
        <v>0</v>
      </c>
      <c r="M288" s="339">
        <v>0</v>
      </c>
      <c r="N288" s="339">
        <v>0</v>
      </c>
      <c r="O288" s="339">
        <v>0</v>
      </c>
      <c r="P288" s="339">
        <v>0</v>
      </c>
      <c r="Q288" s="340"/>
      <c r="R288" s="340"/>
      <c r="S288" s="340"/>
      <c r="T288" s="340"/>
      <c r="U288" s="340"/>
      <c r="V288" s="340"/>
      <c r="W288" s="340"/>
      <c r="X288" s="340"/>
      <c r="Y288" s="340"/>
      <c r="Z288" s="340"/>
      <c r="AA288" s="340"/>
      <c r="AB288" s="340"/>
      <c r="AC288" s="340"/>
      <c r="AD288" s="340"/>
    </row>
    <row r="289" spans="1:30" ht="12.75">
      <c r="A289" s="339" t="s">
        <v>684</v>
      </c>
      <c r="B289" s="339" t="s">
        <v>181</v>
      </c>
      <c r="C289" s="339">
        <v>0</v>
      </c>
      <c r="D289" s="339">
        <v>0</v>
      </c>
      <c r="E289" s="339">
        <v>0</v>
      </c>
      <c r="F289" s="339">
        <v>0</v>
      </c>
      <c r="G289" s="339">
        <v>0</v>
      </c>
      <c r="H289" s="339">
        <v>0</v>
      </c>
      <c r="I289" s="339">
        <v>0</v>
      </c>
      <c r="J289" s="339">
        <v>0</v>
      </c>
      <c r="K289" s="339">
        <v>0</v>
      </c>
      <c r="L289" s="339">
        <v>0</v>
      </c>
      <c r="M289" s="339">
        <v>0</v>
      </c>
      <c r="N289" s="339">
        <v>0</v>
      </c>
      <c r="O289" s="339">
        <v>0</v>
      </c>
      <c r="P289" s="339">
        <v>0</v>
      </c>
      <c r="Q289" s="340"/>
      <c r="R289" s="340"/>
      <c r="S289" s="340"/>
      <c r="T289" s="340"/>
      <c r="U289" s="340"/>
      <c r="V289" s="340"/>
      <c r="W289" s="340"/>
      <c r="X289" s="340"/>
      <c r="Y289" s="340"/>
      <c r="Z289" s="340"/>
      <c r="AA289" s="340"/>
      <c r="AB289" s="340"/>
      <c r="AC289" s="340"/>
      <c r="AD289" s="340"/>
    </row>
    <row r="290" spans="1:30" ht="12.75">
      <c r="A290" s="339" t="s">
        <v>685</v>
      </c>
      <c r="B290" s="339" t="s">
        <v>181</v>
      </c>
      <c r="C290" s="339">
        <v>0</v>
      </c>
      <c r="D290" s="339">
        <v>0</v>
      </c>
      <c r="E290" s="339">
        <v>0</v>
      </c>
      <c r="F290" s="339">
        <v>0</v>
      </c>
      <c r="G290" s="339">
        <v>0</v>
      </c>
      <c r="H290" s="339">
        <v>0</v>
      </c>
      <c r="I290" s="339">
        <v>0</v>
      </c>
      <c r="J290" s="339">
        <v>0</v>
      </c>
      <c r="K290" s="339">
        <v>0</v>
      </c>
      <c r="L290" s="339">
        <v>0</v>
      </c>
      <c r="M290" s="339">
        <v>0</v>
      </c>
      <c r="N290" s="339">
        <v>0</v>
      </c>
      <c r="O290" s="339">
        <v>0</v>
      </c>
      <c r="P290" s="339">
        <v>0</v>
      </c>
      <c r="Q290" s="340"/>
      <c r="R290" s="340"/>
      <c r="S290" s="340"/>
      <c r="T290" s="340"/>
      <c r="U290" s="340"/>
      <c r="V290" s="340"/>
      <c r="W290" s="340"/>
      <c r="X290" s="340"/>
      <c r="Y290" s="340"/>
      <c r="Z290" s="340"/>
      <c r="AA290" s="340"/>
      <c r="AB290" s="340"/>
      <c r="AC290" s="340"/>
      <c r="AD290" s="340"/>
    </row>
    <row r="291" spans="1:30" ht="12.75">
      <c r="A291" s="339" t="s">
        <v>1187</v>
      </c>
      <c r="B291" s="339" t="s">
        <v>181</v>
      </c>
      <c r="C291" s="339">
        <v>0</v>
      </c>
      <c r="D291" s="339">
        <v>0</v>
      </c>
      <c r="E291" s="339">
        <v>0</v>
      </c>
      <c r="F291" s="339">
        <v>0</v>
      </c>
      <c r="G291" s="339">
        <v>0</v>
      </c>
      <c r="H291" s="339">
        <v>0</v>
      </c>
      <c r="I291" s="339">
        <v>0</v>
      </c>
      <c r="J291" s="339">
        <v>0</v>
      </c>
      <c r="K291" s="339">
        <v>0</v>
      </c>
      <c r="L291" s="339">
        <v>0</v>
      </c>
      <c r="M291" s="339">
        <v>0</v>
      </c>
      <c r="N291" s="339">
        <v>0</v>
      </c>
      <c r="O291" s="339">
        <v>0</v>
      </c>
      <c r="P291" s="339">
        <v>0</v>
      </c>
      <c r="Q291" s="340"/>
      <c r="R291" s="340"/>
      <c r="S291" s="340"/>
      <c r="T291" s="340"/>
      <c r="U291" s="340"/>
      <c r="V291" s="340"/>
      <c r="W291" s="340"/>
      <c r="X291" s="340"/>
      <c r="Y291" s="340"/>
      <c r="Z291" s="340"/>
      <c r="AA291" s="340"/>
      <c r="AB291" s="340"/>
      <c r="AC291" s="340"/>
      <c r="AD291" s="340"/>
    </row>
    <row r="292" spans="1:30" ht="12.75">
      <c r="A292" s="339" t="s">
        <v>1188</v>
      </c>
      <c r="B292" s="339" t="s">
        <v>181</v>
      </c>
      <c r="C292" s="339">
        <v>0</v>
      </c>
      <c r="D292" s="339">
        <v>0</v>
      </c>
      <c r="E292" s="339">
        <v>0</v>
      </c>
      <c r="F292" s="339">
        <v>0</v>
      </c>
      <c r="G292" s="339">
        <v>0</v>
      </c>
      <c r="H292" s="339">
        <v>0</v>
      </c>
      <c r="I292" s="339">
        <v>0</v>
      </c>
      <c r="J292" s="339">
        <v>0</v>
      </c>
      <c r="K292" s="339">
        <v>0</v>
      </c>
      <c r="L292" s="339">
        <v>0</v>
      </c>
      <c r="M292" s="339">
        <v>0</v>
      </c>
      <c r="N292" s="339">
        <v>0</v>
      </c>
      <c r="O292" s="339">
        <v>0</v>
      </c>
      <c r="P292" s="339">
        <v>0</v>
      </c>
      <c r="Q292" s="340"/>
      <c r="R292" s="340"/>
      <c r="S292" s="340"/>
      <c r="T292" s="340"/>
      <c r="U292" s="340"/>
      <c r="V292" s="340"/>
      <c r="W292" s="340"/>
      <c r="X292" s="340"/>
      <c r="Y292" s="340"/>
      <c r="Z292" s="340"/>
      <c r="AA292" s="340"/>
      <c r="AB292" s="340"/>
      <c r="AC292" s="340"/>
      <c r="AD292" s="340"/>
    </row>
    <row r="293" spans="1:30" ht="12.75">
      <c r="A293" s="339" t="s">
        <v>686</v>
      </c>
      <c r="B293" s="339" t="s">
        <v>181</v>
      </c>
      <c r="C293" s="339">
        <v>0</v>
      </c>
      <c r="D293" s="339">
        <v>0</v>
      </c>
      <c r="E293" s="339">
        <v>0</v>
      </c>
      <c r="F293" s="339">
        <v>0</v>
      </c>
      <c r="G293" s="339">
        <v>0</v>
      </c>
      <c r="H293" s="339">
        <v>0</v>
      </c>
      <c r="I293" s="339">
        <v>0</v>
      </c>
      <c r="J293" s="339">
        <v>0</v>
      </c>
      <c r="K293" s="339">
        <v>0</v>
      </c>
      <c r="L293" s="339">
        <v>0</v>
      </c>
      <c r="M293" s="339">
        <v>0</v>
      </c>
      <c r="N293" s="339">
        <v>0</v>
      </c>
      <c r="O293" s="339">
        <v>0</v>
      </c>
      <c r="P293" s="339">
        <v>0</v>
      </c>
      <c r="Q293" s="340"/>
      <c r="R293" s="340"/>
      <c r="S293" s="340"/>
      <c r="T293" s="340"/>
      <c r="U293" s="340"/>
      <c r="V293" s="340"/>
      <c r="W293" s="340"/>
      <c r="X293" s="340"/>
      <c r="Y293" s="340"/>
      <c r="Z293" s="340"/>
      <c r="AA293" s="340"/>
      <c r="AB293" s="340"/>
      <c r="AC293" s="340"/>
      <c r="AD293" s="340"/>
    </row>
    <row r="294" spans="1:30" ht="12.75">
      <c r="A294" s="339" t="s">
        <v>1047</v>
      </c>
      <c r="B294" s="339" t="s">
        <v>181</v>
      </c>
      <c r="C294" s="339">
        <v>0</v>
      </c>
      <c r="D294" s="339">
        <v>0</v>
      </c>
      <c r="E294" s="339">
        <v>0</v>
      </c>
      <c r="F294" s="339">
        <v>0</v>
      </c>
      <c r="G294" s="339">
        <v>0</v>
      </c>
      <c r="H294" s="339">
        <v>0</v>
      </c>
      <c r="I294" s="339">
        <v>0</v>
      </c>
      <c r="J294" s="339">
        <v>0</v>
      </c>
      <c r="K294" s="339">
        <v>0</v>
      </c>
      <c r="L294" s="339">
        <v>0</v>
      </c>
      <c r="M294" s="339">
        <v>0</v>
      </c>
      <c r="N294" s="339">
        <v>0</v>
      </c>
      <c r="O294" s="339">
        <v>0</v>
      </c>
      <c r="P294" s="339">
        <v>0</v>
      </c>
      <c r="Q294" s="340"/>
      <c r="R294" s="340"/>
      <c r="S294" s="340"/>
      <c r="T294" s="340"/>
      <c r="U294" s="340"/>
      <c r="V294" s="340"/>
      <c r="W294" s="340"/>
      <c r="X294" s="340"/>
      <c r="Y294" s="340"/>
      <c r="Z294" s="340"/>
      <c r="AA294" s="340"/>
      <c r="AB294" s="340"/>
      <c r="AC294" s="340"/>
      <c r="AD294" s="340"/>
    </row>
    <row r="295" spans="1:30" ht="12.75">
      <c r="A295" s="339" t="s">
        <v>251</v>
      </c>
      <c r="B295" s="339" t="s">
        <v>181</v>
      </c>
      <c r="C295" s="339">
        <v>3517</v>
      </c>
      <c r="D295" s="339">
        <v>3517</v>
      </c>
      <c r="E295" s="339">
        <v>3517</v>
      </c>
      <c r="F295" s="339">
        <v>3517</v>
      </c>
      <c r="G295" s="339">
        <v>3517</v>
      </c>
      <c r="H295" s="339">
        <v>3517</v>
      </c>
      <c r="I295" s="339">
        <v>3517</v>
      </c>
      <c r="J295" s="339">
        <v>3517</v>
      </c>
      <c r="K295" s="339">
        <v>3517</v>
      </c>
      <c r="L295" s="339">
        <v>3517</v>
      </c>
      <c r="M295" s="339">
        <v>3517</v>
      </c>
      <c r="N295" s="339">
        <v>3517</v>
      </c>
      <c r="O295" s="339">
        <v>3517</v>
      </c>
      <c r="P295" s="339">
        <v>3516565</v>
      </c>
      <c r="Q295" s="340"/>
      <c r="R295" s="340"/>
      <c r="S295" s="340"/>
      <c r="T295" s="340"/>
      <c r="U295" s="340"/>
      <c r="V295" s="340"/>
      <c r="W295" s="340"/>
      <c r="X295" s="340"/>
      <c r="Y295" s="340"/>
      <c r="Z295" s="340"/>
      <c r="AA295" s="340"/>
      <c r="AB295" s="340"/>
      <c r="AC295" s="340"/>
      <c r="AD295" s="340"/>
    </row>
    <row r="296" spans="1:30" ht="12.75">
      <c r="A296" s="339" t="s">
        <v>1189</v>
      </c>
      <c r="B296" s="339" t="s">
        <v>181</v>
      </c>
      <c r="C296" s="339">
        <v>0</v>
      </c>
      <c r="D296" s="339">
        <v>0</v>
      </c>
      <c r="E296" s="339">
        <v>0</v>
      </c>
      <c r="F296" s="339">
        <v>0</v>
      </c>
      <c r="G296" s="339">
        <v>0</v>
      </c>
      <c r="H296" s="339">
        <v>0</v>
      </c>
      <c r="I296" s="339">
        <v>0</v>
      </c>
      <c r="J296" s="339">
        <v>0</v>
      </c>
      <c r="K296" s="339">
        <v>0</v>
      </c>
      <c r="L296" s="339">
        <v>0</v>
      </c>
      <c r="M296" s="339">
        <v>0</v>
      </c>
      <c r="N296" s="339">
        <v>0</v>
      </c>
      <c r="O296" s="339">
        <v>0</v>
      </c>
      <c r="P296" s="339">
        <v>0</v>
      </c>
      <c r="Q296" s="340"/>
      <c r="R296" s="340"/>
      <c r="S296" s="340"/>
      <c r="T296" s="340"/>
      <c r="U296" s="340"/>
      <c r="V296" s="340"/>
      <c r="W296" s="340"/>
      <c r="X296" s="340"/>
      <c r="Y296" s="340"/>
      <c r="Z296" s="340"/>
      <c r="AA296" s="340"/>
      <c r="AB296" s="340"/>
      <c r="AC296" s="340"/>
      <c r="AD296" s="340"/>
    </row>
    <row r="297" spans="1:30" ht="12.75">
      <c r="A297" s="339" t="s">
        <v>981</v>
      </c>
      <c r="B297" s="339" t="s">
        <v>181</v>
      </c>
      <c r="C297" s="339">
        <v>0</v>
      </c>
      <c r="D297" s="339">
        <v>0</v>
      </c>
      <c r="E297" s="339">
        <v>0</v>
      </c>
      <c r="F297" s="339">
        <v>0</v>
      </c>
      <c r="G297" s="339">
        <v>0</v>
      </c>
      <c r="H297" s="339">
        <v>0</v>
      </c>
      <c r="I297" s="339">
        <v>0</v>
      </c>
      <c r="J297" s="339">
        <v>0</v>
      </c>
      <c r="K297" s="339">
        <v>0</v>
      </c>
      <c r="L297" s="339">
        <v>0</v>
      </c>
      <c r="M297" s="339">
        <v>0</v>
      </c>
      <c r="N297" s="339">
        <v>0</v>
      </c>
      <c r="O297" s="339">
        <v>0</v>
      </c>
      <c r="P297" s="339">
        <v>0</v>
      </c>
      <c r="Q297" s="340"/>
      <c r="R297" s="340"/>
      <c r="S297" s="340"/>
      <c r="T297" s="340"/>
      <c r="U297" s="340"/>
      <c r="V297" s="340"/>
      <c r="W297" s="340"/>
      <c r="X297" s="340"/>
      <c r="Y297" s="340"/>
      <c r="Z297" s="340"/>
      <c r="AA297" s="340"/>
      <c r="AB297" s="340"/>
      <c r="AC297" s="340"/>
      <c r="AD297" s="340"/>
    </row>
    <row r="298" spans="1:30" ht="12.75">
      <c r="A298" s="339" t="s">
        <v>687</v>
      </c>
      <c r="B298" s="339" t="s">
        <v>181</v>
      </c>
      <c r="C298" s="339">
        <v>0</v>
      </c>
      <c r="D298" s="339">
        <v>0</v>
      </c>
      <c r="E298" s="339">
        <v>0</v>
      </c>
      <c r="F298" s="339">
        <v>0</v>
      </c>
      <c r="G298" s="339">
        <v>0</v>
      </c>
      <c r="H298" s="339">
        <v>0</v>
      </c>
      <c r="I298" s="339">
        <v>0</v>
      </c>
      <c r="J298" s="339">
        <v>0</v>
      </c>
      <c r="K298" s="339">
        <v>0</v>
      </c>
      <c r="L298" s="339">
        <v>0</v>
      </c>
      <c r="M298" s="339">
        <v>0</v>
      </c>
      <c r="N298" s="339">
        <v>0</v>
      </c>
      <c r="O298" s="339">
        <v>0</v>
      </c>
      <c r="P298" s="339">
        <v>0</v>
      </c>
      <c r="Q298" s="340"/>
      <c r="R298" s="340"/>
      <c r="S298" s="340"/>
      <c r="T298" s="340"/>
      <c r="U298" s="340"/>
      <c r="V298" s="340"/>
      <c r="W298" s="340"/>
      <c r="X298" s="340"/>
      <c r="Y298" s="340"/>
      <c r="Z298" s="340"/>
      <c r="AA298" s="340"/>
      <c r="AB298" s="340"/>
      <c r="AC298" s="340"/>
      <c r="AD298" s="340"/>
    </row>
    <row r="299" spans="1:30" ht="12.75">
      <c r="A299" s="339" t="s">
        <v>1190</v>
      </c>
      <c r="B299" s="339" t="s">
        <v>181</v>
      </c>
      <c r="C299" s="339">
        <v>0</v>
      </c>
      <c r="D299" s="339">
        <v>0</v>
      </c>
      <c r="E299" s="339">
        <v>0</v>
      </c>
      <c r="F299" s="339">
        <v>0</v>
      </c>
      <c r="G299" s="339">
        <v>0</v>
      </c>
      <c r="H299" s="339">
        <v>0</v>
      </c>
      <c r="I299" s="339">
        <v>0</v>
      </c>
      <c r="J299" s="339">
        <v>0</v>
      </c>
      <c r="K299" s="339">
        <v>0</v>
      </c>
      <c r="L299" s="339">
        <v>0</v>
      </c>
      <c r="M299" s="339">
        <v>0</v>
      </c>
      <c r="N299" s="339">
        <v>0</v>
      </c>
      <c r="O299" s="339">
        <v>0</v>
      </c>
      <c r="P299" s="339">
        <v>0</v>
      </c>
      <c r="Q299" s="340"/>
      <c r="R299" s="340"/>
      <c r="S299" s="340"/>
      <c r="T299" s="340"/>
      <c r="U299" s="340"/>
      <c r="V299" s="340"/>
      <c r="W299" s="340"/>
      <c r="X299" s="340"/>
      <c r="Y299" s="340"/>
      <c r="Z299" s="340"/>
      <c r="AA299" s="340"/>
      <c r="AB299" s="340"/>
      <c r="AC299" s="340"/>
      <c r="AD299" s="340"/>
    </row>
    <row r="300" spans="1:30" ht="12.75">
      <c r="A300" s="339" t="s">
        <v>1048</v>
      </c>
      <c r="B300" s="339" t="s">
        <v>181</v>
      </c>
      <c r="C300" s="339">
        <v>0</v>
      </c>
      <c r="D300" s="339">
        <v>0</v>
      </c>
      <c r="E300" s="339">
        <v>0</v>
      </c>
      <c r="F300" s="339">
        <v>0</v>
      </c>
      <c r="G300" s="339">
        <v>0</v>
      </c>
      <c r="H300" s="339">
        <v>0</v>
      </c>
      <c r="I300" s="339">
        <v>0</v>
      </c>
      <c r="J300" s="339">
        <v>0</v>
      </c>
      <c r="K300" s="339">
        <v>0</v>
      </c>
      <c r="L300" s="339">
        <v>0</v>
      </c>
      <c r="M300" s="339">
        <v>0</v>
      </c>
      <c r="N300" s="339">
        <v>0</v>
      </c>
      <c r="O300" s="339">
        <v>0</v>
      </c>
      <c r="P300" s="339">
        <v>0</v>
      </c>
      <c r="Q300" s="340"/>
      <c r="R300" s="340"/>
      <c r="S300" s="340"/>
      <c r="T300" s="340"/>
      <c r="U300" s="340"/>
      <c r="V300" s="340"/>
      <c r="W300" s="340"/>
      <c r="X300" s="340"/>
      <c r="Y300" s="340"/>
      <c r="Z300" s="340"/>
      <c r="AA300" s="340"/>
      <c r="AB300" s="340"/>
      <c r="AC300" s="340"/>
      <c r="AD300" s="340"/>
    </row>
    <row r="301" spans="1:30" ht="12.75">
      <c r="A301" s="339" t="s">
        <v>252</v>
      </c>
      <c r="B301" s="339" t="s">
        <v>181</v>
      </c>
      <c r="C301" s="339">
        <v>0</v>
      </c>
      <c r="D301" s="339">
        <v>0</v>
      </c>
      <c r="E301" s="339">
        <v>0</v>
      </c>
      <c r="F301" s="339">
        <v>0</v>
      </c>
      <c r="G301" s="339">
        <v>0</v>
      </c>
      <c r="H301" s="339">
        <v>0</v>
      </c>
      <c r="I301" s="339">
        <v>0</v>
      </c>
      <c r="J301" s="339">
        <v>0</v>
      </c>
      <c r="K301" s="339">
        <v>0</v>
      </c>
      <c r="L301" s="339">
        <v>0</v>
      </c>
      <c r="M301" s="339">
        <v>0</v>
      </c>
      <c r="N301" s="339">
        <v>0</v>
      </c>
      <c r="O301" s="339">
        <v>0</v>
      </c>
      <c r="P301" s="339">
        <v>0</v>
      </c>
      <c r="Q301" s="340"/>
      <c r="R301" s="340"/>
      <c r="S301" s="340"/>
      <c r="T301" s="340"/>
      <c r="U301" s="340"/>
      <c r="V301" s="340"/>
      <c r="W301" s="340"/>
      <c r="X301" s="340"/>
      <c r="Y301" s="340"/>
      <c r="Z301" s="340"/>
      <c r="AA301" s="340"/>
      <c r="AB301" s="340"/>
      <c r="AC301" s="340"/>
      <c r="AD301" s="340"/>
    </row>
    <row r="302" spans="1:30" ht="12.75">
      <c r="A302" s="339" t="s">
        <v>1191</v>
      </c>
      <c r="B302" s="339" t="s">
        <v>181</v>
      </c>
      <c r="C302" s="339">
        <v>0</v>
      </c>
      <c r="D302" s="339">
        <v>0</v>
      </c>
      <c r="E302" s="339">
        <v>0</v>
      </c>
      <c r="F302" s="339">
        <v>0</v>
      </c>
      <c r="G302" s="339">
        <v>0</v>
      </c>
      <c r="H302" s="339">
        <v>0</v>
      </c>
      <c r="I302" s="339">
        <v>0</v>
      </c>
      <c r="J302" s="339">
        <v>0</v>
      </c>
      <c r="K302" s="339">
        <v>0</v>
      </c>
      <c r="L302" s="339">
        <v>0</v>
      </c>
      <c r="M302" s="339">
        <v>0</v>
      </c>
      <c r="N302" s="339">
        <v>0</v>
      </c>
      <c r="O302" s="339">
        <v>0</v>
      </c>
      <c r="P302" s="339">
        <v>0</v>
      </c>
      <c r="Q302" s="340"/>
      <c r="R302" s="340"/>
      <c r="S302" s="340"/>
      <c r="T302" s="340"/>
      <c r="U302" s="340"/>
      <c r="V302" s="340"/>
      <c r="W302" s="340"/>
      <c r="X302" s="340"/>
      <c r="Y302" s="340"/>
      <c r="Z302" s="340"/>
      <c r="AA302" s="340"/>
      <c r="AB302" s="340"/>
      <c r="AC302" s="340"/>
      <c r="AD302" s="340"/>
    </row>
    <row r="303" spans="1:30" ht="12.75">
      <c r="A303" s="339" t="s">
        <v>253</v>
      </c>
      <c r="B303" s="339" t="s">
        <v>181</v>
      </c>
      <c r="C303" s="339">
        <v>753</v>
      </c>
      <c r="D303" s="339">
        <v>679</v>
      </c>
      <c r="E303" s="339">
        <v>679</v>
      </c>
      <c r="F303" s="339">
        <v>679</v>
      </c>
      <c r="G303" s="339">
        <v>679</v>
      </c>
      <c r="H303" s="339">
        <v>679</v>
      </c>
      <c r="I303" s="339">
        <v>679</v>
      </c>
      <c r="J303" s="339">
        <v>679</v>
      </c>
      <c r="K303" s="339">
        <v>679</v>
      </c>
      <c r="L303" s="339">
        <v>679</v>
      </c>
      <c r="M303" s="339">
        <v>679</v>
      </c>
      <c r="N303" s="339">
        <v>679</v>
      </c>
      <c r="O303" s="339">
        <v>716</v>
      </c>
      <c r="P303" s="339">
        <v>683580</v>
      </c>
      <c r="Q303" s="340"/>
      <c r="R303" s="340"/>
      <c r="S303" s="340"/>
      <c r="T303" s="340"/>
      <c r="U303" s="340"/>
      <c r="V303" s="340"/>
      <c r="W303" s="340"/>
      <c r="X303" s="340"/>
      <c r="Y303" s="340"/>
      <c r="Z303" s="340"/>
      <c r="AA303" s="340"/>
      <c r="AB303" s="340"/>
      <c r="AC303" s="340"/>
      <c r="AD303" s="340"/>
    </row>
    <row r="304" spans="1:30" ht="12.75">
      <c r="A304" s="339" t="s">
        <v>1192</v>
      </c>
      <c r="B304" s="339" t="s">
        <v>181</v>
      </c>
      <c r="C304" s="339">
        <v>0</v>
      </c>
      <c r="D304" s="339">
        <v>0</v>
      </c>
      <c r="E304" s="339">
        <v>0</v>
      </c>
      <c r="F304" s="339">
        <v>0</v>
      </c>
      <c r="G304" s="339">
        <v>0</v>
      </c>
      <c r="H304" s="339">
        <v>0</v>
      </c>
      <c r="I304" s="339">
        <v>0</v>
      </c>
      <c r="J304" s="339">
        <v>0</v>
      </c>
      <c r="K304" s="339">
        <v>0</v>
      </c>
      <c r="L304" s="339">
        <v>0</v>
      </c>
      <c r="M304" s="339">
        <v>0</v>
      </c>
      <c r="N304" s="339">
        <v>0</v>
      </c>
      <c r="O304" s="339">
        <v>0</v>
      </c>
      <c r="P304" s="339">
        <v>0</v>
      </c>
      <c r="Q304" s="340"/>
      <c r="R304" s="340"/>
      <c r="S304" s="340"/>
      <c r="T304" s="340"/>
      <c r="U304" s="340"/>
      <c r="V304" s="340"/>
      <c r="W304" s="340"/>
      <c r="X304" s="340"/>
      <c r="Y304" s="340"/>
      <c r="Z304" s="340"/>
      <c r="AA304" s="340"/>
      <c r="AB304" s="340"/>
      <c r="AC304" s="340"/>
      <c r="AD304" s="340"/>
    </row>
    <row r="305" spans="1:30" ht="12.75">
      <c r="A305" s="339" t="s">
        <v>254</v>
      </c>
      <c r="B305" s="339" t="s">
        <v>181</v>
      </c>
      <c r="C305" s="339">
        <v>5509</v>
      </c>
      <c r="D305" s="339">
        <v>5509</v>
      </c>
      <c r="E305" s="339">
        <v>5509</v>
      </c>
      <c r="F305" s="339">
        <v>5509</v>
      </c>
      <c r="G305" s="339">
        <v>5509</v>
      </c>
      <c r="H305" s="339">
        <v>5509</v>
      </c>
      <c r="I305" s="339">
        <v>5509</v>
      </c>
      <c r="J305" s="339">
        <v>5509</v>
      </c>
      <c r="K305" s="339">
        <v>5509</v>
      </c>
      <c r="L305" s="339">
        <v>5509</v>
      </c>
      <c r="M305" s="339">
        <v>5509</v>
      </c>
      <c r="N305" s="339">
        <v>5509</v>
      </c>
      <c r="O305" s="339">
        <v>5509</v>
      </c>
      <c r="P305" s="339">
        <v>5509002</v>
      </c>
      <c r="Q305" s="340"/>
      <c r="R305" s="340"/>
      <c r="S305" s="340"/>
      <c r="T305" s="340"/>
      <c r="U305" s="340"/>
      <c r="V305" s="340"/>
      <c r="W305" s="340"/>
      <c r="X305" s="340"/>
      <c r="Y305" s="340"/>
      <c r="Z305" s="340"/>
      <c r="AA305" s="340"/>
      <c r="AB305" s="340"/>
      <c r="AC305" s="340"/>
      <c r="AD305" s="340"/>
    </row>
    <row r="306" spans="1:30" ht="12.75">
      <c r="A306" s="339" t="s">
        <v>1193</v>
      </c>
      <c r="B306" s="339" t="s">
        <v>181</v>
      </c>
      <c r="C306" s="339">
        <v>0</v>
      </c>
      <c r="D306" s="339">
        <v>0</v>
      </c>
      <c r="E306" s="339">
        <v>0</v>
      </c>
      <c r="F306" s="339">
        <v>0</v>
      </c>
      <c r="G306" s="339">
        <v>0</v>
      </c>
      <c r="H306" s="339">
        <v>0</v>
      </c>
      <c r="I306" s="339">
        <v>0</v>
      </c>
      <c r="J306" s="339">
        <v>0</v>
      </c>
      <c r="K306" s="339">
        <v>0</v>
      </c>
      <c r="L306" s="339">
        <v>0</v>
      </c>
      <c r="M306" s="339">
        <v>0</v>
      </c>
      <c r="N306" s="339">
        <v>0</v>
      </c>
      <c r="O306" s="339">
        <v>0</v>
      </c>
      <c r="P306" s="339">
        <v>0</v>
      </c>
      <c r="Q306" s="340"/>
      <c r="R306" s="340"/>
      <c r="S306" s="340"/>
      <c r="T306" s="340"/>
      <c r="U306" s="340"/>
      <c r="V306" s="340"/>
      <c r="W306" s="340"/>
      <c r="X306" s="340"/>
      <c r="Y306" s="340"/>
      <c r="Z306" s="340"/>
      <c r="AA306" s="340"/>
      <c r="AB306" s="340"/>
      <c r="AC306" s="340"/>
      <c r="AD306" s="340"/>
    </row>
    <row r="307" spans="1:30" ht="12.75">
      <c r="A307" s="339" t="s">
        <v>866</v>
      </c>
      <c r="B307" s="339" t="s">
        <v>181</v>
      </c>
      <c r="C307" s="339">
        <v>93992</v>
      </c>
      <c r="D307" s="339">
        <v>98159</v>
      </c>
      <c r="E307" s="339">
        <v>100451</v>
      </c>
      <c r="F307" s="339">
        <v>100350</v>
      </c>
      <c r="G307" s="339">
        <v>100989</v>
      </c>
      <c r="H307" s="339">
        <v>99802</v>
      </c>
      <c r="I307" s="339">
        <v>100705</v>
      </c>
      <c r="J307" s="339">
        <v>100506</v>
      </c>
      <c r="K307" s="339">
        <v>100699</v>
      </c>
      <c r="L307" s="339">
        <v>100610</v>
      </c>
      <c r="M307" s="339">
        <v>111617</v>
      </c>
      <c r="N307" s="339">
        <v>113270</v>
      </c>
      <c r="O307" s="339">
        <v>114799</v>
      </c>
      <c r="P307" s="339">
        <v>102629465</v>
      </c>
      <c r="Q307" s="340"/>
      <c r="R307" s="340"/>
      <c r="S307" s="340"/>
      <c r="T307" s="340"/>
      <c r="U307" s="340"/>
      <c r="V307" s="340"/>
      <c r="W307" s="340"/>
      <c r="X307" s="340"/>
      <c r="Y307" s="340"/>
      <c r="Z307" s="340"/>
      <c r="AA307" s="340"/>
      <c r="AB307" s="340"/>
      <c r="AC307" s="340"/>
      <c r="AD307" s="340"/>
    </row>
    <row r="308" spans="1:30" ht="12.75">
      <c r="A308" s="339" t="s">
        <v>1194</v>
      </c>
      <c r="B308" s="339" t="s">
        <v>181</v>
      </c>
      <c r="C308" s="339">
        <v>0</v>
      </c>
      <c r="D308" s="339">
        <v>0</v>
      </c>
      <c r="E308" s="339">
        <v>0</v>
      </c>
      <c r="F308" s="339">
        <v>0</v>
      </c>
      <c r="G308" s="339">
        <v>0</v>
      </c>
      <c r="H308" s="339">
        <v>0</v>
      </c>
      <c r="I308" s="339">
        <v>0</v>
      </c>
      <c r="J308" s="339">
        <v>0</v>
      </c>
      <c r="K308" s="339">
        <v>0</v>
      </c>
      <c r="L308" s="339">
        <v>0</v>
      </c>
      <c r="M308" s="339">
        <v>0</v>
      </c>
      <c r="N308" s="339">
        <v>0</v>
      </c>
      <c r="O308" s="339">
        <v>0</v>
      </c>
      <c r="P308" s="339">
        <v>0</v>
      </c>
      <c r="Q308" s="340"/>
      <c r="R308" s="340"/>
      <c r="S308" s="340"/>
      <c r="T308" s="340"/>
      <c r="U308" s="340"/>
      <c r="V308" s="340"/>
      <c r="W308" s="340"/>
      <c r="X308" s="340"/>
      <c r="Y308" s="340"/>
      <c r="Z308" s="340"/>
      <c r="AA308" s="340"/>
      <c r="AB308" s="340"/>
      <c r="AC308" s="340"/>
      <c r="AD308" s="340"/>
    </row>
    <row r="309" spans="1:30" ht="12.75">
      <c r="A309" s="339" t="s">
        <v>755</v>
      </c>
      <c r="B309" s="339" t="s">
        <v>181</v>
      </c>
      <c r="C309" s="339">
        <v>1314</v>
      </c>
      <c r="D309" s="339">
        <v>1314</v>
      </c>
      <c r="E309" s="339">
        <v>1314</v>
      </c>
      <c r="F309" s="339">
        <v>1314</v>
      </c>
      <c r="G309" s="339">
        <v>1314</v>
      </c>
      <c r="H309" s="339">
        <v>1314</v>
      </c>
      <c r="I309" s="339">
        <v>1314</v>
      </c>
      <c r="J309" s="339">
        <v>1314</v>
      </c>
      <c r="K309" s="339">
        <v>1314</v>
      </c>
      <c r="L309" s="339">
        <v>1314</v>
      </c>
      <c r="M309" s="339">
        <v>1314</v>
      </c>
      <c r="N309" s="339">
        <v>1314</v>
      </c>
      <c r="O309" s="339">
        <v>1314</v>
      </c>
      <c r="P309" s="339">
        <v>1314040</v>
      </c>
      <c r="Q309" s="340"/>
      <c r="R309" s="340"/>
      <c r="S309" s="340"/>
      <c r="T309" s="340"/>
      <c r="U309" s="340"/>
      <c r="V309" s="340"/>
      <c r="W309" s="340"/>
      <c r="X309" s="340"/>
      <c r="Y309" s="340"/>
      <c r="Z309" s="340"/>
      <c r="AA309" s="340"/>
      <c r="AB309" s="340"/>
      <c r="AC309" s="340"/>
      <c r="AD309" s="340"/>
    </row>
    <row r="310" spans="1:30" ht="12.75">
      <c r="A310" s="339" t="s">
        <v>1195</v>
      </c>
      <c r="B310" s="339" t="s">
        <v>181</v>
      </c>
      <c r="C310" s="339">
        <v>0</v>
      </c>
      <c r="D310" s="339">
        <v>0</v>
      </c>
      <c r="E310" s="339">
        <v>0</v>
      </c>
      <c r="F310" s="339">
        <v>0</v>
      </c>
      <c r="G310" s="339">
        <v>0</v>
      </c>
      <c r="H310" s="339">
        <v>0</v>
      </c>
      <c r="I310" s="339">
        <v>0</v>
      </c>
      <c r="J310" s="339">
        <v>0</v>
      </c>
      <c r="K310" s="339">
        <v>0</v>
      </c>
      <c r="L310" s="339">
        <v>0</v>
      </c>
      <c r="M310" s="339">
        <v>0</v>
      </c>
      <c r="N310" s="339">
        <v>0</v>
      </c>
      <c r="O310" s="339">
        <v>0</v>
      </c>
      <c r="P310" s="339">
        <v>0</v>
      </c>
      <c r="Q310" s="340"/>
      <c r="R310" s="340"/>
      <c r="S310" s="340"/>
      <c r="T310" s="340"/>
      <c r="U310" s="340"/>
      <c r="V310" s="340"/>
      <c r="W310" s="340"/>
      <c r="X310" s="340"/>
      <c r="Y310" s="340"/>
      <c r="Z310" s="340"/>
      <c r="AA310" s="340"/>
      <c r="AB310" s="340"/>
      <c r="AC310" s="340"/>
      <c r="AD310" s="340"/>
    </row>
    <row r="311" spans="1:30" ht="12.75">
      <c r="A311" s="339" t="s">
        <v>867</v>
      </c>
      <c r="B311" s="339" t="s">
        <v>181</v>
      </c>
      <c r="C311" s="339">
        <v>161100</v>
      </c>
      <c r="D311" s="339">
        <v>161100</v>
      </c>
      <c r="E311" s="339">
        <v>161099</v>
      </c>
      <c r="F311" s="339">
        <v>161099</v>
      </c>
      <c r="G311" s="339">
        <v>161099</v>
      </c>
      <c r="H311" s="339">
        <v>161099</v>
      </c>
      <c r="I311" s="339">
        <v>161080</v>
      </c>
      <c r="J311" s="339">
        <v>161080</v>
      </c>
      <c r="K311" s="339">
        <v>161080</v>
      </c>
      <c r="L311" s="339">
        <v>161080</v>
      </c>
      <c r="M311" s="339">
        <v>161080</v>
      </c>
      <c r="N311" s="339">
        <v>161080</v>
      </c>
      <c r="O311" s="339">
        <v>161127</v>
      </c>
      <c r="P311" s="339">
        <v>161090737</v>
      </c>
      <c r="Q311" s="340"/>
      <c r="R311" s="340"/>
      <c r="S311" s="340"/>
      <c r="T311" s="340"/>
      <c r="U311" s="340"/>
      <c r="V311" s="340"/>
      <c r="W311" s="340"/>
      <c r="X311" s="340"/>
      <c r="Y311" s="340"/>
      <c r="Z311" s="340"/>
      <c r="AA311" s="340"/>
      <c r="AB311" s="340"/>
      <c r="AC311" s="340"/>
      <c r="AD311" s="340"/>
    </row>
    <row r="312" spans="1:30" ht="12.75">
      <c r="A312" s="339" t="s">
        <v>552</v>
      </c>
      <c r="B312" s="339" t="s">
        <v>181</v>
      </c>
      <c r="C312" s="339">
        <v>7370</v>
      </c>
      <c r="D312" s="339">
        <v>7370</v>
      </c>
      <c r="E312" s="339">
        <v>7370</v>
      </c>
      <c r="F312" s="339">
        <v>7370</v>
      </c>
      <c r="G312" s="339">
        <v>7370</v>
      </c>
      <c r="H312" s="339">
        <v>7370</v>
      </c>
      <c r="I312" s="339">
        <v>7370</v>
      </c>
      <c r="J312" s="339">
        <v>7370</v>
      </c>
      <c r="K312" s="339">
        <v>7370</v>
      </c>
      <c r="L312" s="339">
        <v>7370</v>
      </c>
      <c r="M312" s="339">
        <v>7370</v>
      </c>
      <c r="N312" s="339">
        <v>7370</v>
      </c>
      <c r="O312" s="339">
        <v>7370</v>
      </c>
      <c r="P312" s="339">
        <v>7370081</v>
      </c>
      <c r="Q312" s="340"/>
      <c r="R312" s="340"/>
      <c r="S312" s="340"/>
      <c r="T312" s="340"/>
      <c r="U312" s="340"/>
      <c r="V312" s="340"/>
      <c r="W312" s="340"/>
      <c r="X312" s="340"/>
      <c r="Y312" s="340"/>
      <c r="Z312" s="340"/>
      <c r="AA312" s="340"/>
      <c r="AB312" s="340"/>
      <c r="AC312" s="340"/>
      <c r="AD312" s="340"/>
    </row>
    <row r="313" spans="1:30" ht="12.75">
      <c r="A313" s="339" t="s">
        <v>1196</v>
      </c>
      <c r="B313" s="339" t="s">
        <v>181</v>
      </c>
      <c r="C313" s="339">
        <v>0</v>
      </c>
      <c r="D313" s="339">
        <v>0</v>
      </c>
      <c r="E313" s="339">
        <v>0</v>
      </c>
      <c r="F313" s="339">
        <v>0</v>
      </c>
      <c r="G313" s="339">
        <v>0</v>
      </c>
      <c r="H313" s="339">
        <v>0</v>
      </c>
      <c r="I313" s="339">
        <v>0</v>
      </c>
      <c r="J313" s="339">
        <v>0</v>
      </c>
      <c r="K313" s="339">
        <v>0</v>
      </c>
      <c r="L313" s="339">
        <v>0</v>
      </c>
      <c r="M313" s="339">
        <v>0</v>
      </c>
      <c r="N313" s="339">
        <v>0</v>
      </c>
      <c r="O313" s="339">
        <v>0</v>
      </c>
      <c r="P313" s="339">
        <v>0</v>
      </c>
      <c r="Q313" s="340"/>
      <c r="R313" s="340"/>
      <c r="S313" s="340"/>
      <c r="T313" s="340"/>
      <c r="U313" s="340"/>
      <c r="V313" s="340"/>
      <c r="W313" s="340"/>
      <c r="X313" s="340"/>
      <c r="Y313" s="340"/>
      <c r="Z313" s="340"/>
      <c r="AA313" s="340"/>
      <c r="AB313" s="340"/>
      <c r="AC313" s="340"/>
      <c r="AD313" s="340"/>
    </row>
    <row r="314" spans="1:30" ht="12.75">
      <c r="A314" s="339" t="s">
        <v>688</v>
      </c>
      <c r="B314" s="339" t="s">
        <v>181</v>
      </c>
      <c r="C314" s="339">
        <v>0</v>
      </c>
      <c r="D314" s="339">
        <v>0</v>
      </c>
      <c r="E314" s="339">
        <v>0</v>
      </c>
      <c r="F314" s="339">
        <v>0</v>
      </c>
      <c r="G314" s="339">
        <v>0</v>
      </c>
      <c r="H314" s="339">
        <v>0</v>
      </c>
      <c r="I314" s="339">
        <v>0</v>
      </c>
      <c r="J314" s="339">
        <v>0</v>
      </c>
      <c r="K314" s="339">
        <v>0</v>
      </c>
      <c r="L314" s="339">
        <v>0</v>
      </c>
      <c r="M314" s="339">
        <v>0</v>
      </c>
      <c r="N314" s="339">
        <v>0</v>
      </c>
      <c r="O314" s="339">
        <v>0</v>
      </c>
      <c r="P314" s="339">
        <v>0</v>
      </c>
      <c r="Q314" s="340"/>
      <c r="R314" s="340"/>
      <c r="S314" s="340"/>
      <c r="T314" s="340"/>
      <c r="U314" s="340"/>
      <c r="V314" s="340"/>
      <c r="W314" s="340"/>
      <c r="X314" s="340"/>
      <c r="Y314" s="340"/>
      <c r="Z314" s="340"/>
      <c r="AA314" s="340"/>
      <c r="AB314" s="340"/>
      <c r="AC314" s="340"/>
      <c r="AD314" s="340"/>
    </row>
    <row r="315" spans="1:30" ht="12.75">
      <c r="A315" s="339" t="s">
        <v>689</v>
      </c>
      <c r="B315" s="339" t="s">
        <v>181</v>
      </c>
      <c r="C315" s="339">
        <v>0</v>
      </c>
      <c r="D315" s="339">
        <v>0</v>
      </c>
      <c r="E315" s="339">
        <v>0</v>
      </c>
      <c r="F315" s="339">
        <v>0</v>
      </c>
      <c r="G315" s="339">
        <v>0</v>
      </c>
      <c r="H315" s="339">
        <v>0</v>
      </c>
      <c r="I315" s="339">
        <v>0</v>
      </c>
      <c r="J315" s="339">
        <v>0</v>
      </c>
      <c r="K315" s="339">
        <v>0</v>
      </c>
      <c r="L315" s="339">
        <v>0</v>
      </c>
      <c r="M315" s="339">
        <v>0</v>
      </c>
      <c r="N315" s="339">
        <v>0</v>
      </c>
      <c r="O315" s="339">
        <v>0</v>
      </c>
      <c r="P315" s="339">
        <v>0</v>
      </c>
      <c r="Q315" s="340"/>
      <c r="R315" s="340"/>
      <c r="S315" s="340"/>
      <c r="T315" s="340"/>
      <c r="U315" s="340"/>
      <c r="V315" s="340"/>
      <c r="W315" s="340"/>
      <c r="X315" s="340"/>
      <c r="Y315" s="340"/>
      <c r="Z315" s="340"/>
      <c r="AA315" s="340"/>
      <c r="AB315" s="340"/>
      <c r="AC315" s="340"/>
      <c r="AD315" s="340"/>
    </row>
    <row r="316" spans="1:30" ht="12.75">
      <c r="A316" s="339" t="s">
        <v>1197</v>
      </c>
      <c r="B316" s="339" t="s">
        <v>181</v>
      </c>
      <c r="C316" s="339">
        <v>0</v>
      </c>
      <c r="D316" s="339">
        <v>0</v>
      </c>
      <c r="E316" s="339">
        <v>0</v>
      </c>
      <c r="F316" s="339">
        <v>0</v>
      </c>
      <c r="G316" s="339">
        <v>0</v>
      </c>
      <c r="H316" s="339">
        <v>0</v>
      </c>
      <c r="I316" s="339">
        <v>0</v>
      </c>
      <c r="J316" s="339">
        <v>0</v>
      </c>
      <c r="K316" s="339">
        <v>0</v>
      </c>
      <c r="L316" s="339">
        <v>0</v>
      </c>
      <c r="M316" s="339">
        <v>0</v>
      </c>
      <c r="N316" s="339">
        <v>0</v>
      </c>
      <c r="O316" s="339">
        <v>0</v>
      </c>
      <c r="P316" s="339">
        <v>0</v>
      </c>
      <c r="Q316" s="340"/>
      <c r="R316" s="340"/>
      <c r="S316" s="340"/>
      <c r="T316" s="340"/>
      <c r="U316" s="340"/>
      <c r="V316" s="340"/>
      <c r="W316" s="340"/>
      <c r="X316" s="340"/>
      <c r="Y316" s="340"/>
      <c r="Z316" s="340"/>
      <c r="AA316" s="340"/>
      <c r="AB316" s="340"/>
      <c r="AC316" s="340"/>
      <c r="AD316" s="340"/>
    </row>
    <row r="317" spans="1:30" ht="12.75">
      <c r="A317" s="339" t="s">
        <v>690</v>
      </c>
      <c r="B317" s="339" t="s">
        <v>181</v>
      </c>
      <c r="C317" s="339">
        <v>0</v>
      </c>
      <c r="D317" s="339">
        <v>0</v>
      </c>
      <c r="E317" s="339">
        <v>0</v>
      </c>
      <c r="F317" s="339">
        <v>0</v>
      </c>
      <c r="G317" s="339">
        <v>0</v>
      </c>
      <c r="H317" s="339">
        <v>0</v>
      </c>
      <c r="I317" s="339">
        <v>0</v>
      </c>
      <c r="J317" s="339">
        <v>0</v>
      </c>
      <c r="K317" s="339">
        <v>0</v>
      </c>
      <c r="L317" s="339">
        <v>0</v>
      </c>
      <c r="M317" s="339">
        <v>0</v>
      </c>
      <c r="N317" s="339">
        <v>0</v>
      </c>
      <c r="O317" s="339">
        <v>0</v>
      </c>
      <c r="P317" s="339">
        <v>0</v>
      </c>
      <c r="Q317" s="340"/>
      <c r="R317" s="340"/>
      <c r="S317" s="340"/>
      <c r="T317" s="340"/>
      <c r="U317" s="340"/>
      <c r="V317" s="340"/>
      <c r="W317" s="340"/>
      <c r="X317" s="340"/>
      <c r="Y317" s="340"/>
      <c r="Z317" s="340"/>
      <c r="AA317" s="340"/>
      <c r="AB317" s="340"/>
      <c r="AC317" s="340"/>
      <c r="AD317" s="340"/>
    </row>
    <row r="318" spans="1:30" ht="12.75">
      <c r="A318" s="339" t="s">
        <v>1198</v>
      </c>
      <c r="B318" s="339" t="s">
        <v>181</v>
      </c>
      <c r="C318" s="339">
        <v>0</v>
      </c>
      <c r="D318" s="339">
        <v>0</v>
      </c>
      <c r="E318" s="339">
        <v>0</v>
      </c>
      <c r="F318" s="339">
        <v>0</v>
      </c>
      <c r="G318" s="339">
        <v>0</v>
      </c>
      <c r="H318" s="339">
        <v>0</v>
      </c>
      <c r="I318" s="339">
        <v>0</v>
      </c>
      <c r="J318" s="339">
        <v>0</v>
      </c>
      <c r="K318" s="339">
        <v>0</v>
      </c>
      <c r="L318" s="339">
        <v>0</v>
      </c>
      <c r="M318" s="339">
        <v>0</v>
      </c>
      <c r="N318" s="339">
        <v>0</v>
      </c>
      <c r="O318" s="339">
        <v>0</v>
      </c>
      <c r="P318" s="339">
        <v>0</v>
      </c>
      <c r="Q318" s="340"/>
      <c r="R318" s="340"/>
      <c r="S318" s="340"/>
      <c r="T318" s="340"/>
      <c r="U318" s="340"/>
      <c r="V318" s="340"/>
      <c r="W318" s="340"/>
      <c r="X318" s="340"/>
      <c r="Y318" s="340"/>
      <c r="Z318" s="340"/>
      <c r="AA318" s="340"/>
      <c r="AB318" s="340"/>
      <c r="AC318" s="340"/>
      <c r="AD318" s="340"/>
    </row>
    <row r="319" spans="1:30" ht="12.75">
      <c r="A319" s="339" t="s">
        <v>691</v>
      </c>
      <c r="B319" s="339" t="s">
        <v>181</v>
      </c>
      <c r="C319" s="339">
        <v>0</v>
      </c>
      <c r="D319" s="339">
        <v>0</v>
      </c>
      <c r="E319" s="339">
        <v>0</v>
      </c>
      <c r="F319" s="339">
        <v>0</v>
      </c>
      <c r="G319" s="339">
        <v>0</v>
      </c>
      <c r="H319" s="339">
        <v>0</v>
      </c>
      <c r="I319" s="339">
        <v>0</v>
      </c>
      <c r="J319" s="339">
        <v>0</v>
      </c>
      <c r="K319" s="339">
        <v>0</v>
      </c>
      <c r="L319" s="339">
        <v>0</v>
      </c>
      <c r="M319" s="339">
        <v>0</v>
      </c>
      <c r="N319" s="339">
        <v>0</v>
      </c>
      <c r="O319" s="339">
        <v>0</v>
      </c>
      <c r="P319" s="339">
        <v>0</v>
      </c>
      <c r="Q319" s="340"/>
      <c r="R319" s="340"/>
      <c r="S319" s="340"/>
      <c r="T319" s="340"/>
      <c r="U319" s="340"/>
      <c r="V319" s="340"/>
      <c r="W319" s="340"/>
      <c r="X319" s="340"/>
      <c r="Y319" s="340"/>
      <c r="Z319" s="340"/>
      <c r="AA319" s="340"/>
      <c r="AB319" s="340"/>
      <c r="AC319" s="340"/>
      <c r="AD319" s="340"/>
    </row>
    <row r="320" spans="1:30" ht="12.75">
      <c r="A320" s="339" t="s">
        <v>1199</v>
      </c>
      <c r="B320" s="339" t="s">
        <v>181</v>
      </c>
      <c r="C320" s="339">
        <v>0</v>
      </c>
      <c r="D320" s="339">
        <v>0</v>
      </c>
      <c r="E320" s="339">
        <v>0</v>
      </c>
      <c r="F320" s="339">
        <v>0</v>
      </c>
      <c r="G320" s="339">
        <v>0</v>
      </c>
      <c r="H320" s="339">
        <v>0</v>
      </c>
      <c r="I320" s="339">
        <v>0</v>
      </c>
      <c r="J320" s="339">
        <v>0</v>
      </c>
      <c r="K320" s="339">
        <v>0</v>
      </c>
      <c r="L320" s="339">
        <v>0</v>
      </c>
      <c r="M320" s="339">
        <v>0</v>
      </c>
      <c r="N320" s="339">
        <v>0</v>
      </c>
      <c r="O320" s="339">
        <v>0</v>
      </c>
      <c r="P320" s="339">
        <v>0</v>
      </c>
      <c r="Q320" s="340"/>
      <c r="R320" s="340"/>
      <c r="S320" s="340"/>
      <c r="T320" s="340"/>
      <c r="U320" s="340"/>
      <c r="V320" s="340"/>
      <c r="W320" s="340"/>
      <c r="X320" s="340"/>
      <c r="Y320" s="340"/>
      <c r="Z320" s="340"/>
      <c r="AA320" s="340"/>
      <c r="AB320" s="340"/>
      <c r="AC320" s="340"/>
      <c r="AD320" s="340"/>
    </row>
    <row r="321" spans="1:30" ht="12.75">
      <c r="A321" s="339" t="s">
        <v>692</v>
      </c>
      <c r="B321" s="339" t="s">
        <v>181</v>
      </c>
      <c r="C321" s="339">
        <v>0</v>
      </c>
      <c r="D321" s="339">
        <v>0</v>
      </c>
      <c r="E321" s="339">
        <v>0</v>
      </c>
      <c r="F321" s="339">
        <v>0</v>
      </c>
      <c r="G321" s="339">
        <v>0</v>
      </c>
      <c r="H321" s="339">
        <v>0</v>
      </c>
      <c r="I321" s="339">
        <v>0</v>
      </c>
      <c r="J321" s="339">
        <v>0</v>
      </c>
      <c r="K321" s="339">
        <v>0</v>
      </c>
      <c r="L321" s="339">
        <v>0</v>
      </c>
      <c r="M321" s="339">
        <v>0</v>
      </c>
      <c r="N321" s="339">
        <v>0</v>
      </c>
      <c r="O321" s="339">
        <v>0</v>
      </c>
      <c r="P321" s="339">
        <v>0</v>
      </c>
      <c r="Q321" s="340"/>
      <c r="R321" s="340"/>
      <c r="S321" s="340"/>
      <c r="T321" s="340"/>
      <c r="U321" s="340"/>
      <c r="V321" s="340"/>
      <c r="W321" s="340"/>
      <c r="X321" s="340"/>
      <c r="Y321" s="340"/>
      <c r="Z321" s="340"/>
      <c r="AA321" s="340"/>
      <c r="AB321" s="340"/>
      <c r="AC321" s="340"/>
      <c r="AD321" s="340"/>
    </row>
    <row r="322" spans="1:30" ht="12.75">
      <c r="A322" s="339" t="s">
        <v>553</v>
      </c>
      <c r="B322" s="339" t="s">
        <v>181</v>
      </c>
      <c r="C322" s="339">
        <v>214</v>
      </c>
      <c r="D322" s="339">
        <v>214</v>
      </c>
      <c r="E322" s="339">
        <v>214</v>
      </c>
      <c r="F322" s="339">
        <v>214</v>
      </c>
      <c r="G322" s="339">
        <v>214</v>
      </c>
      <c r="H322" s="339">
        <v>214</v>
      </c>
      <c r="I322" s="339">
        <v>214</v>
      </c>
      <c r="J322" s="339">
        <v>214</v>
      </c>
      <c r="K322" s="339">
        <v>214</v>
      </c>
      <c r="L322" s="339">
        <v>214</v>
      </c>
      <c r="M322" s="339">
        <v>214</v>
      </c>
      <c r="N322" s="339">
        <v>214</v>
      </c>
      <c r="O322" s="339">
        <v>214</v>
      </c>
      <c r="P322" s="339">
        <v>214027</v>
      </c>
      <c r="Q322" s="340"/>
      <c r="R322" s="340"/>
      <c r="S322" s="340"/>
      <c r="T322" s="340"/>
      <c r="U322" s="340"/>
      <c r="V322" s="340"/>
      <c r="W322" s="340"/>
      <c r="X322" s="340"/>
      <c r="Y322" s="340"/>
      <c r="Z322" s="340"/>
      <c r="AA322" s="340"/>
      <c r="AB322" s="340"/>
      <c r="AC322" s="340"/>
      <c r="AD322" s="340"/>
    </row>
    <row r="323" spans="1:30" ht="12.75">
      <c r="A323" s="339" t="s">
        <v>1200</v>
      </c>
      <c r="B323" s="339" t="s">
        <v>181</v>
      </c>
      <c r="C323" s="339">
        <v>0</v>
      </c>
      <c r="D323" s="339">
        <v>0</v>
      </c>
      <c r="E323" s="339">
        <v>0</v>
      </c>
      <c r="F323" s="339">
        <v>0</v>
      </c>
      <c r="G323" s="339">
        <v>0</v>
      </c>
      <c r="H323" s="339">
        <v>0</v>
      </c>
      <c r="I323" s="339">
        <v>0</v>
      </c>
      <c r="J323" s="339">
        <v>0</v>
      </c>
      <c r="K323" s="339">
        <v>0</v>
      </c>
      <c r="L323" s="339">
        <v>0</v>
      </c>
      <c r="M323" s="339">
        <v>0</v>
      </c>
      <c r="N323" s="339">
        <v>0</v>
      </c>
      <c r="O323" s="339">
        <v>0</v>
      </c>
      <c r="P323" s="339">
        <v>0</v>
      </c>
      <c r="Q323" s="340"/>
      <c r="R323" s="340"/>
      <c r="S323" s="340"/>
      <c r="T323" s="340"/>
      <c r="U323" s="340"/>
      <c r="V323" s="340"/>
      <c r="W323" s="340"/>
      <c r="X323" s="340"/>
      <c r="Y323" s="340"/>
      <c r="Z323" s="340"/>
      <c r="AA323" s="340"/>
      <c r="AB323" s="340"/>
      <c r="AC323" s="340"/>
      <c r="AD323" s="340"/>
    </row>
    <row r="324" spans="1:30" ht="12.75">
      <c r="A324" s="339" t="s">
        <v>1201</v>
      </c>
      <c r="B324" s="339" t="s">
        <v>181</v>
      </c>
      <c r="C324" s="339">
        <v>0</v>
      </c>
      <c r="D324" s="339">
        <v>0</v>
      </c>
      <c r="E324" s="339">
        <v>0</v>
      </c>
      <c r="F324" s="339">
        <v>0</v>
      </c>
      <c r="G324" s="339">
        <v>0</v>
      </c>
      <c r="H324" s="339">
        <v>0</v>
      </c>
      <c r="I324" s="339">
        <v>0</v>
      </c>
      <c r="J324" s="339">
        <v>0</v>
      </c>
      <c r="K324" s="339">
        <v>0</v>
      </c>
      <c r="L324" s="339">
        <v>0</v>
      </c>
      <c r="M324" s="339">
        <v>0</v>
      </c>
      <c r="N324" s="339">
        <v>0</v>
      </c>
      <c r="O324" s="339">
        <v>0</v>
      </c>
      <c r="P324" s="339">
        <v>0</v>
      </c>
      <c r="Q324" s="340"/>
      <c r="R324" s="340"/>
      <c r="S324" s="340"/>
      <c r="T324" s="340"/>
      <c r="U324" s="340"/>
      <c r="V324" s="340"/>
      <c r="W324" s="340"/>
      <c r="X324" s="340"/>
      <c r="Y324" s="340"/>
      <c r="Z324" s="340"/>
      <c r="AA324" s="340"/>
      <c r="AB324" s="340"/>
      <c r="AC324" s="340"/>
      <c r="AD324" s="340"/>
    </row>
    <row r="325" spans="1:30" ht="12.75">
      <c r="A325" s="339" t="s">
        <v>554</v>
      </c>
      <c r="B325" s="339" t="s">
        <v>181</v>
      </c>
      <c r="C325" s="339">
        <v>49</v>
      </c>
      <c r="D325" s="339">
        <v>49</v>
      </c>
      <c r="E325" s="339">
        <v>49</v>
      </c>
      <c r="F325" s="339">
        <v>49</v>
      </c>
      <c r="G325" s="339">
        <v>49</v>
      </c>
      <c r="H325" s="339">
        <v>49</v>
      </c>
      <c r="I325" s="339">
        <v>49</v>
      </c>
      <c r="J325" s="339">
        <v>49</v>
      </c>
      <c r="K325" s="339">
        <v>49</v>
      </c>
      <c r="L325" s="339">
        <v>49</v>
      </c>
      <c r="M325" s="339">
        <v>49</v>
      </c>
      <c r="N325" s="339">
        <v>49</v>
      </c>
      <c r="O325" s="339">
        <v>49</v>
      </c>
      <c r="P325" s="339">
        <v>49007</v>
      </c>
      <c r="Q325" s="340"/>
      <c r="R325" s="340"/>
      <c r="S325" s="340"/>
      <c r="T325" s="340"/>
      <c r="U325" s="340"/>
      <c r="V325" s="340"/>
      <c r="W325" s="340"/>
      <c r="X325" s="340"/>
      <c r="Y325" s="340"/>
      <c r="Z325" s="340"/>
      <c r="AA325" s="340"/>
      <c r="AB325" s="340"/>
      <c r="AC325" s="340"/>
      <c r="AD325" s="340"/>
    </row>
    <row r="326" spans="1:30" ht="12.75">
      <c r="A326" s="339" t="s">
        <v>1202</v>
      </c>
      <c r="B326" s="339" t="s">
        <v>181</v>
      </c>
      <c r="C326" s="339">
        <v>0</v>
      </c>
      <c r="D326" s="339">
        <v>0</v>
      </c>
      <c r="E326" s="339">
        <v>0</v>
      </c>
      <c r="F326" s="339">
        <v>0</v>
      </c>
      <c r="G326" s="339">
        <v>0</v>
      </c>
      <c r="H326" s="339">
        <v>0</v>
      </c>
      <c r="I326" s="339">
        <v>0</v>
      </c>
      <c r="J326" s="339">
        <v>0</v>
      </c>
      <c r="K326" s="339">
        <v>0</v>
      </c>
      <c r="L326" s="339">
        <v>0</v>
      </c>
      <c r="M326" s="339">
        <v>0</v>
      </c>
      <c r="N326" s="339">
        <v>0</v>
      </c>
      <c r="O326" s="339">
        <v>0</v>
      </c>
      <c r="P326" s="339">
        <v>0</v>
      </c>
      <c r="Q326" s="340"/>
      <c r="R326" s="340"/>
      <c r="S326" s="340"/>
      <c r="T326" s="340"/>
      <c r="U326" s="340"/>
      <c r="V326" s="340"/>
      <c r="W326" s="340"/>
      <c r="X326" s="340"/>
      <c r="Y326" s="340"/>
      <c r="Z326" s="340"/>
      <c r="AA326" s="340"/>
      <c r="AB326" s="340"/>
      <c r="AC326" s="340"/>
      <c r="AD326" s="340"/>
    </row>
    <row r="327" spans="1:30" ht="12.75">
      <c r="A327" s="339" t="s">
        <v>555</v>
      </c>
      <c r="B327" s="339" t="s">
        <v>181</v>
      </c>
      <c r="C327" s="339">
        <v>89</v>
      </c>
      <c r="D327" s="339">
        <v>89</v>
      </c>
      <c r="E327" s="339">
        <v>89</v>
      </c>
      <c r="F327" s="339">
        <v>89</v>
      </c>
      <c r="G327" s="339">
        <v>89</v>
      </c>
      <c r="H327" s="339">
        <v>89</v>
      </c>
      <c r="I327" s="339">
        <v>89</v>
      </c>
      <c r="J327" s="339">
        <v>89</v>
      </c>
      <c r="K327" s="339">
        <v>89</v>
      </c>
      <c r="L327" s="339">
        <v>89</v>
      </c>
      <c r="M327" s="339">
        <v>89</v>
      </c>
      <c r="N327" s="339">
        <v>89</v>
      </c>
      <c r="O327" s="339">
        <v>89</v>
      </c>
      <c r="P327" s="339">
        <v>88692</v>
      </c>
      <c r="Q327" s="340"/>
      <c r="R327" s="340"/>
      <c r="S327" s="340"/>
      <c r="T327" s="340"/>
      <c r="U327" s="340"/>
      <c r="V327" s="340"/>
      <c r="W327" s="340"/>
      <c r="X327" s="340"/>
      <c r="Y327" s="340"/>
      <c r="Z327" s="340"/>
      <c r="AA327" s="340"/>
      <c r="AB327" s="340"/>
      <c r="AC327" s="340"/>
      <c r="AD327" s="340"/>
    </row>
    <row r="328" spans="1:30" ht="12.75">
      <c r="A328" s="339" t="s">
        <v>1203</v>
      </c>
      <c r="B328" s="339" t="s">
        <v>181</v>
      </c>
      <c r="C328" s="339">
        <v>0</v>
      </c>
      <c r="D328" s="339">
        <v>0</v>
      </c>
      <c r="E328" s="339">
        <v>0</v>
      </c>
      <c r="F328" s="339">
        <v>0</v>
      </c>
      <c r="G328" s="339">
        <v>0</v>
      </c>
      <c r="H328" s="339">
        <v>0</v>
      </c>
      <c r="I328" s="339">
        <v>0</v>
      </c>
      <c r="J328" s="339">
        <v>0</v>
      </c>
      <c r="K328" s="339">
        <v>0</v>
      </c>
      <c r="L328" s="339">
        <v>0</v>
      </c>
      <c r="M328" s="339">
        <v>0</v>
      </c>
      <c r="N328" s="339">
        <v>0</v>
      </c>
      <c r="O328" s="339">
        <v>0</v>
      </c>
      <c r="P328" s="339">
        <v>0</v>
      </c>
      <c r="Q328" s="340"/>
      <c r="R328" s="340"/>
      <c r="S328" s="340"/>
      <c r="T328" s="340"/>
      <c r="U328" s="340"/>
      <c r="V328" s="340"/>
      <c r="W328" s="340"/>
      <c r="X328" s="340"/>
      <c r="Y328" s="340"/>
      <c r="Z328" s="340"/>
      <c r="AA328" s="340"/>
      <c r="AB328" s="340"/>
      <c r="AC328" s="340"/>
      <c r="AD328" s="340"/>
    </row>
    <row r="329" spans="1:30" ht="12.75">
      <c r="A329" s="339" t="s">
        <v>1049</v>
      </c>
      <c r="B329" s="339" t="s">
        <v>181</v>
      </c>
      <c r="C329" s="339">
        <v>0</v>
      </c>
      <c r="D329" s="339">
        <v>0</v>
      </c>
      <c r="E329" s="339">
        <v>0</v>
      </c>
      <c r="F329" s="339">
        <v>0</v>
      </c>
      <c r="G329" s="339">
        <v>0</v>
      </c>
      <c r="H329" s="339">
        <v>0</v>
      </c>
      <c r="I329" s="339">
        <v>0</v>
      </c>
      <c r="J329" s="339">
        <v>0</v>
      </c>
      <c r="K329" s="339">
        <v>0</v>
      </c>
      <c r="L329" s="339">
        <v>0</v>
      </c>
      <c r="M329" s="339">
        <v>0</v>
      </c>
      <c r="N329" s="339">
        <v>0</v>
      </c>
      <c r="O329" s="339">
        <v>0</v>
      </c>
      <c r="P329" s="339">
        <v>0</v>
      </c>
      <c r="Q329" s="340"/>
      <c r="R329" s="340"/>
      <c r="S329" s="340"/>
      <c r="T329" s="340"/>
      <c r="U329" s="340"/>
      <c r="V329" s="340"/>
      <c r="W329" s="340"/>
      <c r="X329" s="340"/>
      <c r="Y329" s="340"/>
      <c r="Z329" s="340"/>
      <c r="AA329" s="340"/>
      <c r="AB329" s="340"/>
      <c r="AC329" s="340"/>
      <c r="AD329" s="340"/>
    </row>
    <row r="330" spans="1:30" ht="12.75">
      <c r="A330" s="339" t="s">
        <v>1204</v>
      </c>
      <c r="B330" s="339" t="s">
        <v>181</v>
      </c>
      <c r="C330" s="339">
        <v>0</v>
      </c>
      <c r="D330" s="339">
        <v>0</v>
      </c>
      <c r="E330" s="339">
        <v>0</v>
      </c>
      <c r="F330" s="339">
        <v>0</v>
      </c>
      <c r="G330" s="339">
        <v>0</v>
      </c>
      <c r="H330" s="339">
        <v>0</v>
      </c>
      <c r="I330" s="339">
        <v>0</v>
      </c>
      <c r="J330" s="339">
        <v>0</v>
      </c>
      <c r="K330" s="339">
        <v>0</v>
      </c>
      <c r="L330" s="339">
        <v>0</v>
      </c>
      <c r="M330" s="339">
        <v>0</v>
      </c>
      <c r="N330" s="339">
        <v>0</v>
      </c>
      <c r="O330" s="339">
        <v>0</v>
      </c>
      <c r="P330" s="339">
        <v>0</v>
      </c>
      <c r="Q330" s="340"/>
      <c r="R330" s="340"/>
      <c r="S330" s="340"/>
      <c r="T330" s="340"/>
      <c r="U330" s="340"/>
      <c r="V330" s="340"/>
      <c r="W330" s="340"/>
      <c r="X330" s="340"/>
      <c r="Y330" s="340"/>
      <c r="Z330" s="340"/>
      <c r="AA330" s="340"/>
      <c r="AB330" s="340"/>
      <c r="AC330" s="340"/>
      <c r="AD330" s="340"/>
    </row>
    <row r="331" spans="1:30" ht="12.75">
      <c r="A331" s="339" t="s">
        <v>556</v>
      </c>
      <c r="B331" s="339" t="s">
        <v>181</v>
      </c>
      <c r="C331" s="339">
        <v>1545</v>
      </c>
      <c r="D331" s="339">
        <v>1545</v>
      </c>
      <c r="E331" s="339">
        <v>1545</v>
      </c>
      <c r="F331" s="339">
        <v>1545</v>
      </c>
      <c r="G331" s="339">
        <v>1545</v>
      </c>
      <c r="H331" s="339">
        <v>1545</v>
      </c>
      <c r="I331" s="339">
        <v>1545</v>
      </c>
      <c r="J331" s="339">
        <v>1545</v>
      </c>
      <c r="K331" s="339">
        <v>1545</v>
      </c>
      <c r="L331" s="339">
        <v>1545</v>
      </c>
      <c r="M331" s="339">
        <v>1545</v>
      </c>
      <c r="N331" s="339">
        <v>1545</v>
      </c>
      <c r="O331" s="339">
        <v>1545</v>
      </c>
      <c r="P331" s="339">
        <v>1544999</v>
      </c>
      <c r="Q331" s="340"/>
      <c r="R331" s="340"/>
      <c r="S331" s="340"/>
      <c r="T331" s="340"/>
      <c r="U331" s="340"/>
      <c r="V331" s="340"/>
      <c r="W331" s="340"/>
      <c r="X331" s="340"/>
      <c r="Y331" s="340"/>
      <c r="Z331" s="340"/>
      <c r="AA331" s="340"/>
      <c r="AB331" s="340"/>
      <c r="AC331" s="340"/>
      <c r="AD331" s="340"/>
    </row>
    <row r="332" spans="1:30" ht="12.75">
      <c r="A332" s="339" t="s">
        <v>557</v>
      </c>
      <c r="B332" s="339" t="s">
        <v>181</v>
      </c>
      <c r="C332" s="339">
        <v>11</v>
      </c>
      <c r="D332" s="339">
        <v>11</v>
      </c>
      <c r="E332" s="339">
        <v>11</v>
      </c>
      <c r="F332" s="339">
        <v>11</v>
      </c>
      <c r="G332" s="339">
        <v>11</v>
      </c>
      <c r="H332" s="339">
        <v>11</v>
      </c>
      <c r="I332" s="339">
        <v>11</v>
      </c>
      <c r="J332" s="339">
        <v>11</v>
      </c>
      <c r="K332" s="339">
        <v>11</v>
      </c>
      <c r="L332" s="339">
        <v>11</v>
      </c>
      <c r="M332" s="339">
        <v>11</v>
      </c>
      <c r="N332" s="339">
        <v>11</v>
      </c>
      <c r="O332" s="339">
        <v>11</v>
      </c>
      <c r="P332" s="339">
        <v>11360</v>
      </c>
      <c r="Q332" s="340"/>
      <c r="R332" s="340"/>
      <c r="S332" s="340"/>
      <c r="T332" s="340"/>
      <c r="U332" s="340"/>
      <c r="V332" s="340"/>
      <c r="W332" s="340"/>
      <c r="X332" s="340"/>
      <c r="Y332" s="340"/>
      <c r="Z332" s="340"/>
      <c r="AA332" s="340"/>
      <c r="AB332" s="340"/>
      <c r="AC332" s="340"/>
      <c r="AD332" s="340"/>
    </row>
    <row r="333" spans="1:30" ht="12.75">
      <c r="A333" s="339" t="s">
        <v>1205</v>
      </c>
      <c r="B333" s="339" t="s">
        <v>181</v>
      </c>
      <c r="C333" s="339">
        <v>0</v>
      </c>
      <c r="D333" s="339">
        <v>0</v>
      </c>
      <c r="E333" s="339">
        <v>0</v>
      </c>
      <c r="F333" s="339">
        <v>0</v>
      </c>
      <c r="G333" s="339">
        <v>0</v>
      </c>
      <c r="H333" s="339">
        <v>0</v>
      </c>
      <c r="I333" s="339">
        <v>0</v>
      </c>
      <c r="J333" s="339">
        <v>0</v>
      </c>
      <c r="K333" s="339">
        <v>0</v>
      </c>
      <c r="L333" s="339">
        <v>0</v>
      </c>
      <c r="M333" s="339">
        <v>0</v>
      </c>
      <c r="N333" s="339">
        <v>0</v>
      </c>
      <c r="O333" s="339">
        <v>0</v>
      </c>
      <c r="P333" s="339">
        <v>0</v>
      </c>
      <c r="Q333" s="340"/>
      <c r="R333" s="340"/>
      <c r="S333" s="340"/>
      <c r="T333" s="340"/>
      <c r="U333" s="340"/>
      <c r="V333" s="340"/>
      <c r="W333" s="340"/>
      <c r="X333" s="340"/>
      <c r="Y333" s="340"/>
      <c r="Z333" s="340"/>
      <c r="AA333" s="340"/>
      <c r="AB333" s="340"/>
      <c r="AC333" s="340"/>
      <c r="AD333" s="340"/>
    </row>
    <row r="334" spans="1:30" ht="12.75">
      <c r="A334" s="339" t="s">
        <v>558</v>
      </c>
      <c r="B334" s="339" t="s">
        <v>181</v>
      </c>
      <c r="C334" s="339">
        <v>935</v>
      </c>
      <c r="D334" s="339">
        <v>935</v>
      </c>
      <c r="E334" s="339">
        <v>935</v>
      </c>
      <c r="F334" s="339">
        <v>935</v>
      </c>
      <c r="G334" s="339">
        <v>935</v>
      </c>
      <c r="H334" s="339">
        <v>935</v>
      </c>
      <c r="I334" s="339">
        <v>935</v>
      </c>
      <c r="J334" s="339">
        <v>935</v>
      </c>
      <c r="K334" s="339">
        <v>935</v>
      </c>
      <c r="L334" s="339">
        <v>935</v>
      </c>
      <c r="M334" s="339">
        <v>935</v>
      </c>
      <c r="N334" s="339">
        <v>935</v>
      </c>
      <c r="O334" s="339">
        <v>935</v>
      </c>
      <c r="P334" s="339">
        <v>935092</v>
      </c>
      <c r="Q334" s="340"/>
      <c r="R334" s="340"/>
      <c r="S334" s="340"/>
      <c r="T334" s="340"/>
      <c r="U334" s="340"/>
      <c r="V334" s="340"/>
      <c r="W334" s="340"/>
      <c r="X334" s="340"/>
      <c r="Y334" s="340"/>
      <c r="Z334" s="340"/>
      <c r="AA334" s="340"/>
      <c r="AB334" s="340"/>
      <c r="AC334" s="340"/>
      <c r="AD334" s="340"/>
    </row>
    <row r="335" spans="1:30" ht="12.75">
      <c r="A335" s="339" t="s">
        <v>1206</v>
      </c>
      <c r="B335" s="339" t="s">
        <v>181</v>
      </c>
      <c r="C335" s="339">
        <v>0</v>
      </c>
      <c r="D335" s="339">
        <v>0</v>
      </c>
      <c r="E335" s="339">
        <v>0</v>
      </c>
      <c r="F335" s="339">
        <v>0</v>
      </c>
      <c r="G335" s="339">
        <v>0</v>
      </c>
      <c r="H335" s="339">
        <v>0</v>
      </c>
      <c r="I335" s="339">
        <v>0</v>
      </c>
      <c r="J335" s="339">
        <v>0</v>
      </c>
      <c r="K335" s="339">
        <v>0</v>
      </c>
      <c r="L335" s="339">
        <v>0</v>
      </c>
      <c r="M335" s="339">
        <v>0</v>
      </c>
      <c r="N335" s="339">
        <v>0</v>
      </c>
      <c r="O335" s="339">
        <v>0</v>
      </c>
      <c r="P335" s="339">
        <v>0</v>
      </c>
      <c r="Q335" s="340"/>
      <c r="R335" s="340"/>
      <c r="S335" s="340"/>
      <c r="T335" s="340"/>
      <c r="U335" s="340"/>
      <c r="V335" s="340"/>
      <c r="W335" s="340"/>
      <c r="X335" s="340"/>
      <c r="Y335" s="340"/>
      <c r="Z335" s="340"/>
      <c r="AA335" s="340"/>
      <c r="AB335" s="340"/>
      <c r="AC335" s="340"/>
      <c r="AD335" s="340"/>
    </row>
    <row r="336" spans="1:30" ht="12.75">
      <c r="A336" s="339" t="s">
        <v>559</v>
      </c>
      <c r="B336" s="339" t="s">
        <v>181</v>
      </c>
      <c r="C336" s="339">
        <v>19</v>
      </c>
      <c r="D336" s="339">
        <v>19</v>
      </c>
      <c r="E336" s="339">
        <v>19</v>
      </c>
      <c r="F336" s="339">
        <v>19</v>
      </c>
      <c r="G336" s="339">
        <v>19</v>
      </c>
      <c r="H336" s="339">
        <v>19</v>
      </c>
      <c r="I336" s="339">
        <v>19</v>
      </c>
      <c r="J336" s="339">
        <v>19</v>
      </c>
      <c r="K336" s="339">
        <v>19</v>
      </c>
      <c r="L336" s="339">
        <v>19</v>
      </c>
      <c r="M336" s="339">
        <v>19</v>
      </c>
      <c r="N336" s="339">
        <v>19</v>
      </c>
      <c r="O336" s="339">
        <v>19</v>
      </c>
      <c r="P336" s="339">
        <v>19272</v>
      </c>
      <c r="Q336" s="340"/>
      <c r="R336" s="340"/>
      <c r="S336" s="340"/>
      <c r="T336" s="340"/>
      <c r="U336" s="340"/>
      <c r="V336" s="340"/>
      <c r="W336" s="340"/>
      <c r="X336" s="340"/>
      <c r="Y336" s="340"/>
      <c r="Z336" s="340"/>
      <c r="AA336" s="340"/>
      <c r="AB336" s="340"/>
      <c r="AC336" s="340"/>
      <c r="AD336" s="340"/>
    </row>
    <row r="337" spans="1:30" ht="12.75">
      <c r="A337" s="339" t="s">
        <v>1207</v>
      </c>
      <c r="B337" s="339" t="s">
        <v>181</v>
      </c>
      <c r="C337" s="339">
        <v>0</v>
      </c>
      <c r="D337" s="339">
        <v>0</v>
      </c>
      <c r="E337" s="339">
        <v>0</v>
      </c>
      <c r="F337" s="339">
        <v>0</v>
      </c>
      <c r="G337" s="339">
        <v>0</v>
      </c>
      <c r="H337" s="339">
        <v>0</v>
      </c>
      <c r="I337" s="339">
        <v>0</v>
      </c>
      <c r="J337" s="339">
        <v>0</v>
      </c>
      <c r="K337" s="339">
        <v>0</v>
      </c>
      <c r="L337" s="339">
        <v>0</v>
      </c>
      <c r="M337" s="339">
        <v>0</v>
      </c>
      <c r="N337" s="339">
        <v>0</v>
      </c>
      <c r="O337" s="339">
        <v>0</v>
      </c>
      <c r="P337" s="339">
        <v>0</v>
      </c>
      <c r="Q337" s="340"/>
      <c r="R337" s="340"/>
      <c r="S337" s="340"/>
      <c r="T337" s="340"/>
      <c r="U337" s="340"/>
      <c r="V337" s="340"/>
      <c r="W337" s="340"/>
      <c r="X337" s="340"/>
      <c r="Y337" s="340"/>
      <c r="Z337" s="340"/>
      <c r="AA337" s="340"/>
      <c r="AB337" s="340"/>
      <c r="AC337" s="340"/>
      <c r="AD337" s="340"/>
    </row>
    <row r="338" spans="1:30" ht="12.75">
      <c r="A338" s="339" t="s">
        <v>560</v>
      </c>
      <c r="B338" s="339" t="s">
        <v>181</v>
      </c>
      <c r="C338" s="339">
        <v>0</v>
      </c>
      <c r="D338" s="339">
        <v>0</v>
      </c>
      <c r="E338" s="339">
        <v>0</v>
      </c>
      <c r="F338" s="339">
        <v>0</v>
      </c>
      <c r="G338" s="339">
        <v>0</v>
      </c>
      <c r="H338" s="339">
        <v>0</v>
      </c>
      <c r="I338" s="339">
        <v>0</v>
      </c>
      <c r="J338" s="339">
        <v>0</v>
      </c>
      <c r="K338" s="339">
        <v>0</v>
      </c>
      <c r="L338" s="339">
        <v>0</v>
      </c>
      <c r="M338" s="339">
        <v>0</v>
      </c>
      <c r="N338" s="339">
        <v>0</v>
      </c>
      <c r="O338" s="339">
        <v>0</v>
      </c>
      <c r="P338" s="339">
        <v>236</v>
      </c>
      <c r="Q338" s="340"/>
      <c r="R338" s="340"/>
      <c r="S338" s="340"/>
      <c r="T338" s="340"/>
      <c r="U338" s="340"/>
      <c r="V338" s="340"/>
      <c r="W338" s="340"/>
      <c r="X338" s="340"/>
      <c r="Y338" s="340"/>
      <c r="Z338" s="340"/>
      <c r="AA338" s="340"/>
      <c r="AB338" s="340"/>
      <c r="AC338" s="340"/>
      <c r="AD338" s="340"/>
    </row>
    <row r="339" spans="1:30" ht="12.75">
      <c r="A339" s="339" t="s">
        <v>1208</v>
      </c>
      <c r="B339" s="339" t="s">
        <v>181</v>
      </c>
      <c r="C339" s="339">
        <v>0</v>
      </c>
      <c r="D339" s="339">
        <v>0</v>
      </c>
      <c r="E339" s="339">
        <v>0</v>
      </c>
      <c r="F339" s="339">
        <v>0</v>
      </c>
      <c r="G339" s="339">
        <v>0</v>
      </c>
      <c r="H339" s="339">
        <v>0</v>
      </c>
      <c r="I339" s="339">
        <v>0</v>
      </c>
      <c r="J339" s="339">
        <v>0</v>
      </c>
      <c r="K339" s="339">
        <v>0</v>
      </c>
      <c r="L339" s="339">
        <v>0</v>
      </c>
      <c r="M339" s="339">
        <v>0</v>
      </c>
      <c r="N339" s="339">
        <v>0</v>
      </c>
      <c r="O339" s="339">
        <v>0</v>
      </c>
      <c r="P339" s="339">
        <v>0</v>
      </c>
      <c r="Q339" s="340"/>
      <c r="R339" s="340"/>
      <c r="S339" s="340"/>
      <c r="T339" s="340"/>
      <c r="U339" s="340"/>
      <c r="V339" s="340"/>
      <c r="W339" s="340"/>
      <c r="X339" s="340"/>
      <c r="Y339" s="340"/>
      <c r="Z339" s="340"/>
      <c r="AA339" s="340"/>
      <c r="AB339" s="340"/>
      <c r="AC339" s="340"/>
      <c r="AD339" s="340"/>
    </row>
    <row r="340" spans="1:30" ht="12.75">
      <c r="A340" s="339" t="s">
        <v>561</v>
      </c>
      <c r="B340" s="339" t="s">
        <v>181</v>
      </c>
      <c r="C340" s="339">
        <v>237</v>
      </c>
      <c r="D340" s="339">
        <v>237</v>
      </c>
      <c r="E340" s="339">
        <v>237</v>
      </c>
      <c r="F340" s="339">
        <v>237</v>
      </c>
      <c r="G340" s="339">
        <v>237</v>
      </c>
      <c r="H340" s="339">
        <v>237</v>
      </c>
      <c r="I340" s="339">
        <v>237</v>
      </c>
      <c r="J340" s="339">
        <v>237</v>
      </c>
      <c r="K340" s="339">
        <v>237</v>
      </c>
      <c r="L340" s="339">
        <v>237</v>
      </c>
      <c r="M340" s="339">
        <v>237</v>
      </c>
      <c r="N340" s="339">
        <v>237</v>
      </c>
      <c r="O340" s="339">
        <v>237</v>
      </c>
      <c r="P340" s="339">
        <v>236935</v>
      </c>
      <c r="Q340" s="340"/>
      <c r="R340" s="340"/>
      <c r="S340" s="340"/>
      <c r="T340" s="340"/>
      <c r="U340" s="340"/>
      <c r="V340" s="340"/>
      <c r="W340" s="340"/>
      <c r="X340" s="340"/>
      <c r="Y340" s="340"/>
      <c r="Z340" s="340"/>
      <c r="AA340" s="340"/>
      <c r="AB340" s="340"/>
      <c r="AC340" s="340"/>
      <c r="AD340" s="340"/>
    </row>
    <row r="341" spans="1:30" ht="12.75">
      <c r="A341" s="339" t="s">
        <v>1209</v>
      </c>
      <c r="B341" s="339" t="s">
        <v>181</v>
      </c>
      <c r="C341" s="339">
        <v>0</v>
      </c>
      <c r="D341" s="339">
        <v>0</v>
      </c>
      <c r="E341" s="339">
        <v>0</v>
      </c>
      <c r="F341" s="339">
        <v>0</v>
      </c>
      <c r="G341" s="339">
        <v>0</v>
      </c>
      <c r="H341" s="339">
        <v>0</v>
      </c>
      <c r="I341" s="339">
        <v>0</v>
      </c>
      <c r="J341" s="339">
        <v>0</v>
      </c>
      <c r="K341" s="339">
        <v>0</v>
      </c>
      <c r="L341" s="339">
        <v>0</v>
      </c>
      <c r="M341" s="339">
        <v>0</v>
      </c>
      <c r="N341" s="339">
        <v>0</v>
      </c>
      <c r="O341" s="339">
        <v>0</v>
      </c>
      <c r="P341" s="339">
        <v>0</v>
      </c>
      <c r="Q341" s="340"/>
      <c r="R341" s="340"/>
      <c r="S341" s="340"/>
      <c r="T341" s="340"/>
      <c r="U341" s="340"/>
      <c r="V341" s="340"/>
      <c r="W341" s="340"/>
      <c r="X341" s="340"/>
      <c r="Y341" s="340"/>
      <c r="Z341" s="340"/>
      <c r="AA341" s="340"/>
      <c r="AB341" s="340"/>
      <c r="AC341" s="340"/>
      <c r="AD341" s="340"/>
    </row>
    <row r="342" spans="1:30" ht="12.75">
      <c r="A342" s="339" t="s">
        <v>562</v>
      </c>
      <c r="B342" s="339" t="s">
        <v>181</v>
      </c>
      <c r="C342" s="339">
        <v>63</v>
      </c>
      <c r="D342" s="339">
        <v>63</v>
      </c>
      <c r="E342" s="339">
        <v>63</v>
      </c>
      <c r="F342" s="339">
        <v>63</v>
      </c>
      <c r="G342" s="339">
        <v>63</v>
      </c>
      <c r="H342" s="339">
        <v>63</v>
      </c>
      <c r="I342" s="339">
        <v>63</v>
      </c>
      <c r="J342" s="339">
        <v>63</v>
      </c>
      <c r="K342" s="339">
        <v>63</v>
      </c>
      <c r="L342" s="339">
        <v>63</v>
      </c>
      <c r="M342" s="339">
        <v>63</v>
      </c>
      <c r="N342" s="339">
        <v>63</v>
      </c>
      <c r="O342" s="339">
        <v>63</v>
      </c>
      <c r="P342" s="339">
        <v>62500</v>
      </c>
      <c r="Q342" s="340"/>
      <c r="R342" s="340"/>
      <c r="S342" s="340"/>
      <c r="T342" s="340"/>
      <c r="U342" s="340"/>
      <c r="V342" s="340"/>
      <c r="W342" s="340"/>
      <c r="X342" s="340"/>
      <c r="Y342" s="340"/>
      <c r="Z342" s="340"/>
      <c r="AA342" s="340"/>
      <c r="AB342" s="340"/>
      <c r="AC342" s="340"/>
      <c r="AD342" s="340"/>
    </row>
    <row r="343" spans="1:30" ht="12.75">
      <c r="A343" s="339" t="s">
        <v>1210</v>
      </c>
      <c r="B343" s="339" t="s">
        <v>181</v>
      </c>
      <c r="C343" s="339">
        <v>0</v>
      </c>
      <c r="D343" s="339">
        <v>0</v>
      </c>
      <c r="E343" s="339">
        <v>0</v>
      </c>
      <c r="F343" s="339">
        <v>0</v>
      </c>
      <c r="G343" s="339">
        <v>0</v>
      </c>
      <c r="H343" s="339">
        <v>0</v>
      </c>
      <c r="I343" s="339">
        <v>0</v>
      </c>
      <c r="J343" s="339">
        <v>0</v>
      </c>
      <c r="K343" s="339">
        <v>0</v>
      </c>
      <c r="L343" s="339">
        <v>0</v>
      </c>
      <c r="M343" s="339">
        <v>0</v>
      </c>
      <c r="N343" s="339">
        <v>0</v>
      </c>
      <c r="O343" s="339">
        <v>0</v>
      </c>
      <c r="P343" s="339">
        <v>0</v>
      </c>
      <c r="Q343" s="340"/>
      <c r="R343" s="340"/>
      <c r="S343" s="340"/>
      <c r="T343" s="340"/>
      <c r="U343" s="340"/>
      <c r="V343" s="340"/>
      <c r="W343" s="340"/>
      <c r="X343" s="340"/>
      <c r="Y343" s="340"/>
      <c r="Z343" s="340"/>
      <c r="AA343" s="340"/>
      <c r="AB343" s="340"/>
      <c r="AC343" s="340"/>
      <c r="AD343" s="340"/>
    </row>
    <row r="344" spans="1:30" ht="12.75">
      <c r="A344" s="339" t="s">
        <v>1211</v>
      </c>
      <c r="B344" s="339" t="s">
        <v>181</v>
      </c>
      <c r="C344" s="339">
        <v>0</v>
      </c>
      <c r="D344" s="339">
        <v>0</v>
      </c>
      <c r="E344" s="339">
        <v>0</v>
      </c>
      <c r="F344" s="339">
        <v>0</v>
      </c>
      <c r="G344" s="339">
        <v>0</v>
      </c>
      <c r="H344" s="339">
        <v>0</v>
      </c>
      <c r="I344" s="339">
        <v>0</v>
      </c>
      <c r="J344" s="339">
        <v>0</v>
      </c>
      <c r="K344" s="339">
        <v>0</v>
      </c>
      <c r="L344" s="339">
        <v>0</v>
      </c>
      <c r="M344" s="339">
        <v>0</v>
      </c>
      <c r="N344" s="339">
        <v>0</v>
      </c>
      <c r="O344" s="339">
        <v>0</v>
      </c>
      <c r="P344" s="339">
        <v>0</v>
      </c>
      <c r="Q344" s="340"/>
      <c r="R344" s="340"/>
      <c r="S344" s="340"/>
      <c r="T344" s="340"/>
      <c r="U344" s="340"/>
      <c r="V344" s="340"/>
      <c r="W344" s="340"/>
      <c r="X344" s="340"/>
      <c r="Y344" s="340"/>
      <c r="Z344" s="340"/>
      <c r="AA344" s="340"/>
      <c r="AB344" s="340"/>
      <c r="AC344" s="340"/>
      <c r="AD344" s="340"/>
    </row>
    <row r="345" spans="1:30" ht="12.75">
      <c r="A345" s="339" t="s">
        <v>756</v>
      </c>
      <c r="B345" s="339" t="s">
        <v>181</v>
      </c>
      <c r="C345" s="339">
        <v>89</v>
      </c>
      <c r="D345" s="339">
        <v>89</v>
      </c>
      <c r="E345" s="339">
        <v>89</v>
      </c>
      <c r="F345" s="339">
        <v>89</v>
      </c>
      <c r="G345" s="339">
        <v>89</v>
      </c>
      <c r="H345" s="339">
        <v>89</v>
      </c>
      <c r="I345" s="339">
        <v>89</v>
      </c>
      <c r="J345" s="339">
        <v>89</v>
      </c>
      <c r="K345" s="339">
        <v>89</v>
      </c>
      <c r="L345" s="339">
        <v>89</v>
      </c>
      <c r="M345" s="339">
        <v>89</v>
      </c>
      <c r="N345" s="339">
        <v>89</v>
      </c>
      <c r="O345" s="339">
        <v>89</v>
      </c>
      <c r="P345" s="339">
        <v>89222</v>
      </c>
      <c r="Q345" s="340"/>
      <c r="R345" s="340"/>
      <c r="S345" s="340"/>
      <c r="T345" s="340"/>
      <c r="U345" s="340"/>
      <c r="V345" s="340"/>
      <c r="W345" s="340"/>
      <c r="X345" s="340"/>
      <c r="Y345" s="340"/>
      <c r="Z345" s="340"/>
      <c r="AA345" s="340"/>
      <c r="AB345" s="340"/>
      <c r="AC345" s="340"/>
      <c r="AD345" s="340"/>
    </row>
    <row r="346" spans="1:30" ht="12.75">
      <c r="A346" s="339" t="s">
        <v>563</v>
      </c>
      <c r="B346" s="339" t="s">
        <v>181</v>
      </c>
      <c r="C346" s="339">
        <v>152</v>
      </c>
      <c r="D346" s="339">
        <v>152</v>
      </c>
      <c r="E346" s="339">
        <v>152</v>
      </c>
      <c r="F346" s="339">
        <v>152</v>
      </c>
      <c r="G346" s="339">
        <v>152</v>
      </c>
      <c r="H346" s="339">
        <v>152</v>
      </c>
      <c r="I346" s="339">
        <v>152</v>
      </c>
      <c r="J346" s="339">
        <v>152</v>
      </c>
      <c r="K346" s="339">
        <v>152</v>
      </c>
      <c r="L346" s="339">
        <v>152</v>
      </c>
      <c r="M346" s="339">
        <v>152</v>
      </c>
      <c r="N346" s="339">
        <v>152</v>
      </c>
      <c r="O346" s="339">
        <v>152</v>
      </c>
      <c r="P346" s="339">
        <v>151700</v>
      </c>
      <c r="Q346" s="340"/>
      <c r="R346" s="340"/>
      <c r="S346" s="340"/>
      <c r="T346" s="340"/>
      <c r="U346" s="340"/>
      <c r="V346" s="340"/>
      <c r="W346" s="340"/>
      <c r="X346" s="340"/>
      <c r="Y346" s="340"/>
      <c r="Z346" s="340"/>
      <c r="AA346" s="340"/>
      <c r="AB346" s="340"/>
      <c r="AC346" s="340"/>
      <c r="AD346" s="340"/>
    </row>
    <row r="347" spans="1:30" ht="12.75">
      <c r="A347" s="339" t="s">
        <v>1212</v>
      </c>
      <c r="B347" s="339" t="s">
        <v>181</v>
      </c>
      <c r="C347" s="339">
        <v>0</v>
      </c>
      <c r="D347" s="339">
        <v>0</v>
      </c>
      <c r="E347" s="339">
        <v>0</v>
      </c>
      <c r="F347" s="339">
        <v>0</v>
      </c>
      <c r="G347" s="339">
        <v>0</v>
      </c>
      <c r="H347" s="339">
        <v>0</v>
      </c>
      <c r="I347" s="339">
        <v>0</v>
      </c>
      <c r="J347" s="339">
        <v>0</v>
      </c>
      <c r="K347" s="339">
        <v>0</v>
      </c>
      <c r="L347" s="339">
        <v>0</v>
      </c>
      <c r="M347" s="339">
        <v>0</v>
      </c>
      <c r="N347" s="339">
        <v>0</v>
      </c>
      <c r="O347" s="339">
        <v>0</v>
      </c>
      <c r="P347" s="339">
        <v>0</v>
      </c>
      <c r="Q347" s="340"/>
      <c r="R347" s="340"/>
      <c r="S347" s="340"/>
      <c r="T347" s="340"/>
      <c r="U347" s="340"/>
      <c r="V347" s="340"/>
      <c r="W347" s="340"/>
      <c r="X347" s="340"/>
      <c r="Y347" s="340"/>
      <c r="Z347" s="340"/>
      <c r="AA347" s="340"/>
      <c r="AB347" s="340"/>
      <c r="AC347" s="340"/>
      <c r="AD347" s="340"/>
    </row>
    <row r="348" spans="1:30" ht="12.75">
      <c r="A348" s="339" t="s">
        <v>564</v>
      </c>
      <c r="B348" s="339" t="s">
        <v>181</v>
      </c>
      <c r="C348" s="339">
        <v>1156</v>
      </c>
      <c r="D348" s="339">
        <v>1156</v>
      </c>
      <c r="E348" s="339">
        <v>1156</v>
      </c>
      <c r="F348" s="339">
        <v>1156</v>
      </c>
      <c r="G348" s="339">
        <v>1156</v>
      </c>
      <c r="H348" s="339">
        <v>1156</v>
      </c>
      <c r="I348" s="339">
        <v>1156</v>
      </c>
      <c r="J348" s="339">
        <v>1156</v>
      </c>
      <c r="K348" s="339">
        <v>1156</v>
      </c>
      <c r="L348" s="339">
        <v>1156</v>
      </c>
      <c r="M348" s="339">
        <v>1156</v>
      </c>
      <c r="N348" s="339">
        <v>1156</v>
      </c>
      <c r="O348" s="339">
        <v>1156</v>
      </c>
      <c r="P348" s="339">
        <v>1155954</v>
      </c>
      <c r="Q348" s="340"/>
      <c r="R348" s="340"/>
      <c r="S348" s="340"/>
      <c r="T348" s="340"/>
      <c r="U348" s="340"/>
      <c r="V348" s="340"/>
      <c r="W348" s="340"/>
      <c r="X348" s="340"/>
      <c r="Y348" s="340"/>
      <c r="Z348" s="340"/>
      <c r="AA348" s="340"/>
      <c r="AB348" s="340"/>
      <c r="AC348" s="340"/>
      <c r="AD348" s="340"/>
    </row>
    <row r="349" spans="1:30" ht="12.75">
      <c r="A349" s="339" t="s">
        <v>1213</v>
      </c>
      <c r="B349" s="339" t="s">
        <v>181</v>
      </c>
      <c r="C349" s="339">
        <v>0</v>
      </c>
      <c r="D349" s="339">
        <v>0</v>
      </c>
      <c r="E349" s="339">
        <v>0</v>
      </c>
      <c r="F349" s="339">
        <v>0</v>
      </c>
      <c r="G349" s="339">
        <v>0</v>
      </c>
      <c r="H349" s="339">
        <v>0</v>
      </c>
      <c r="I349" s="339">
        <v>0</v>
      </c>
      <c r="J349" s="339">
        <v>0</v>
      </c>
      <c r="K349" s="339">
        <v>0</v>
      </c>
      <c r="L349" s="339">
        <v>0</v>
      </c>
      <c r="M349" s="339">
        <v>0</v>
      </c>
      <c r="N349" s="339">
        <v>0</v>
      </c>
      <c r="O349" s="339">
        <v>0</v>
      </c>
      <c r="P349" s="339">
        <v>0</v>
      </c>
      <c r="Q349" s="340"/>
      <c r="R349" s="340"/>
      <c r="S349" s="340"/>
      <c r="T349" s="340"/>
      <c r="U349" s="340"/>
      <c r="V349" s="340"/>
      <c r="W349" s="340"/>
      <c r="X349" s="340"/>
      <c r="Y349" s="340"/>
      <c r="Z349" s="340"/>
      <c r="AA349" s="340"/>
      <c r="AB349" s="340"/>
      <c r="AC349" s="340"/>
      <c r="AD349" s="340"/>
    </row>
    <row r="350" spans="1:30" ht="12.75">
      <c r="A350" s="339" t="s">
        <v>757</v>
      </c>
      <c r="B350" s="339" t="s">
        <v>181</v>
      </c>
      <c r="C350" s="339">
        <v>4534</v>
      </c>
      <c r="D350" s="339">
        <v>4534</v>
      </c>
      <c r="E350" s="339">
        <v>4534</v>
      </c>
      <c r="F350" s="339">
        <v>4534</v>
      </c>
      <c r="G350" s="339">
        <v>4534</v>
      </c>
      <c r="H350" s="339">
        <v>4534</v>
      </c>
      <c r="I350" s="339">
        <v>4534</v>
      </c>
      <c r="J350" s="339">
        <v>4534</v>
      </c>
      <c r="K350" s="339">
        <v>4534</v>
      </c>
      <c r="L350" s="339">
        <v>4534</v>
      </c>
      <c r="M350" s="339">
        <v>4534</v>
      </c>
      <c r="N350" s="339">
        <v>4534</v>
      </c>
      <c r="O350" s="339">
        <v>4534</v>
      </c>
      <c r="P350" s="339">
        <v>4534314</v>
      </c>
      <c r="Q350" s="340"/>
      <c r="R350" s="340"/>
      <c r="S350" s="340"/>
      <c r="T350" s="340"/>
      <c r="U350" s="340"/>
      <c r="V350" s="340"/>
      <c r="W350" s="340"/>
      <c r="X350" s="340"/>
      <c r="Y350" s="340"/>
      <c r="Z350" s="340"/>
      <c r="AA350" s="340"/>
      <c r="AB350" s="340"/>
      <c r="AC350" s="340"/>
      <c r="AD350" s="340"/>
    </row>
    <row r="351" spans="1:30" ht="12.75">
      <c r="A351" s="339" t="s">
        <v>1214</v>
      </c>
      <c r="B351" s="339" t="s">
        <v>181</v>
      </c>
      <c r="C351" s="339">
        <v>0</v>
      </c>
      <c r="D351" s="339">
        <v>0</v>
      </c>
      <c r="E351" s="339">
        <v>0</v>
      </c>
      <c r="F351" s="339">
        <v>0</v>
      </c>
      <c r="G351" s="339">
        <v>0</v>
      </c>
      <c r="H351" s="339">
        <v>0</v>
      </c>
      <c r="I351" s="339">
        <v>0</v>
      </c>
      <c r="J351" s="339">
        <v>0</v>
      </c>
      <c r="K351" s="339">
        <v>0</v>
      </c>
      <c r="L351" s="339">
        <v>0</v>
      </c>
      <c r="M351" s="339">
        <v>0</v>
      </c>
      <c r="N351" s="339">
        <v>0</v>
      </c>
      <c r="O351" s="339">
        <v>0</v>
      </c>
      <c r="P351" s="339">
        <v>0</v>
      </c>
      <c r="Q351" s="340"/>
      <c r="R351" s="340"/>
      <c r="S351" s="340"/>
      <c r="T351" s="340"/>
      <c r="U351" s="340"/>
      <c r="V351" s="340"/>
      <c r="W351" s="340"/>
      <c r="X351" s="340"/>
      <c r="Y351" s="340"/>
      <c r="Z351" s="340"/>
      <c r="AA351" s="340"/>
      <c r="AB351" s="340"/>
      <c r="AC351" s="340"/>
      <c r="AD351" s="340"/>
    </row>
    <row r="352" spans="1:30" ht="12.75">
      <c r="A352" s="339" t="s">
        <v>565</v>
      </c>
      <c r="B352" s="339" t="s">
        <v>181</v>
      </c>
      <c r="C352" s="339">
        <v>23641</v>
      </c>
      <c r="D352" s="339">
        <v>23641</v>
      </c>
      <c r="E352" s="339">
        <v>23641</v>
      </c>
      <c r="F352" s="339">
        <v>23641</v>
      </c>
      <c r="G352" s="339">
        <v>23641</v>
      </c>
      <c r="H352" s="339">
        <v>23641</v>
      </c>
      <c r="I352" s="339">
        <v>23641</v>
      </c>
      <c r="J352" s="339">
        <v>23641</v>
      </c>
      <c r="K352" s="339">
        <v>23641</v>
      </c>
      <c r="L352" s="339">
        <v>23641</v>
      </c>
      <c r="M352" s="339">
        <v>23641</v>
      </c>
      <c r="N352" s="339">
        <v>23641</v>
      </c>
      <c r="O352" s="339">
        <v>23641</v>
      </c>
      <c r="P352" s="339">
        <v>23640685</v>
      </c>
      <c r="Q352" s="340"/>
      <c r="R352" s="340"/>
      <c r="S352" s="340"/>
      <c r="T352" s="340"/>
      <c r="U352" s="340"/>
      <c r="V352" s="340"/>
      <c r="W352" s="340"/>
      <c r="X352" s="340"/>
      <c r="Y352" s="340"/>
      <c r="Z352" s="340"/>
      <c r="AA352" s="340"/>
      <c r="AB352" s="340"/>
      <c r="AC352" s="340"/>
      <c r="AD352" s="340"/>
    </row>
    <row r="353" spans="1:30" ht="12.75">
      <c r="A353" s="339" t="s">
        <v>1215</v>
      </c>
      <c r="B353" s="339" t="s">
        <v>181</v>
      </c>
      <c r="C353" s="339">
        <v>0</v>
      </c>
      <c r="D353" s="339">
        <v>0</v>
      </c>
      <c r="E353" s="339">
        <v>0</v>
      </c>
      <c r="F353" s="339">
        <v>0</v>
      </c>
      <c r="G353" s="339">
        <v>0</v>
      </c>
      <c r="H353" s="339">
        <v>0</v>
      </c>
      <c r="I353" s="339">
        <v>0</v>
      </c>
      <c r="J353" s="339">
        <v>0</v>
      </c>
      <c r="K353" s="339">
        <v>0</v>
      </c>
      <c r="L353" s="339">
        <v>0</v>
      </c>
      <c r="M353" s="339">
        <v>0</v>
      </c>
      <c r="N353" s="339">
        <v>0</v>
      </c>
      <c r="O353" s="339">
        <v>0</v>
      </c>
      <c r="P353" s="339">
        <v>0</v>
      </c>
      <c r="Q353" s="340"/>
      <c r="R353" s="340"/>
      <c r="S353" s="340"/>
      <c r="T353" s="340"/>
      <c r="U353" s="340"/>
      <c r="V353" s="340"/>
      <c r="W353" s="340"/>
      <c r="X353" s="340"/>
      <c r="Y353" s="340"/>
      <c r="Z353" s="340"/>
      <c r="AA353" s="340"/>
      <c r="AB353" s="340"/>
      <c r="AC353" s="340"/>
      <c r="AD353" s="340"/>
    </row>
    <row r="354" spans="1:30" ht="12.75">
      <c r="A354" s="339" t="s">
        <v>255</v>
      </c>
      <c r="B354" s="339" t="s">
        <v>181</v>
      </c>
      <c r="C354" s="339">
        <v>0</v>
      </c>
      <c r="D354" s="339">
        <v>0</v>
      </c>
      <c r="E354" s="339">
        <v>0</v>
      </c>
      <c r="F354" s="339">
        <v>0</v>
      </c>
      <c r="G354" s="339">
        <v>0</v>
      </c>
      <c r="H354" s="339">
        <v>0</v>
      </c>
      <c r="I354" s="339">
        <v>0</v>
      </c>
      <c r="J354" s="339">
        <v>0</v>
      </c>
      <c r="K354" s="339">
        <v>0</v>
      </c>
      <c r="L354" s="339">
        <v>0</v>
      </c>
      <c r="M354" s="339">
        <v>0</v>
      </c>
      <c r="N354" s="339">
        <v>0</v>
      </c>
      <c r="O354" s="339">
        <v>0</v>
      </c>
      <c r="P354" s="339">
        <v>0</v>
      </c>
      <c r="Q354" s="340"/>
      <c r="R354" s="340"/>
      <c r="S354" s="340"/>
      <c r="T354" s="340"/>
      <c r="U354" s="340"/>
      <c r="V354" s="340"/>
      <c r="W354" s="340"/>
      <c r="X354" s="340"/>
      <c r="Y354" s="340"/>
      <c r="Z354" s="340"/>
      <c r="AA354" s="340"/>
      <c r="AB354" s="340"/>
      <c r="AC354" s="340"/>
      <c r="AD354" s="340"/>
    </row>
    <row r="355" spans="1:30" ht="12.75">
      <c r="A355" s="339" t="s">
        <v>256</v>
      </c>
      <c r="B355" s="339" t="s">
        <v>181</v>
      </c>
      <c r="C355" s="339">
        <v>12904</v>
      </c>
      <c r="D355" s="339">
        <v>12904</v>
      </c>
      <c r="E355" s="339">
        <v>12904</v>
      </c>
      <c r="F355" s="339">
        <v>12904</v>
      </c>
      <c r="G355" s="339">
        <v>12904</v>
      </c>
      <c r="H355" s="339">
        <v>12904</v>
      </c>
      <c r="I355" s="339">
        <v>12904</v>
      </c>
      <c r="J355" s="339">
        <v>12904</v>
      </c>
      <c r="K355" s="339">
        <v>12904</v>
      </c>
      <c r="L355" s="339">
        <v>12904</v>
      </c>
      <c r="M355" s="339">
        <v>12904</v>
      </c>
      <c r="N355" s="339">
        <v>12904</v>
      </c>
      <c r="O355" s="339">
        <v>12904</v>
      </c>
      <c r="P355" s="339">
        <v>12903739</v>
      </c>
      <c r="Q355" s="340"/>
      <c r="R355" s="340"/>
      <c r="S355" s="340"/>
      <c r="T355" s="340"/>
      <c r="U355" s="340"/>
      <c r="V355" s="340"/>
      <c r="W355" s="340"/>
      <c r="X355" s="340"/>
      <c r="Y355" s="340"/>
      <c r="Z355" s="340"/>
      <c r="AA355" s="340"/>
      <c r="AB355" s="340"/>
      <c r="AC355" s="340"/>
      <c r="AD355" s="340"/>
    </row>
    <row r="356" spans="1:30" ht="12.75">
      <c r="A356" s="339" t="s">
        <v>257</v>
      </c>
      <c r="B356" s="339" t="s">
        <v>181</v>
      </c>
      <c r="C356" s="339">
        <v>19732</v>
      </c>
      <c r="D356" s="339">
        <v>19732</v>
      </c>
      <c r="E356" s="339">
        <v>19732</v>
      </c>
      <c r="F356" s="339">
        <v>19732</v>
      </c>
      <c r="G356" s="339">
        <v>19732</v>
      </c>
      <c r="H356" s="339">
        <v>19732</v>
      </c>
      <c r="I356" s="339">
        <v>19732</v>
      </c>
      <c r="J356" s="339">
        <v>19732</v>
      </c>
      <c r="K356" s="339">
        <v>19732</v>
      </c>
      <c r="L356" s="339">
        <v>19732</v>
      </c>
      <c r="M356" s="339">
        <v>19732</v>
      </c>
      <c r="N356" s="339">
        <v>19732</v>
      </c>
      <c r="O356" s="339">
        <v>19732</v>
      </c>
      <c r="P356" s="339">
        <v>19732280</v>
      </c>
      <c r="Q356" s="340"/>
      <c r="R356" s="340"/>
      <c r="S356" s="340"/>
      <c r="T356" s="340"/>
      <c r="U356" s="340"/>
      <c r="V356" s="340"/>
      <c r="W356" s="340"/>
      <c r="X356" s="340"/>
      <c r="Y356" s="340"/>
      <c r="Z356" s="340"/>
      <c r="AA356" s="340"/>
      <c r="AB356" s="340"/>
      <c r="AC356" s="340"/>
      <c r="AD356" s="340"/>
    </row>
    <row r="357" spans="1:30" ht="12.75">
      <c r="A357" s="339" t="s">
        <v>1216</v>
      </c>
      <c r="B357" s="339" t="s">
        <v>181</v>
      </c>
      <c r="C357" s="339">
        <v>0</v>
      </c>
      <c r="D357" s="339">
        <v>0</v>
      </c>
      <c r="E357" s="339">
        <v>0</v>
      </c>
      <c r="F357" s="339">
        <v>0</v>
      </c>
      <c r="G357" s="339">
        <v>0</v>
      </c>
      <c r="H357" s="339">
        <v>0</v>
      </c>
      <c r="I357" s="339">
        <v>0</v>
      </c>
      <c r="J357" s="339">
        <v>0</v>
      </c>
      <c r="K357" s="339">
        <v>0</v>
      </c>
      <c r="L357" s="339">
        <v>0</v>
      </c>
      <c r="M357" s="339">
        <v>0</v>
      </c>
      <c r="N357" s="339">
        <v>0</v>
      </c>
      <c r="O357" s="339">
        <v>0</v>
      </c>
      <c r="P357" s="339">
        <v>0</v>
      </c>
      <c r="Q357" s="340"/>
      <c r="R357" s="340"/>
      <c r="S357" s="340"/>
      <c r="T357" s="340"/>
      <c r="U357" s="340"/>
      <c r="V357" s="340"/>
      <c r="W357" s="340"/>
      <c r="X357" s="340"/>
      <c r="Y357" s="340"/>
      <c r="Z357" s="340"/>
      <c r="AA357" s="340"/>
      <c r="AB357" s="340"/>
      <c r="AC357" s="340"/>
      <c r="AD357" s="340"/>
    </row>
    <row r="358" spans="1:30" ht="12.75">
      <c r="A358" s="339" t="s">
        <v>1217</v>
      </c>
      <c r="B358" s="339" t="s">
        <v>181</v>
      </c>
      <c r="C358" s="339">
        <v>0</v>
      </c>
      <c r="D358" s="339">
        <v>0</v>
      </c>
      <c r="E358" s="339">
        <v>0</v>
      </c>
      <c r="F358" s="339">
        <v>0</v>
      </c>
      <c r="G358" s="339">
        <v>0</v>
      </c>
      <c r="H358" s="339">
        <v>0</v>
      </c>
      <c r="I358" s="339">
        <v>0</v>
      </c>
      <c r="J358" s="339">
        <v>0</v>
      </c>
      <c r="K358" s="339">
        <v>0</v>
      </c>
      <c r="L358" s="339">
        <v>0</v>
      </c>
      <c r="M358" s="339">
        <v>0</v>
      </c>
      <c r="N358" s="339">
        <v>0</v>
      </c>
      <c r="O358" s="339">
        <v>0</v>
      </c>
      <c r="P358" s="339">
        <v>0</v>
      </c>
      <c r="Q358" s="340"/>
      <c r="R358" s="340"/>
      <c r="S358" s="340"/>
      <c r="T358" s="340"/>
      <c r="U358" s="340"/>
      <c r="V358" s="340"/>
      <c r="W358" s="340"/>
      <c r="X358" s="340"/>
      <c r="Y358" s="340"/>
      <c r="Z358" s="340"/>
      <c r="AA358" s="340"/>
      <c r="AB358" s="340"/>
      <c r="AC358" s="340"/>
      <c r="AD358" s="340"/>
    </row>
    <row r="359" spans="1:30" ht="12.75">
      <c r="A359" s="339" t="s">
        <v>1050</v>
      </c>
      <c r="B359" s="339" t="s">
        <v>181</v>
      </c>
      <c r="C359" s="339">
        <v>0</v>
      </c>
      <c r="D359" s="339">
        <v>0</v>
      </c>
      <c r="E359" s="339">
        <v>0</v>
      </c>
      <c r="F359" s="339">
        <v>0</v>
      </c>
      <c r="G359" s="339">
        <v>0</v>
      </c>
      <c r="H359" s="339">
        <v>0</v>
      </c>
      <c r="I359" s="339">
        <v>0</v>
      </c>
      <c r="J359" s="339">
        <v>0</v>
      </c>
      <c r="K359" s="339">
        <v>0</v>
      </c>
      <c r="L359" s="339">
        <v>0</v>
      </c>
      <c r="M359" s="339">
        <v>0</v>
      </c>
      <c r="N359" s="339">
        <v>0</v>
      </c>
      <c r="O359" s="339">
        <v>0</v>
      </c>
      <c r="P359" s="339">
        <v>0</v>
      </c>
      <c r="Q359" s="340"/>
      <c r="R359" s="340"/>
      <c r="S359" s="340"/>
      <c r="T359" s="340"/>
      <c r="U359" s="340"/>
      <c r="V359" s="340"/>
      <c r="W359" s="340"/>
      <c r="X359" s="340"/>
      <c r="Y359" s="340"/>
      <c r="Z359" s="340"/>
      <c r="AA359" s="340"/>
      <c r="AB359" s="340"/>
      <c r="AC359" s="340"/>
      <c r="AD359" s="340"/>
    </row>
    <row r="360" spans="1:30" ht="12.75">
      <c r="A360" s="339" t="s">
        <v>868</v>
      </c>
      <c r="B360" s="339" t="s">
        <v>181</v>
      </c>
      <c r="C360" s="339">
        <v>0</v>
      </c>
      <c r="D360" s="339">
        <v>0</v>
      </c>
      <c r="E360" s="339">
        <v>0</v>
      </c>
      <c r="F360" s="339">
        <v>0</v>
      </c>
      <c r="G360" s="339">
        <v>0</v>
      </c>
      <c r="H360" s="339">
        <v>0</v>
      </c>
      <c r="I360" s="339">
        <v>0</v>
      </c>
      <c r="J360" s="339">
        <v>0</v>
      </c>
      <c r="K360" s="339">
        <v>0</v>
      </c>
      <c r="L360" s="339">
        <v>0</v>
      </c>
      <c r="M360" s="339">
        <v>0</v>
      </c>
      <c r="N360" s="339">
        <v>0</v>
      </c>
      <c r="O360" s="339">
        <v>0</v>
      </c>
      <c r="P360" s="339">
        <v>0</v>
      </c>
      <c r="Q360" s="340"/>
      <c r="R360" s="340"/>
      <c r="S360" s="340"/>
      <c r="T360" s="340"/>
      <c r="U360" s="340"/>
      <c r="V360" s="340"/>
      <c r="W360" s="340"/>
      <c r="X360" s="340"/>
      <c r="Y360" s="340"/>
      <c r="Z360" s="340"/>
      <c r="AA360" s="340"/>
      <c r="AB360" s="340"/>
      <c r="AC360" s="340"/>
      <c r="AD360" s="340"/>
    </row>
    <row r="361" spans="1:30" ht="12.75">
      <c r="A361" s="339" t="s">
        <v>693</v>
      </c>
      <c r="B361" s="339" t="s">
        <v>181</v>
      </c>
      <c r="C361" s="339">
        <v>0</v>
      </c>
      <c r="D361" s="339">
        <v>0</v>
      </c>
      <c r="E361" s="339">
        <v>0</v>
      </c>
      <c r="F361" s="339">
        <v>0</v>
      </c>
      <c r="G361" s="339">
        <v>0</v>
      </c>
      <c r="H361" s="339">
        <v>0</v>
      </c>
      <c r="I361" s="339">
        <v>0</v>
      </c>
      <c r="J361" s="339">
        <v>0</v>
      </c>
      <c r="K361" s="339">
        <v>0</v>
      </c>
      <c r="L361" s="339">
        <v>0</v>
      </c>
      <c r="M361" s="339">
        <v>0</v>
      </c>
      <c r="N361" s="339">
        <v>0</v>
      </c>
      <c r="O361" s="339">
        <v>0</v>
      </c>
      <c r="P361" s="339">
        <v>0</v>
      </c>
      <c r="Q361" s="340"/>
      <c r="R361" s="340"/>
      <c r="S361" s="340"/>
      <c r="T361" s="340"/>
      <c r="U361" s="340"/>
      <c r="V361" s="340"/>
      <c r="W361" s="340"/>
      <c r="X361" s="340"/>
      <c r="Y361" s="340"/>
      <c r="Z361" s="340"/>
      <c r="AA361" s="340"/>
      <c r="AB361" s="340"/>
      <c r="AC361" s="340"/>
      <c r="AD361" s="340"/>
    </row>
    <row r="362" spans="1:30" ht="12.75">
      <c r="A362" s="339" t="s">
        <v>1218</v>
      </c>
      <c r="B362" s="339" t="s">
        <v>181</v>
      </c>
      <c r="C362" s="339">
        <v>0</v>
      </c>
      <c r="D362" s="339">
        <v>0</v>
      </c>
      <c r="E362" s="339">
        <v>0</v>
      </c>
      <c r="F362" s="339">
        <v>0</v>
      </c>
      <c r="G362" s="339">
        <v>0</v>
      </c>
      <c r="H362" s="339">
        <v>0</v>
      </c>
      <c r="I362" s="339">
        <v>0</v>
      </c>
      <c r="J362" s="339">
        <v>0</v>
      </c>
      <c r="K362" s="339">
        <v>0</v>
      </c>
      <c r="L362" s="339">
        <v>0</v>
      </c>
      <c r="M362" s="339">
        <v>0</v>
      </c>
      <c r="N362" s="339">
        <v>0</v>
      </c>
      <c r="O362" s="339">
        <v>0</v>
      </c>
      <c r="P362" s="339">
        <v>0</v>
      </c>
      <c r="Q362" s="340"/>
      <c r="R362" s="340"/>
      <c r="S362" s="340"/>
      <c r="T362" s="340"/>
      <c r="U362" s="340"/>
      <c r="V362" s="340"/>
      <c r="W362" s="340"/>
      <c r="X362" s="340"/>
      <c r="Y362" s="340"/>
      <c r="Z362" s="340"/>
      <c r="AA362" s="340"/>
      <c r="AB362" s="340"/>
      <c r="AC362" s="340"/>
      <c r="AD362" s="340"/>
    </row>
    <row r="363" spans="1:30" ht="12.75">
      <c r="A363" s="339" t="s">
        <v>1219</v>
      </c>
      <c r="B363" s="339" t="s">
        <v>181</v>
      </c>
      <c r="C363" s="339">
        <v>0</v>
      </c>
      <c r="D363" s="339">
        <v>0</v>
      </c>
      <c r="E363" s="339">
        <v>0</v>
      </c>
      <c r="F363" s="339">
        <v>0</v>
      </c>
      <c r="G363" s="339">
        <v>0</v>
      </c>
      <c r="H363" s="339">
        <v>0</v>
      </c>
      <c r="I363" s="339">
        <v>0</v>
      </c>
      <c r="J363" s="339">
        <v>0</v>
      </c>
      <c r="K363" s="339">
        <v>0</v>
      </c>
      <c r="L363" s="339">
        <v>0</v>
      </c>
      <c r="M363" s="339">
        <v>0</v>
      </c>
      <c r="N363" s="339">
        <v>0</v>
      </c>
      <c r="O363" s="339">
        <v>0</v>
      </c>
      <c r="P363" s="339">
        <v>0</v>
      </c>
      <c r="Q363" s="340"/>
      <c r="R363" s="340"/>
      <c r="S363" s="340"/>
      <c r="T363" s="340"/>
      <c r="U363" s="340"/>
      <c r="V363" s="340"/>
      <c r="W363" s="340"/>
      <c r="X363" s="340"/>
      <c r="Y363" s="340"/>
      <c r="Z363" s="340"/>
      <c r="AA363" s="340"/>
      <c r="AB363" s="340"/>
      <c r="AC363" s="340"/>
      <c r="AD363" s="340"/>
    </row>
    <row r="364" spans="1:30" ht="12.75">
      <c r="A364" s="339" t="s">
        <v>258</v>
      </c>
      <c r="B364" s="339" t="s">
        <v>181</v>
      </c>
      <c r="C364" s="339">
        <v>12701</v>
      </c>
      <c r="D364" s="339">
        <v>12701</v>
      </c>
      <c r="E364" s="339">
        <v>12701</v>
      </c>
      <c r="F364" s="339">
        <v>12701</v>
      </c>
      <c r="G364" s="339">
        <v>12701</v>
      </c>
      <c r="H364" s="339">
        <v>12701</v>
      </c>
      <c r="I364" s="339">
        <v>12701</v>
      </c>
      <c r="J364" s="339">
        <v>12701</v>
      </c>
      <c r="K364" s="339">
        <v>12701</v>
      </c>
      <c r="L364" s="339">
        <v>12701</v>
      </c>
      <c r="M364" s="339">
        <v>12701</v>
      </c>
      <c r="N364" s="339">
        <v>12701</v>
      </c>
      <c r="O364" s="339">
        <v>12701</v>
      </c>
      <c r="P364" s="339">
        <v>12700860</v>
      </c>
      <c r="Q364" s="340"/>
      <c r="R364" s="340"/>
      <c r="S364" s="340"/>
      <c r="T364" s="340"/>
      <c r="U364" s="340"/>
      <c r="V364" s="340"/>
      <c r="W364" s="340"/>
      <c r="X364" s="340"/>
      <c r="Y364" s="340"/>
      <c r="Z364" s="340"/>
      <c r="AA364" s="340"/>
      <c r="AB364" s="340"/>
      <c r="AC364" s="340"/>
      <c r="AD364" s="340"/>
    </row>
    <row r="365" spans="1:30" ht="12.75">
      <c r="A365" s="339" t="s">
        <v>1220</v>
      </c>
      <c r="B365" s="339" t="s">
        <v>181</v>
      </c>
      <c r="C365" s="339">
        <v>0</v>
      </c>
      <c r="D365" s="339">
        <v>0</v>
      </c>
      <c r="E365" s="339">
        <v>0</v>
      </c>
      <c r="F365" s="339">
        <v>0</v>
      </c>
      <c r="G365" s="339">
        <v>0</v>
      </c>
      <c r="H365" s="339">
        <v>0</v>
      </c>
      <c r="I365" s="339">
        <v>0</v>
      </c>
      <c r="J365" s="339">
        <v>0</v>
      </c>
      <c r="K365" s="339">
        <v>0</v>
      </c>
      <c r="L365" s="339">
        <v>0</v>
      </c>
      <c r="M365" s="339">
        <v>0</v>
      </c>
      <c r="N365" s="339">
        <v>0</v>
      </c>
      <c r="O365" s="339">
        <v>0</v>
      </c>
      <c r="P365" s="339">
        <v>0</v>
      </c>
      <c r="Q365" s="340"/>
      <c r="R365" s="340"/>
      <c r="S365" s="340"/>
      <c r="T365" s="340"/>
      <c r="U365" s="340"/>
      <c r="V365" s="340"/>
      <c r="W365" s="340"/>
      <c r="X365" s="340"/>
      <c r="Y365" s="340"/>
      <c r="Z365" s="340"/>
      <c r="AA365" s="340"/>
      <c r="AB365" s="340"/>
      <c r="AC365" s="340"/>
      <c r="AD365" s="340"/>
    </row>
    <row r="366" spans="1:30" ht="12.75">
      <c r="A366" s="339" t="s">
        <v>694</v>
      </c>
      <c r="B366" s="339" t="s">
        <v>181</v>
      </c>
      <c r="C366" s="339">
        <v>0</v>
      </c>
      <c r="D366" s="339">
        <v>0</v>
      </c>
      <c r="E366" s="339">
        <v>0</v>
      </c>
      <c r="F366" s="339">
        <v>0</v>
      </c>
      <c r="G366" s="339">
        <v>0</v>
      </c>
      <c r="H366" s="339">
        <v>0</v>
      </c>
      <c r="I366" s="339">
        <v>0</v>
      </c>
      <c r="J366" s="339">
        <v>0</v>
      </c>
      <c r="K366" s="339">
        <v>0</v>
      </c>
      <c r="L366" s="339">
        <v>0</v>
      </c>
      <c r="M366" s="339">
        <v>0</v>
      </c>
      <c r="N366" s="339">
        <v>0</v>
      </c>
      <c r="O366" s="339">
        <v>0</v>
      </c>
      <c r="P366" s="339">
        <v>0</v>
      </c>
      <c r="Q366" s="340"/>
      <c r="R366" s="340"/>
      <c r="S366" s="340"/>
      <c r="T366" s="340"/>
      <c r="U366" s="340"/>
      <c r="V366" s="340"/>
      <c r="W366" s="340"/>
      <c r="X366" s="340"/>
      <c r="Y366" s="340"/>
      <c r="Z366" s="340"/>
      <c r="AA366" s="340"/>
      <c r="AB366" s="340"/>
      <c r="AC366" s="340"/>
      <c r="AD366" s="340"/>
    </row>
    <row r="367" spans="1:30" ht="12.75">
      <c r="A367" s="339" t="s">
        <v>1221</v>
      </c>
      <c r="B367" s="339" t="s">
        <v>181</v>
      </c>
      <c r="C367" s="339">
        <v>0</v>
      </c>
      <c r="D367" s="339">
        <v>0</v>
      </c>
      <c r="E367" s="339">
        <v>0</v>
      </c>
      <c r="F367" s="339">
        <v>0</v>
      </c>
      <c r="G367" s="339">
        <v>0</v>
      </c>
      <c r="H367" s="339">
        <v>0</v>
      </c>
      <c r="I367" s="339">
        <v>0</v>
      </c>
      <c r="J367" s="339">
        <v>0</v>
      </c>
      <c r="K367" s="339">
        <v>0</v>
      </c>
      <c r="L367" s="339">
        <v>0</v>
      </c>
      <c r="M367" s="339">
        <v>0</v>
      </c>
      <c r="N367" s="339">
        <v>0</v>
      </c>
      <c r="O367" s="339">
        <v>0</v>
      </c>
      <c r="P367" s="339">
        <v>0</v>
      </c>
      <c r="Q367" s="340"/>
      <c r="R367" s="340"/>
      <c r="S367" s="340"/>
      <c r="T367" s="340"/>
      <c r="U367" s="340"/>
      <c r="V367" s="340"/>
      <c r="W367" s="340"/>
      <c r="X367" s="340"/>
      <c r="Y367" s="340"/>
      <c r="Z367" s="340"/>
      <c r="AA367" s="340"/>
      <c r="AB367" s="340"/>
      <c r="AC367" s="340"/>
      <c r="AD367" s="340"/>
    </row>
    <row r="368" spans="1:30" ht="12.75">
      <c r="A368" s="339" t="s">
        <v>695</v>
      </c>
      <c r="B368" s="339" t="s">
        <v>181</v>
      </c>
      <c r="C368" s="339">
        <v>0</v>
      </c>
      <c r="D368" s="339">
        <v>0</v>
      </c>
      <c r="E368" s="339">
        <v>0</v>
      </c>
      <c r="F368" s="339">
        <v>0</v>
      </c>
      <c r="G368" s="339">
        <v>0</v>
      </c>
      <c r="H368" s="339">
        <v>0</v>
      </c>
      <c r="I368" s="339">
        <v>0</v>
      </c>
      <c r="J368" s="339">
        <v>0</v>
      </c>
      <c r="K368" s="339">
        <v>0</v>
      </c>
      <c r="L368" s="339">
        <v>0</v>
      </c>
      <c r="M368" s="339">
        <v>0</v>
      </c>
      <c r="N368" s="339">
        <v>0</v>
      </c>
      <c r="O368" s="339">
        <v>0</v>
      </c>
      <c r="P368" s="339">
        <v>0</v>
      </c>
      <c r="Q368" s="340"/>
      <c r="R368" s="340"/>
      <c r="S368" s="340"/>
      <c r="T368" s="340"/>
      <c r="U368" s="340"/>
      <c r="V368" s="340"/>
      <c r="W368" s="340"/>
      <c r="X368" s="340"/>
      <c r="Y368" s="340"/>
      <c r="Z368" s="340"/>
      <c r="AA368" s="340"/>
      <c r="AB368" s="340"/>
      <c r="AC368" s="340"/>
      <c r="AD368" s="340"/>
    </row>
    <row r="369" spans="1:30" ht="12.75">
      <c r="A369" s="339" t="s">
        <v>1222</v>
      </c>
      <c r="B369" s="339" t="s">
        <v>181</v>
      </c>
      <c r="C369" s="339">
        <v>0</v>
      </c>
      <c r="D369" s="339">
        <v>0</v>
      </c>
      <c r="E369" s="339">
        <v>0</v>
      </c>
      <c r="F369" s="339">
        <v>0</v>
      </c>
      <c r="G369" s="339">
        <v>0</v>
      </c>
      <c r="H369" s="339">
        <v>0</v>
      </c>
      <c r="I369" s="339">
        <v>0</v>
      </c>
      <c r="J369" s="339">
        <v>0</v>
      </c>
      <c r="K369" s="339">
        <v>0</v>
      </c>
      <c r="L369" s="339">
        <v>0</v>
      </c>
      <c r="M369" s="339">
        <v>0</v>
      </c>
      <c r="N369" s="339">
        <v>0</v>
      </c>
      <c r="O369" s="339">
        <v>0</v>
      </c>
      <c r="P369" s="339">
        <v>0</v>
      </c>
      <c r="Q369" s="340"/>
      <c r="R369" s="340"/>
      <c r="S369" s="340"/>
      <c r="T369" s="340"/>
      <c r="U369" s="340"/>
      <c r="V369" s="340"/>
      <c r="W369" s="340"/>
      <c r="X369" s="340"/>
      <c r="Y369" s="340"/>
      <c r="Z369" s="340"/>
      <c r="AA369" s="340"/>
      <c r="AB369" s="340"/>
      <c r="AC369" s="340"/>
      <c r="AD369" s="340"/>
    </row>
    <row r="370" spans="1:30" ht="12.75">
      <c r="A370" s="339" t="s">
        <v>1051</v>
      </c>
      <c r="B370" s="339" t="s">
        <v>181</v>
      </c>
      <c r="C370" s="339">
        <v>0</v>
      </c>
      <c r="D370" s="339">
        <v>0</v>
      </c>
      <c r="E370" s="339">
        <v>0</v>
      </c>
      <c r="F370" s="339">
        <v>0</v>
      </c>
      <c r="G370" s="339">
        <v>0</v>
      </c>
      <c r="H370" s="339">
        <v>0</v>
      </c>
      <c r="I370" s="339">
        <v>0</v>
      </c>
      <c r="J370" s="339">
        <v>0</v>
      </c>
      <c r="K370" s="339">
        <v>0</v>
      </c>
      <c r="L370" s="339">
        <v>0</v>
      </c>
      <c r="M370" s="339">
        <v>0</v>
      </c>
      <c r="N370" s="339">
        <v>0</v>
      </c>
      <c r="O370" s="339">
        <v>0</v>
      </c>
      <c r="P370" s="339">
        <v>0</v>
      </c>
      <c r="Q370" s="340"/>
      <c r="R370" s="340"/>
      <c r="S370" s="340"/>
      <c r="T370" s="340"/>
      <c r="U370" s="340"/>
      <c r="V370" s="340"/>
      <c r="W370" s="340"/>
      <c r="X370" s="340"/>
      <c r="Y370" s="340"/>
      <c r="Z370" s="340"/>
      <c r="AA370" s="340"/>
      <c r="AB370" s="340"/>
      <c r="AC370" s="340"/>
      <c r="AD370" s="340"/>
    </row>
    <row r="371" spans="1:30" ht="12.75">
      <c r="A371" s="339" t="s">
        <v>259</v>
      </c>
      <c r="B371" s="339" t="s">
        <v>181</v>
      </c>
      <c r="C371" s="339">
        <v>0</v>
      </c>
      <c r="D371" s="339">
        <v>0</v>
      </c>
      <c r="E371" s="339">
        <v>0</v>
      </c>
      <c r="F371" s="339">
        <v>0</v>
      </c>
      <c r="G371" s="339">
        <v>0</v>
      </c>
      <c r="H371" s="339">
        <v>0</v>
      </c>
      <c r="I371" s="339">
        <v>0</v>
      </c>
      <c r="J371" s="339">
        <v>0</v>
      </c>
      <c r="K371" s="339">
        <v>0</v>
      </c>
      <c r="L371" s="339">
        <v>0</v>
      </c>
      <c r="M371" s="339">
        <v>0</v>
      </c>
      <c r="N371" s="339">
        <v>0</v>
      </c>
      <c r="O371" s="339">
        <v>0</v>
      </c>
      <c r="P371" s="339">
        <v>0</v>
      </c>
      <c r="Q371" s="340"/>
      <c r="R371" s="340"/>
      <c r="S371" s="340"/>
      <c r="T371" s="340"/>
      <c r="U371" s="340"/>
      <c r="V371" s="340"/>
      <c r="W371" s="340"/>
      <c r="X371" s="340"/>
      <c r="Y371" s="340"/>
      <c r="Z371" s="340"/>
      <c r="AA371" s="340"/>
      <c r="AB371" s="340"/>
      <c r="AC371" s="340"/>
      <c r="AD371" s="340"/>
    </row>
    <row r="372" spans="1:30" ht="12.75">
      <c r="A372" s="339" t="s">
        <v>1223</v>
      </c>
      <c r="B372" s="339" t="s">
        <v>181</v>
      </c>
      <c r="C372" s="339">
        <v>0</v>
      </c>
      <c r="D372" s="339">
        <v>0</v>
      </c>
      <c r="E372" s="339">
        <v>0</v>
      </c>
      <c r="F372" s="339">
        <v>0</v>
      </c>
      <c r="G372" s="339">
        <v>0</v>
      </c>
      <c r="H372" s="339">
        <v>0</v>
      </c>
      <c r="I372" s="339">
        <v>0</v>
      </c>
      <c r="J372" s="339">
        <v>0</v>
      </c>
      <c r="K372" s="339">
        <v>0</v>
      </c>
      <c r="L372" s="339">
        <v>0</v>
      </c>
      <c r="M372" s="339">
        <v>0</v>
      </c>
      <c r="N372" s="339">
        <v>0</v>
      </c>
      <c r="O372" s="339">
        <v>0</v>
      </c>
      <c r="P372" s="339">
        <v>0</v>
      </c>
      <c r="Q372" s="340"/>
      <c r="R372" s="340"/>
      <c r="S372" s="340"/>
      <c r="T372" s="340"/>
      <c r="U372" s="340"/>
      <c r="V372" s="340"/>
      <c r="W372" s="340"/>
      <c r="X372" s="340"/>
      <c r="Y372" s="340"/>
      <c r="Z372" s="340"/>
      <c r="AA372" s="340"/>
      <c r="AB372" s="340"/>
      <c r="AC372" s="340"/>
      <c r="AD372" s="340"/>
    </row>
    <row r="373" spans="1:30" ht="12.75">
      <c r="A373" s="339" t="s">
        <v>260</v>
      </c>
      <c r="B373" s="339" t="s">
        <v>181</v>
      </c>
      <c r="C373" s="339">
        <v>286</v>
      </c>
      <c r="D373" s="339">
        <v>286</v>
      </c>
      <c r="E373" s="339">
        <v>286</v>
      </c>
      <c r="F373" s="339">
        <v>286</v>
      </c>
      <c r="G373" s="339">
        <v>286</v>
      </c>
      <c r="H373" s="339">
        <v>286</v>
      </c>
      <c r="I373" s="339">
        <v>286</v>
      </c>
      <c r="J373" s="339">
        <v>286</v>
      </c>
      <c r="K373" s="339">
        <v>286</v>
      </c>
      <c r="L373" s="339">
        <v>286</v>
      </c>
      <c r="M373" s="339">
        <v>286</v>
      </c>
      <c r="N373" s="339">
        <v>286</v>
      </c>
      <c r="O373" s="339">
        <v>286</v>
      </c>
      <c r="P373" s="339">
        <v>285560</v>
      </c>
      <c r="Q373" s="340"/>
      <c r="R373" s="340"/>
      <c r="S373" s="340"/>
      <c r="T373" s="340"/>
      <c r="U373" s="340"/>
      <c r="V373" s="340"/>
      <c r="W373" s="340"/>
      <c r="X373" s="340"/>
      <c r="Y373" s="340"/>
      <c r="Z373" s="340"/>
      <c r="AA373" s="340"/>
      <c r="AB373" s="340"/>
      <c r="AC373" s="340"/>
      <c r="AD373" s="340"/>
    </row>
    <row r="374" spans="1:30" ht="12.75">
      <c r="A374" s="339" t="s">
        <v>1224</v>
      </c>
      <c r="B374" s="339" t="s">
        <v>181</v>
      </c>
      <c r="C374" s="339">
        <v>0</v>
      </c>
      <c r="D374" s="339">
        <v>0</v>
      </c>
      <c r="E374" s="339">
        <v>0</v>
      </c>
      <c r="F374" s="339">
        <v>0</v>
      </c>
      <c r="G374" s="339">
        <v>0</v>
      </c>
      <c r="H374" s="339">
        <v>0</v>
      </c>
      <c r="I374" s="339">
        <v>0</v>
      </c>
      <c r="J374" s="339">
        <v>0</v>
      </c>
      <c r="K374" s="339">
        <v>0</v>
      </c>
      <c r="L374" s="339">
        <v>0</v>
      </c>
      <c r="M374" s="339">
        <v>0</v>
      </c>
      <c r="N374" s="339">
        <v>0</v>
      </c>
      <c r="O374" s="339">
        <v>0</v>
      </c>
      <c r="P374" s="339">
        <v>0</v>
      </c>
      <c r="Q374" s="340"/>
      <c r="R374" s="340"/>
      <c r="S374" s="340"/>
      <c r="T374" s="340"/>
      <c r="U374" s="340"/>
      <c r="V374" s="340"/>
      <c r="W374" s="340"/>
      <c r="X374" s="340"/>
      <c r="Y374" s="340"/>
      <c r="Z374" s="340"/>
      <c r="AA374" s="340"/>
      <c r="AB374" s="340"/>
      <c r="AC374" s="340"/>
      <c r="AD374" s="340"/>
    </row>
    <row r="375" spans="1:30" ht="12.75">
      <c r="A375" s="339" t="s">
        <v>261</v>
      </c>
      <c r="B375" s="339" t="s">
        <v>181</v>
      </c>
      <c r="C375" s="339">
        <v>5400</v>
      </c>
      <c r="D375" s="339">
        <v>5400</v>
      </c>
      <c r="E375" s="339">
        <v>5400</v>
      </c>
      <c r="F375" s="339">
        <v>5400</v>
      </c>
      <c r="G375" s="339">
        <v>5400</v>
      </c>
      <c r="H375" s="339">
        <v>5400</v>
      </c>
      <c r="I375" s="339">
        <v>5400</v>
      </c>
      <c r="J375" s="339">
        <v>5400</v>
      </c>
      <c r="K375" s="339">
        <v>5400</v>
      </c>
      <c r="L375" s="339">
        <v>5400</v>
      </c>
      <c r="M375" s="339">
        <v>5400</v>
      </c>
      <c r="N375" s="339">
        <v>5400</v>
      </c>
      <c r="O375" s="339">
        <v>5400</v>
      </c>
      <c r="P375" s="339">
        <v>5400292</v>
      </c>
      <c r="Q375" s="340"/>
      <c r="R375" s="340"/>
      <c r="S375" s="340"/>
      <c r="T375" s="340"/>
      <c r="U375" s="340"/>
      <c r="V375" s="340"/>
      <c r="W375" s="340"/>
      <c r="X375" s="340"/>
      <c r="Y375" s="340"/>
      <c r="Z375" s="340"/>
      <c r="AA375" s="340"/>
      <c r="AB375" s="340"/>
      <c r="AC375" s="340"/>
      <c r="AD375" s="340"/>
    </row>
    <row r="376" spans="1:30" ht="12.75">
      <c r="A376" s="339" t="s">
        <v>1225</v>
      </c>
      <c r="B376" s="339" t="s">
        <v>181</v>
      </c>
      <c r="C376" s="339">
        <v>0</v>
      </c>
      <c r="D376" s="339">
        <v>0</v>
      </c>
      <c r="E376" s="339">
        <v>0</v>
      </c>
      <c r="F376" s="339">
        <v>0</v>
      </c>
      <c r="G376" s="339">
        <v>0</v>
      </c>
      <c r="H376" s="339">
        <v>0</v>
      </c>
      <c r="I376" s="339">
        <v>0</v>
      </c>
      <c r="J376" s="339">
        <v>0</v>
      </c>
      <c r="K376" s="339">
        <v>0</v>
      </c>
      <c r="L376" s="339">
        <v>0</v>
      </c>
      <c r="M376" s="339">
        <v>0</v>
      </c>
      <c r="N376" s="339">
        <v>0</v>
      </c>
      <c r="O376" s="339">
        <v>0</v>
      </c>
      <c r="P376" s="339">
        <v>0</v>
      </c>
      <c r="Q376" s="340"/>
      <c r="R376" s="340"/>
      <c r="S376" s="340"/>
      <c r="T376" s="340"/>
      <c r="U376" s="340"/>
      <c r="V376" s="340"/>
      <c r="W376" s="340"/>
      <c r="X376" s="340"/>
      <c r="Y376" s="340"/>
      <c r="Z376" s="340"/>
      <c r="AA376" s="340"/>
      <c r="AB376" s="340"/>
      <c r="AC376" s="340"/>
      <c r="AD376" s="340"/>
    </row>
    <row r="377" spans="1:30" ht="12.75">
      <c r="A377" s="339" t="s">
        <v>1226</v>
      </c>
      <c r="B377" s="339" t="s">
        <v>181</v>
      </c>
      <c r="C377" s="339">
        <v>0</v>
      </c>
      <c r="D377" s="339">
        <v>0</v>
      </c>
      <c r="E377" s="339">
        <v>0</v>
      </c>
      <c r="F377" s="339">
        <v>0</v>
      </c>
      <c r="G377" s="339">
        <v>0</v>
      </c>
      <c r="H377" s="339">
        <v>0</v>
      </c>
      <c r="I377" s="339">
        <v>0</v>
      </c>
      <c r="J377" s="339">
        <v>0</v>
      </c>
      <c r="K377" s="339">
        <v>0</v>
      </c>
      <c r="L377" s="339">
        <v>0</v>
      </c>
      <c r="M377" s="339">
        <v>0</v>
      </c>
      <c r="N377" s="339">
        <v>0</v>
      </c>
      <c r="O377" s="339">
        <v>0</v>
      </c>
      <c r="P377" s="339">
        <v>0</v>
      </c>
      <c r="Q377" s="340"/>
      <c r="R377" s="340"/>
      <c r="S377" s="340"/>
      <c r="T377" s="340"/>
      <c r="U377" s="340"/>
      <c r="V377" s="340"/>
      <c r="W377" s="340"/>
      <c r="X377" s="340"/>
      <c r="Y377" s="340"/>
      <c r="Z377" s="340"/>
      <c r="AA377" s="340"/>
      <c r="AB377" s="340"/>
      <c r="AC377" s="340"/>
      <c r="AD377" s="340"/>
    </row>
    <row r="378" spans="1:30" ht="12.75">
      <c r="A378" s="339" t="s">
        <v>262</v>
      </c>
      <c r="B378" s="339" t="s">
        <v>181</v>
      </c>
      <c r="C378" s="339">
        <v>67010</v>
      </c>
      <c r="D378" s="339">
        <v>80590</v>
      </c>
      <c r="E378" s="339">
        <v>80619</v>
      </c>
      <c r="F378" s="339">
        <v>64518</v>
      </c>
      <c r="G378" s="339">
        <v>64557</v>
      </c>
      <c r="H378" s="339">
        <v>64560</v>
      </c>
      <c r="I378" s="339">
        <v>65501</v>
      </c>
      <c r="J378" s="339">
        <v>65505</v>
      </c>
      <c r="K378" s="339">
        <v>65509</v>
      </c>
      <c r="L378" s="339">
        <v>65509</v>
      </c>
      <c r="M378" s="339">
        <v>65510</v>
      </c>
      <c r="N378" s="339">
        <v>65510</v>
      </c>
      <c r="O378" s="339">
        <v>69992</v>
      </c>
      <c r="P378" s="339">
        <v>68032641</v>
      </c>
      <c r="Q378" s="340"/>
      <c r="R378" s="340"/>
      <c r="S378" s="340"/>
      <c r="T378" s="340"/>
      <c r="U378" s="340"/>
      <c r="V378" s="340"/>
      <c r="W378" s="340"/>
      <c r="X378" s="340"/>
      <c r="Y378" s="340"/>
      <c r="Z378" s="340"/>
      <c r="AA378" s="340"/>
      <c r="AB378" s="340"/>
      <c r="AC378" s="340"/>
      <c r="AD378" s="340"/>
    </row>
    <row r="379" spans="1:30" ht="12.75">
      <c r="A379" s="339" t="s">
        <v>264</v>
      </c>
      <c r="B379" s="339" t="s">
        <v>181</v>
      </c>
      <c r="C379" s="339">
        <v>0</v>
      </c>
      <c r="D379" s="339">
        <v>0</v>
      </c>
      <c r="E379" s="339">
        <v>0</v>
      </c>
      <c r="F379" s="339">
        <v>0</v>
      </c>
      <c r="G379" s="339">
        <v>0</v>
      </c>
      <c r="H379" s="339">
        <v>0</v>
      </c>
      <c r="I379" s="339">
        <v>0</v>
      </c>
      <c r="J379" s="339">
        <v>0</v>
      </c>
      <c r="K379" s="339">
        <v>0</v>
      </c>
      <c r="L379" s="339">
        <v>0</v>
      </c>
      <c r="M379" s="339">
        <v>0</v>
      </c>
      <c r="N379" s="339">
        <v>0</v>
      </c>
      <c r="O379" s="339">
        <v>0</v>
      </c>
      <c r="P379" s="339">
        <v>0</v>
      </c>
      <c r="Q379" s="340"/>
      <c r="R379" s="340"/>
      <c r="S379" s="340"/>
      <c r="T379" s="340"/>
      <c r="U379" s="340"/>
      <c r="V379" s="340"/>
      <c r="W379" s="340"/>
      <c r="X379" s="340"/>
      <c r="Y379" s="340"/>
      <c r="Z379" s="340"/>
      <c r="AA379" s="340"/>
      <c r="AB379" s="340"/>
      <c r="AC379" s="340"/>
      <c r="AD379" s="340"/>
    </row>
    <row r="380" spans="1:30" ht="12.75">
      <c r="A380" s="339" t="s">
        <v>605</v>
      </c>
      <c r="B380" s="339" t="s">
        <v>181</v>
      </c>
      <c r="C380" s="339">
        <v>34338</v>
      </c>
      <c r="D380" s="339">
        <v>32792</v>
      </c>
      <c r="E380" s="339">
        <v>33264</v>
      </c>
      <c r="F380" s="339">
        <v>33243</v>
      </c>
      <c r="G380" s="339">
        <v>33269</v>
      </c>
      <c r="H380" s="339">
        <v>33326</v>
      </c>
      <c r="I380" s="339">
        <v>33643</v>
      </c>
      <c r="J380" s="339">
        <v>33972</v>
      </c>
      <c r="K380" s="339">
        <v>33983</v>
      </c>
      <c r="L380" s="339">
        <v>33983</v>
      </c>
      <c r="M380" s="339">
        <v>34070</v>
      </c>
      <c r="N380" s="339">
        <v>34097</v>
      </c>
      <c r="O380" s="339">
        <v>34072</v>
      </c>
      <c r="P380" s="339">
        <v>33653922</v>
      </c>
      <c r="Q380" s="340"/>
      <c r="R380" s="340"/>
      <c r="S380" s="340"/>
      <c r="T380" s="340"/>
      <c r="U380" s="340"/>
      <c r="V380" s="340"/>
      <c r="W380" s="340"/>
      <c r="X380" s="340"/>
      <c r="Y380" s="340"/>
      <c r="Z380" s="340"/>
      <c r="AA380" s="340"/>
      <c r="AB380" s="340"/>
      <c r="AC380" s="340"/>
      <c r="AD380" s="340"/>
    </row>
    <row r="381" spans="1:30" ht="12.75">
      <c r="A381" s="339" t="s">
        <v>1227</v>
      </c>
      <c r="B381" s="339" t="s">
        <v>181</v>
      </c>
      <c r="C381" s="339">
        <v>0</v>
      </c>
      <c r="D381" s="339">
        <v>0</v>
      </c>
      <c r="E381" s="339">
        <v>0</v>
      </c>
      <c r="F381" s="339">
        <v>0</v>
      </c>
      <c r="G381" s="339">
        <v>0</v>
      </c>
      <c r="H381" s="339">
        <v>0</v>
      </c>
      <c r="I381" s="339">
        <v>0</v>
      </c>
      <c r="J381" s="339">
        <v>0</v>
      </c>
      <c r="K381" s="339">
        <v>0</v>
      </c>
      <c r="L381" s="339">
        <v>0</v>
      </c>
      <c r="M381" s="339">
        <v>0</v>
      </c>
      <c r="N381" s="339">
        <v>0</v>
      </c>
      <c r="O381" s="339">
        <v>0</v>
      </c>
      <c r="P381" s="339">
        <v>0</v>
      </c>
      <c r="Q381" s="340"/>
      <c r="R381" s="340"/>
      <c r="S381" s="340"/>
      <c r="T381" s="340"/>
      <c r="U381" s="340"/>
      <c r="V381" s="340"/>
      <c r="W381" s="340"/>
      <c r="X381" s="340"/>
      <c r="Y381" s="340"/>
      <c r="Z381" s="340"/>
      <c r="AA381" s="340"/>
      <c r="AB381" s="340"/>
      <c r="AC381" s="340"/>
      <c r="AD381" s="340"/>
    </row>
    <row r="382" spans="1:30" ht="12.75">
      <c r="A382" s="339" t="s">
        <v>758</v>
      </c>
      <c r="B382" s="339" t="s">
        <v>181</v>
      </c>
      <c r="C382" s="339">
        <v>557</v>
      </c>
      <c r="D382" s="339">
        <v>557</v>
      </c>
      <c r="E382" s="339">
        <v>557</v>
      </c>
      <c r="F382" s="339">
        <v>557</v>
      </c>
      <c r="G382" s="339">
        <v>557</v>
      </c>
      <c r="H382" s="339">
        <v>557</v>
      </c>
      <c r="I382" s="339">
        <v>557</v>
      </c>
      <c r="J382" s="339">
        <v>557</v>
      </c>
      <c r="K382" s="339">
        <v>557</v>
      </c>
      <c r="L382" s="339">
        <v>557</v>
      </c>
      <c r="M382" s="339">
        <v>557</v>
      </c>
      <c r="N382" s="339">
        <v>557</v>
      </c>
      <c r="O382" s="339">
        <v>557</v>
      </c>
      <c r="P382" s="339">
        <v>556599</v>
      </c>
      <c r="Q382" s="340"/>
      <c r="R382" s="340"/>
      <c r="S382" s="340"/>
      <c r="T382" s="340"/>
      <c r="U382" s="340"/>
      <c r="V382" s="340"/>
      <c r="W382" s="340"/>
      <c r="X382" s="340"/>
      <c r="Y382" s="340"/>
      <c r="Z382" s="340"/>
      <c r="AA382" s="340"/>
      <c r="AB382" s="340"/>
      <c r="AC382" s="340"/>
      <c r="AD382" s="340"/>
    </row>
    <row r="383" spans="1:30" ht="12.75">
      <c r="A383" s="339" t="s">
        <v>1228</v>
      </c>
      <c r="B383" s="339" t="s">
        <v>181</v>
      </c>
      <c r="C383" s="339">
        <v>0</v>
      </c>
      <c r="D383" s="339">
        <v>0</v>
      </c>
      <c r="E383" s="339">
        <v>0</v>
      </c>
      <c r="F383" s="339">
        <v>0</v>
      </c>
      <c r="G383" s="339">
        <v>0</v>
      </c>
      <c r="H383" s="339">
        <v>0</v>
      </c>
      <c r="I383" s="339">
        <v>0</v>
      </c>
      <c r="J383" s="339">
        <v>0</v>
      </c>
      <c r="K383" s="339">
        <v>0</v>
      </c>
      <c r="L383" s="339">
        <v>0</v>
      </c>
      <c r="M383" s="339">
        <v>0</v>
      </c>
      <c r="N383" s="339">
        <v>0</v>
      </c>
      <c r="O383" s="339">
        <v>0</v>
      </c>
      <c r="P383" s="339">
        <v>0</v>
      </c>
      <c r="Q383" s="340"/>
      <c r="R383" s="340"/>
      <c r="S383" s="340"/>
      <c r="T383" s="340"/>
      <c r="U383" s="340"/>
      <c r="V383" s="340"/>
      <c r="W383" s="340"/>
      <c r="X383" s="340"/>
      <c r="Y383" s="340"/>
      <c r="Z383" s="340"/>
      <c r="AA383" s="340"/>
      <c r="AB383" s="340"/>
      <c r="AC383" s="340"/>
      <c r="AD383" s="340"/>
    </row>
    <row r="384" spans="1:30" ht="12.75">
      <c r="A384" s="339" t="s">
        <v>566</v>
      </c>
      <c r="B384" s="339" t="s">
        <v>181</v>
      </c>
      <c r="C384" s="339">
        <v>6098</v>
      </c>
      <c r="D384" s="339">
        <v>6098</v>
      </c>
      <c r="E384" s="339">
        <v>6098</v>
      </c>
      <c r="F384" s="339">
        <v>6098</v>
      </c>
      <c r="G384" s="339">
        <v>6098</v>
      </c>
      <c r="H384" s="339">
        <v>6098</v>
      </c>
      <c r="I384" s="339">
        <v>6098</v>
      </c>
      <c r="J384" s="339">
        <v>6098</v>
      </c>
      <c r="K384" s="339">
        <v>6098</v>
      </c>
      <c r="L384" s="339">
        <v>6098</v>
      </c>
      <c r="M384" s="339">
        <v>6098</v>
      </c>
      <c r="N384" s="339">
        <v>6098</v>
      </c>
      <c r="O384" s="339">
        <v>6098</v>
      </c>
      <c r="P384" s="339">
        <v>6097570</v>
      </c>
      <c r="Q384" s="340"/>
      <c r="R384" s="340"/>
      <c r="S384" s="340"/>
      <c r="T384" s="340"/>
      <c r="U384" s="340"/>
      <c r="V384" s="340"/>
      <c r="W384" s="340"/>
      <c r="X384" s="340"/>
      <c r="Y384" s="340"/>
      <c r="Z384" s="340"/>
      <c r="AA384" s="340"/>
      <c r="AB384" s="340"/>
      <c r="AC384" s="340"/>
      <c r="AD384" s="340"/>
    </row>
    <row r="385" spans="1:30" ht="12.75">
      <c r="A385" s="339" t="s">
        <v>1229</v>
      </c>
      <c r="B385" s="339" t="s">
        <v>181</v>
      </c>
      <c r="C385" s="339">
        <v>0</v>
      </c>
      <c r="D385" s="339">
        <v>0</v>
      </c>
      <c r="E385" s="339">
        <v>0</v>
      </c>
      <c r="F385" s="339">
        <v>0</v>
      </c>
      <c r="G385" s="339">
        <v>0</v>
      </c>
      <c r="H385" s="339">
        <v>0</v>
      </c>
      <c r="I385" s="339">
        <v>0</v>
      </c>
      <c r="J385" s="339">
        <v>0</v>
      </c>
      <c r="K385" s="339">
        <v>0</v>
      </c>
      <c r="L385" s="339">
        <v>0</v>
      </c>
      <c r="M385" s="339">
        <v>0</v>
      </c>
      <c r="N385" s="339">
        <v>0</v>
      </c>
      <c r="O385" s="339">
        <v>0</v>
      </c>
      <c r="P385" s="339">
        <v>0</v>
      </c>
      <c r="Q385" s="340"/>
      <c r="R385" s="340"/>
      <c r="S385" s="340"/>
      <c r="T385" s="340"/>
      <c r="U385" s="340"/>
      <c r="V385" s="340"/>
      <c r="W385" s="340"/>
      <c r="X385" s="340"/>
      <c r="Y385" s="340"/>
      <c r="Z385" s="340"/>
      <c r="AA385" s="340"/>
      <c r="AB385" s="340"/>
      <c r="AC385" s="340"/>
      <c r="AD385" s="340"/>
    </row>
    <row r="386" spans="1:30" ht="12.75">
      <c r="A386" s="339" t="s">
        <v>1230</v>
      </c>
      <c r="B386" s="339" t="s">
        <v>181</v>
      </c>
      <c r="C386" s="339">
        <v>0</v>
      </c>
      <c r="D386" s="339">
        <v>0</v>
      </c>
      <c r="E386" s="339">
        <v>0</v>
      </c>
      <c r="F386" s="339">
        <v>0</v>
      </c>
      <c r="G386" s="339">
        <v>0</v>
      </c>
      <c r="H386" s="339">
        <v>0</v>
      </c>
      <c r="I386" s="339">
        <v>0</v>
      </c>
      <c r="J386" s="339">
        <v>0</v>
      </c>
      <c r="K386" s="339">
        <v>0</v>
      </c>
      <c r="L386" s="339">
        <v>0</v>
      </c>
      <c r="M386" s="339">
        <v>0</v>
      </c>
      <c r="N386" s="339">
        <v>0</v>
      </c>
      <c r="O386" s="339">
        <v>0</v>
      </c>
      <c r="P386" s="339">
        <v>0</v>
      </c>
      <c r="Q386" s="340"/>
      <c r="R386" s="340"/>
      <c r="S386" s="340"/>
      <c r="T386" s="340"/>
      <c r="U386" s="340"/>
      <c r="V386" s="340"/>
      <c r="W386" s="340"/>
      <c r="X386" s="340"/>
      <c r="Y386" s="340"/>
      <c r="Z386" s="340"/>
      <c r="AA386" s="340"/>
      <c r="AB386" s="340"/>
      <c r="AC386" s="340"/>
      <c r="AD386" s="340"/>
    </row>
    <row r="387" spans="1:30" ht="12.75">
      <c r="A387" s="339" t="s">
        <v>696</v>
      </c>
      <c r="B387" s="339" t="s">
        <v>181</v>
      </c>
      <c r="C387" s="339">
        <v>0</v>
      </c>
      <c r="D387" s="339">
        <v>0</v>
      </c>
      <c r="E387" s="339">
        <v>0</v>
      </c>
      <c r="F387" s="339">
        <v>0</v>
      </c>
      <c r="G387" s="339">
        <v>0</v>
      </c>
      <c r="H387" s="339">
        <v>0</v>
      </c>
      <c r="I387" s="339">
        <v>0</v>
      </c>
      <c r="J387" s="339">
        <v>0</v>
      </c>
      <c r="K387" s="339">
        <v>0</v>
      </c>
      <c r="L387" s="339">
        <v>0</v>
      </c>
      <c r="M387" s="339">
        <v>0</v>
      </c>
      <c r="N387" s="339">
        <v>0</v>
      </c>
      <c r="O387" s="339">
        <v>0</v>
      </c>
      <c r="P387" s="339">
        <v>0</v>
      </c>
      <c r="Q387" s="340"/>
      <c r="R387" s="340"/>
      <c r="S387" s="340"/>
      <c r="T387" s="340"/>
      <c r="U387" s="340"/>
      <c r="V387" s="340"/>
      <c r="W387" s="340"/>
      <c r="X387" s="340"/>
      <c r="Y387" s="340"/>
      <c r="Z387" s="340"/>
      <c r="AA387" s="340"/>
      <c r="AB387" s="340"/>
      <c r="AC387" s="340"/>
      <c r="AD387" s="340"/>
    </row>
    <row r="388" spans="1:30" ht="12.75">
      <c r="A388" s="339" t="s">
        <v>697</v>
      </c>
      <c r="B388" s="339" t="s">
        <v>181</v>
      </c>
      <c r="C388" s="339">
        <v>0</v>
      </c>
      <c r="D388" s="339">
        <v>0</v>
      </c>
      <c r="E388" s="339">
        <v>0</v>
      </c>
      <c r="F388" s="339">
        <v>0</v>
      </c>
      <c r="G388" s="339">
        <v>0</v>
      </c>
      <c r="H388" s="339">
        <v>0</v>
      </c>
      <c r="I388" s="339">
        <v>0</v>
      </c>
      <c r="J388" s="339">
        <v>0</v>
      </c>
      <c r="K388" s="339">
        <v>0</v>
      </c>
      <c r="L388" s="339">
        <v>0</v>
      </c>
      <c r="M388" s="339">
        <v>0</v>
      </c>
      <c r="N388" s="339">
        <v>0</v>
      </c>
      <c r="O388" s="339">
        <v>0</v>
      </c>
      <c r="P388" s="339">
        <v>0</v>
      </c>
      <c r="Q388" s="340"/>
      <c r="R388" s="340"/>
      <c r="S388" s="340"/>
      <c r="T388" s="340"/>
      <c r="U388" s="340"/>
      <c r="V388" s="340"/>
      <c r="W388" s="340"/>
      <c r="X388" s="340"/>
      <c r="Y388" s="340"/>
      <c r="Z388" s="340"/>
      <c r="AA388" s="340"/>
      <c r="AB388" s="340"/>
      <c r="AC388" s="340"/>
      <c r="AD388" s="340"/>
    </row>
    <row r="389" spans="1:30" ht="12.75">
      <c r="A389" s="339" t="s">
        <v>1231</v>
      </c>
      <c r="B389" s="339" t="s">
        <v>181</v>
      </c>
      <c r="C389" s="339">
        <v>0</v>
      </c>
      <c r="D389" s="339">
        <v>0</v>
      </c>
      <c r="E389" s="339">
        <v>0</v>
      </c>
      <c r="F389" s="339">
        <v>0</v>
      </c>
      <c r="G389" s="339">
        <v>0</v>
      </c>
      <c r="H389" s="339">
        <v>0</v>
      </c>
      <c r="I389" s="339">
        <v>0</v>
      </c>
      <c r="J389" s="339">
        <v>0</v>
      </c>
      <c r="K389" s="339">
        <v>0</v>
      </c>
      <c r="L389" s="339">
        <v>0</v>
      </c>
      <c r="M389" s="339">
        <v>0</v>
      </c>
      <c r="N389" s="339">
        <v>0</v>
      </c>
      <c r="O389" s="339">
        <v>0</v>
      </c>
      <c r="P389" s="339">
        <v>0</v>
      </c>
      <c r="Q389" s="340"/>
      <c r="R389" s="340"/>
      <c r="S389" s="340"/>
      <c r="T389" s="340"/>
      <c r="U389" s="340"/>
      <c r="V389" s="340"/>
      <c r="W389" s="340"/>
      <c r="X389" s="340"/>
      <c r="Y389" s="340"/>
      <c r="Z389" s="340"/>
      <c r="AA389" s="340"/>
      <c r="AB389" s="340"/>
      <c r="AC389" s="340"/>
      <c r="AD389" s="340"/>
    </row>
    <row r="390" spans="1:30" ht="12.75">
      <c r="A390" s="339" t="s">
        <v>1232</v>
      </c>
      <c r="B390" s="339" t="s">
        <v>181</v>
      </c>
      <c r="C390" s="339">
        <v>0</v>
      </c>
      <c r="D390" s="339">
        <v>0</v>
      </c>
      <c r="E390" s="339">
        <v>0</v>
      </c>
      <c r="F390" s="339">
        <v>0</v>
      </c>
      <c r="G390" s="339">
        <v>0</v>
      </c>
      <c r="H390" s="339">
        <v>0</v>
      </c>
      <c r="I390" s="339">
        <v>0</v>
      </c>
      <c r="J390" s="339">
        <v>0</v>
      </c>
      <c r="K390" s="339">
        <v>0</v>
      </c>
      <c r="L390" s="339">
        <v>0</v>
      </c>
      <c r="M390" s="339">
        <v>0</v>
      </c>
      <c r="N390" s="339">
        <v>0</v>
      </c>
      <c r="O390" s="339">
        <v>0</v>
      </c>
      <c r="P390" s="339">
        <v>0</v>
      </c>
      <c r="Q390" s="340"/>
      <c r="R390" s="340"/>
      <c r="S390" s="340"/>
      <c r="T390" s="340"/>
      <c r="U390" s="340"/>
      <c r="V390" s="340"/>
      <c r="W390" s="340"/>
      <c r="X390" s="340"/>
      <c r="Y390" s="340"/>
      <c r="Z390" s="340"/>
      <c r="AA390" s="340"/>
      <c r="AB390" s="340"/>
      <c r="AC390" s="340"/>
      <c r="AD390" s="340"/>
    </row>
    <row r="391" spans="1:30" ht="12.75">
      <c r="A391" s="339" t="s">
        <v>1233</v>
      </c>
      <c r="B391" s="339" t="s">
        <v>181</v>
      </c>
      <c r="C391" s="339">
        <v>0</v>
      </c>
      <c r="D391" s="339">
        <v>0</v>
      </c>
      <c r="E391" s="339">
        <v>0</v>
      </c>
      <c r="F391" s="339">
        <v>0</v>
      </c>
      <c r="G391" s="339">
        <v>0</v>
      </c>
      <c r="H391" s="339">
        <v>0</v>
      </c>
      <c r="I391" s="339">
        <v>0</v>
      </c>
      <c r="J391" s="339">
        <v>0</v>
      </c>
      <c r="K391" s="339">
        <v>0</v>
      </c>
      <c r="L391" s="339">
        <v>0</v>
      </c>
      <c r="M391" s="339">
        <v>0</v>
      </c>
      <c r="N391" s="339">
        <v>0</v>
      </c>
      <c r="O391" s="339">
        <v>0</v>
      </c>
      <c r="P391" s="339">
        <v>0</v>
      </c>
      <c r="Q391" s="340"/>
      <c r="R391" s="340"/>
      <c r="S391" s="340"/>
      <c r="T391" s="340"/>
      <c r="U391" s="340"/>
      <c r="V391" s="340"/>
      <c r="W391" s="340"/>
      <c r="X391" s="340"/>
      <c r="Y391" s="340"/>
      <c r="Z391" s="340"/>
      <c r="AA391" s="340"/>
      <c r="AB391" s="340"/>
      <c r="AC391" s="340"/>
      <c r="AD391" s="340"/>
    </row>
    <row r="392" spans="1:30" ht="12.75">
      <c r="A392" s="339" t="s">
        <v>698</v>
      </c>
      <c r="B392" s="339" t="s">
        <v>181</v>
      </c>
      <c r="C392" s="339">
        <v>0</v>
      </c>
      <c r="D392" s="339">
        <v>0</v>
      </c>
      <c r="E392" s="339">
        <v>0</v>
      </c>
      <c r="F392" s="339">
        <v>0</v>
      </c>
      <c r="G392" s="339">
        <v>0</v>
      </c>
      <c r="H392" s="339">
        <v>0</v>
      </c>
      <c r="I392" s="339">
        <v>0</v>
      </c>
      <c r="J392" s="339">
        <v>0</v>
      </c>
      <c r="K392" s="339">
        <v>0</v>
      </c>
      <c r="L392" s="339">
        <v>0</v>
      </c>
      <c r="M392" s="339">
        <v>0</v>
      </c>
      <c r="N392" s="339">
        <v>0</v>
      </c>
      <c r="O392" s="339">
        <v>0</v>
      </c>
      <c r="P392" s="339">
        <v>0</v>
      </c>
      <c r="Q392" s="340"/>
      <c r="R392" s="340"/>
      <c r="S392" s="340"/>
      <c r="T392" s="340"/>
      <c r="U392" s="340"/>
      <c r="V392" s="340"/>
      <c r="W392" s="340"/>
      <c r="X392" s="340"/>
      <c r="Y392" s="340"/>
      <c r="Z392" s="340"/>
      <c r="AA392" s="340"/>
      <c r="AB392" s="340"/>
      <c r="AC392" s="340"/>
      <c r="AD392" s="340"/>
    </row>
    <row r="393" spans="1:30" ht="12.75">
      <c r="A393" s="339" t="s">
        <v>699</v>
      </c>
      <c r="B393" s="339" t="s">
        <v>181</v>
      </c>
      <c r="C393" s="339">
        <v>0</v>
      </c>
      <c r="D393" s="339">
        <v>0</v>
      </c>
      <c r="E393" s="339">
        <v>0</v>
      </c>
      <c r="F393" s="339">
        <v>0</v>
      </c>
      <c r="G393" s="339">
        <v>0</v>
      </c>
      <c r="H393" s="339">
        <v>0</v>
      </c>
      <c r="I393" s="339">
        <v>0</v>
      </c>
      <c r="J393" s="339">
        <v>0</v>
      </c>
      <c r="K393" s="339">
        <v>0</v>
      </c>
      <c r="L393" s="339">
        <v>0</v>
      </c>
      <c r="M393" s="339">
        <v>0</v>
      </c>
      <c r="N393" s="339">
        <v>0</v>
      </c>
      <c r="O393" s="339">
        <v>0</v>
      </c>
      <c r="P393" s="339">
        <v>0</v>
      </c>
      <c r="Q393" s="340"/>
      <c r="R393" s="340"/>
      <c r="S393" s="340"/>
      <c r="T393" s="340"/>
      <c r="U393" s="340"/>
      <c r="V393" s="340"/>
      <c r="W393" s="340"/>
      <c r="X393" s="340"/>
      <c r="Y393" s="340"/>
      <c r="Z393" s="340"/>
      <c r="AA393" s="340"/>
      <c r="AB393" s="340"/>
      <c r="AC393" s="340"/>
      <c r="AD393" s="340"/>
    </row>
    <row r="394" spans="1:30" ht="12.75">
      <c r="A394" s="339" t="s">
        <v>869</v>
      </c>
      <c r="B394" s="339" t="s">
        <v>181</v>
      </c>
      <c r="C394" s="339">
        <v>0</v>
      </c>
      <c r="D394" s="339">
        <v>0</v>
      </c>
      <c r="E394" s="339">
        <v>0</v>
      </c>
      <c r="F394" s="339">
        <v>0</v>
      </c>
      <c r="G394" s="339">
        <v>0</v>
      </c>
      <c r="H394" s="339">
        <v>0</v>
      </c>
      <c r="I394" s="339">
        <v>0</v>
      </c>
      <c r="J394" s="339">
        <v>0</v>
      </c>
      <c r="K394" s="339">
        <v>0</v>
      </c>
      <c r="L394" s="339">
        <v>0</v>
      </c>
      <c r="M394" s="339">
        <v>0</v>
      </c>
      <c r="N394" s="339">
        <v>0</v>
      </c>
      <c r="O394" s="339">
        <v>0</v>
      </c>
      <c r="P394" s="339">
        <v>0</v>
      </c>
      <c r="Q394" s="340"/>
      <c r="R394" s="340"/>
      <c r="S394" s="340"/>
      <c r="T394" s="340"/>
      <c r="U394" s="340"/>
      <c r="V394" s="340"/>
      <c r="W394" s="340"/>
      <c r="X394" s="340"/>
      <c r="Y394" s="340"/>
      <c r="Z394" s="340"/>
      <c r="AA394" s="340"/>
      <c r="AB394" s="340"/>
      <c r="AC394" s="340"/>
      <c r="AD394" s="340"/>
    </row>
    <row r="395" spans="1:30" ht="12.75">
      <c r="A395" s="339" t="s">
        <v>700</v>
      </c>
      <c r="B395" s="339" t="s">
        <v>181</v>
      </c>
      <c r="C395" s="339">
        <v>0</v>
      </c>
      <c r="D395" s="339">
        <v>0</v>
      </c>
      <c r="E395" s="339">
        <v>0</v>
      </c>
      <c r="F395" s="339">
        <v>0</v>
      </c>
      <c r="G395" s="339">
        <v>0</v>
      </c>
      <c r="H395" s="339">
        <v>0</v>
      </c>
      <c r="I395" s="339">
        <v>0</v>
      </c>
      <c r="J395" s="339">
        <v>0</v>
      </c>
      <c r="K395" s="339">
        <v>0</v>
      </c>
      <c r="L395" s="339">
        <v>0</v>
      </c>
      <c r="M395" s="339">
        <v>0</v>
      </c>
      <c r="N395" s="339">
        <v>0</v>
      </c>
      <c r="O395" s="339">
        <v>0</v>
      </c>
      <c r="P395" s="339">
        <v>0</v>
      </c>
      <c r="Q395" s="340"/>
      <c r="R395" s="340"/>
      <c r="S395" s="340"/>
      <c r="T395" s="340"/>
      <c r="U395" s="340"/>
      <c r="V395" s="340"/>
      <c r="W395" s="340"/>
      <c r="X395" s="340"/>
      <c r="Y395" s="340"/>
      <c r="Z395" s="340"/>
      <c r="AA395" s="340"/>
      <c r="AB395" s="340"/>
      <c r="AC395" s="340"/>
      <c r="AD395" s="340"/>
    </row>
    <row r="396" spans="1:30" ht="12.75">
      <c r="A396" s="339" t="s">
        <v>1234</v>
      </c>
      <c r="B396" s="339" t="s">
        <v>181</v>
      </c>
      <c r="C396" s="339">
        <v>0</v>
      </c>
      <c r="D396" s="339">
        <v>0</v>
      </c>
      <c r="E396" s="339">
        <v>0</v>
      </c>
      <c r="F396" s="339">
        <v>0</v>
      </c>
      <c r="G396" s="339">
        <v>0</v>
      </c>
      <c r="H396" s="339">
        <v>0</v>
      </c>
      <c r="I396" s="339">
        <v>0</v>
      </c>
      <c r="J396" s="339">
        <v>0</v>
      </c>
      <c r="K396" s="339">
        <v>0</v>
      </c>
      <c r="L396" s="339">
        <v>0</v>
      </c>
      <c r="M396" s="339">
        <v>0</v>
      </c>
      <c r="N396" s="339">
        <v>0</v>
      </c>
      <c r="O396" s="339">
        <v>0</v>
      </c>
      <c r="P396" s="339">
        <v>0</v>
      </c>
      <c r="Q396" s="340"/>
      <c r="R396" s="340"/>
      <c r="S396" s="340"/>
      <c r="T396" s="340"/>
      <c r="U396" s="340"/>
      <c r="V396" s="340"/>
      <c r="W396" s="340"/>
      <c r="X396" s="340"/>
      <c r="Y396" s="340"/>
      <c r="Z396" s="340"/>
      <c r="AA396" s="340"/>
      <c r="AB396" s="340"/>
      <c r="AC396" s="340"/>
      <c r="AD396" s="340"/>
    </row>
    <row r="397" spans="1:30" ht="12.75">
      <c r="A397" s="339" t="s">
        <v>606</v>
      </c>
      <c r="B397" s="339" t="s">
        <v>181</v>
      </c>
      <c r="C397" s="339">
        <v>683</v>
      </c>
      <c r="D397" s="339">
        <v>683</v>
      </c>
      <c r="E397" s="339">
        <v>683</v>
      </c>
      <c r="F397" s="339">
        <v>683</v>
      </c>
      <c r="G397" s="339">
        <v>683</v>
      </c>
      <c r="H397" s="339">
        <v>683</v>
      </c>
      <c r="I397" s="339">
        <v>683</v>
      </c>
      <c r="J397" s="339">
        <v>683</v>
      </c>
      <c r="K397" s="339">
        <v>683</v>
      </c>
      <c r="L397" s="339">
        <v>683</v>
      </c>
      <c r="M397" s="339">
        <v>683</v>
      </c>
      <c r="N397" s="339">
        <v>683</v>
      </c>
      <c r="O397" s="339">
        <v>683</v>
      </c>
      <c r="P397" s="339">
        <v>683462</v>
      </c>
      <c r="Q397" s="340"/>
      <c r="R397" s="340"/>
      <c r="S397" s="340"/>
      <c r="T397" s="340"/>
      <c r="U397" s="340"/>
      <c r="V397" s="340"/>
      <c r="W397" s="340"/>
      <c r="X397" s="340"/>
      <c r="Y397" s="340"/>
      <c r="Z397" s="340"/>
      <c r="AA397" s="340"/>
      <c r="AB397" s="340"/>
      <c r="AC397" s="340"/>
      <c r="AD397" s="340"/>
    </row>
    <row r="398" spans="1:30" ht="12.75">
      <c r="A398" s="339" t="s">
        <v>1235</v>
      </c>
      <c r="B398" s="339" t="s">
        <v>181</v>
      </c>
      <c r="C398" s="339">
        <v>0</v>
      </c>
      <c r="D398" s="339">
        <v>0</v>
      </c>
      <c r="E398" s="339">
        <v>0</v>
      </c>
      <c r="F398" s="339">
        <v>0</v>
      </c>
      <c r="G398" s="339">
        <v>0</v>
      </c>
      <c r="H398" s="339">
        <v>0</v>
      </c>
      <c r="I398" s="339">
        <v>0</v>
      </c>
      <c r="J398" s="339">
        <v>0</v>
      </c>
      <c r="K398" s="339">
        <v>0</v>
      </c>
      <c r="L398" s="339">
        <v>0</v>
      </c>
      <c r="M398" s="339">
        <v>0</v>
      </c>
      <c r="N398" s="339">
        <v>0</v>
      </c>
      <c r="O398" s="339">
        <v>0</v>
      </c>
      <c r="P398" s="339">
        <v>0</v>
      </c>
      <c r="Q398" s="340"/>
      <c r="R398" s="340"/>
      <c r="S398" s="340"/>
      <c r="T398" s="340"/>
      <c r="U398" s="340"/>
      <c r="V398" s="340"/>
      <c r="W398" s="340"/>
      <c r="X398" s="340"/>
      <c r="Y398" s="340"/>
      <c r="Z398" s="340"/>
      <c r="AA398" s="340"/>
      <c r="AB398" s="340"/>
      <c r="AC398" s="340"/>
      <c r="AD398" s="340"/>
    </row>
    <row r="399" spans="1:30" ht="12.75">
      <c r="A399" s="339" t="s">
        <v>567</v>
      </c>
      <c r="B399" s="339" t="s">
        <v>181</v>
      </c>
      <c r="C399" s="339">
        <v>124993</v>
      </c>
      <c r="D399" s="339">
        <v>125251</v>
      </c>
      <c r="E399" s="339">
        <v>125257</v>
      </c>
      <c r="F399" s="339">
        <v>125270</v>
      </c>
      <c r="G399" s="339">
        <v>125278</v>
      </c>
      <c r="H399" s="339">
        <v>125279</v>
      </c>
      <c r="I399" s="339">
        <v>125280</v>
      </c>
      <c r="J399" s="339">
        <v>125280</v>
      </c>
      <c r="K399" s="339">
        <v>125280</v>
      </c>
      <c r="L399" s="339">
        <v>125280</v>
      </c>
      <c r="M399" s="339">
        <v>125280</v>
      </c>
      <c r="N399" s="339">
        <v>125280</v>
      </c>
      <c r="O399" s="339">
        <v>125280</v>
      </c>
      <c r="P399" s="339">
        <v>125262579</v>
      </c>
      <c r="Q399" s="340"/>
      <c r="R399" s="340"/>
      <c r="S399" s="340"/>
      <c r="T399" s="340"/>
      <c r="U399" s="340"/>
      <c r="V399" s="340"/>
      <c r="W399" s="340"/>
      <c r="X399" s="340"/>
      <c r="Y399" s="340"/>
      <c r="Z399" s="340"/>
      <c r="AA399" s="340"/>
      <c r="AB399" s="340"/>
      <c r="AC399" s="340"/>
      <c r="AD399" s="340"/>
    </row>
    <row r="400" spans="1:30" ht="12.75">
      <c r="A400" s="339" t="s">
        <v>1236</v>
      </c>
      <c r="B400" s="339" t="s">
        <v>181</v>
      </c>
      <c r="C400" s="339">
        <v>0</v>
      </c>
      <c r="D400" s="339">
        <v>0</v>
      </c>
      <c r="E400" s="339">
        <v>0</v>
      </c>
      <c r="F400" s="339">
        <v>0</v>
      </c>
      <c r="G400" s="339">
        <v>0</v>
      </c>
      <c r="H400" s="339">
        <v>0</v>
      </c>
      <c r="I400" s="339">
        <v>0</v>
      </c>
      <c r="J400" s="339">
        <v>0</v>
      </c>
      <c r="K400" s="339">
        <v>0</v>
      </c>
      <c r="L400" s="339">
        <v>0</v>
      </c>
      <c r="M400" s="339">
        <v>0</v>
      </c>
      <c r="N400" s="339">
        <v>0</v>
      </c>
      <c r="O400" s="339">
        <v>0</v>
      </c>
      <c r="P400" s="339">
        <v>0</v>
      </c>
      <c r="Q400" s="340"/>
      <c r="R400" s="340"/>
      <c r="S400" s="340"/>
      <c r="T400" s="340"/>
      <c r="U400" s="340"/>
      <c r="V400" s="340"/>
      <c r="W400" s="340"/>
      <c r="X400" s="340"/>
      <c r="Y400" s="340"/>
      <c r="Z400" s="340"/>
      <c r="AA400" s="340"/>
      <c r="AB400" s="340"/>
      <c r="AC400" s="340"/>
      <c r="AD400" s="340"/>
    </row>
    <row r="401" spans="1:30" ht="12.75">
      <c r="A401" s="339" t="s">
        <v>568</v>
      </c>
      <c r="B401" s="339" t="s">
        <v>181</v>
      </c>
      <c r="C401" s="339">
        <v>0</v>
      </c>
      <c r="D401" s="339">
        <v>0</v>
      </c>
      <c r="E401" s="339">
        <v>0</v>
      </c>
      <c r="F401" s="339">
        <v>0</v>
      </c>
      <c r="G401" s="339">
        <v>0</v>
      </c>
      <c r="H401" s="339">
        <v>0</v>
      </c>
      <c r="I401" s="339">
        <v>0</v>
      </c>
      <c r="J401" s="339">
        <v>0</v>
      </c>
      <c r="K401" s="339">
        <v>0</v>
      </c>
      <c r="L401" s="339">
        <v>0</v>
      </c>
      <c r="M401" s="339">
        <v>0</v>
      </c>
      <c r="N401" s="339">
        <v>0</v>
      </c>
      <c r="O401" s="339">
        <v>0</v>
      </c>
      <c r="P401" s="339">
        <v>0</v>
      </c>
      <c r="Q401" s="340"/>
      <c r="R401" s="340"/>
      <c r="S401" s="340"/>
      <c r="T401" s="340"/>
      <c r="U401" s="340"/>
      <c r="V401" s="340"/>
      <c r="W401" s="340"/>
      <c r="X401" s="340"/>
      <c r="Y401" s="340"/>
      <c r="Z401" s="340"/>
      <c r="AA401" s="340"/>
      <c r="AB401" s="340"/>
      <c r="AC401" s="340"/>
      <c r="AD401" s="340"/>
    </row>
    <row r="402" spans="1:30" ht="12.75">
      <c r="A402" s="339" t="s">
        <v>569</v>
      </c>
      <c r="B402" s="339" t="s">
        <v>181</v>
      </c>
      <c r="C402" s="339">
        <v>254</v>
      </c>
      <c r="D402" s="339">
        <v>254</v>
      </c>
      <c r="E402" s="339">
        <v>254</v>
      </c>
      <c r="F402" s="339">
        <v>254</v>
      </c>
      <c r="G402" s="339">
        <v>254</v>
      </c>
      <c r="H402" s="339">
        <v>254</v>
      </c>
      <c r="I402" s="339">
        <v>254</v>
      </c>
      <c r="J402" s="339">
        <v>254</v>
      </c>
      <c r="K402" s="339">
        <v>254</v>
      </c>
      <c r="L402" s="339">
        <v>254</v>
      </c>
      <c r="M402" s="339">
        <v>254</v>
      </c>
      <c r="N402" s="339">
        <v>254</v>
      </c>
      <c r="O402" s="339">
        <v>254</v>
      </c>
      <c r="P402" s="339">
        <v>254414</v>
      </c>
      <c r="Q402" s="340"/>
      <c r="R402" s="340"/>
      <c r="S402" s="340"/>
      <c r="T402" s="340"/>
      <c r="U402" s="340"/>
      <c r="V402" s="340"/>
      <c r="W402" s="340"/>
      <c r="X402" s="340"/>
      <c r="Y402" s="340"/>
      <c r="Z402" s="340"/>
      <c r="AA402" s="340"/>
      <c r="AB402" s="340"/>
      <c r="AC402" s="340"/>
      <c r="AD402" s="340"/>
    </row>
    <row r="403" spans="1:30" ht="12.75">
      <c r="A403" s="339" t="s">
        <v>570</v>
      </c>
      <c r="B403" s="339" t="s">
        <v>181</v>
      </c>
      <c r="C403" s="339">
        <v>269</v>
      </c>
      <c r="D403" s="339">
        <v>269</v>
      </c>
      <c r="E403" s="339">
        <v>269</v>
      </c>
      <c r="F403" s="339">
        <v>269</v>
      </c>
      <c r="G403" s="339">
        <v>269</v>
      </c>
      <c r="H403" s="339">
        <v>269</v>
      </c>
      <c r="I403" s="339">
        <v>269</v>
      </c>
      <c r="J403" s="339">
        <v>269</v>
      </c>
      <c r="K403" s="339">
        <v>269</v>
      </c>
      <c r="L403" s="339">
        <v>269</v>
      </c>
      <c r="M403" s="339">
        <v>269</v>
      </c>
      <c r="N403" s="339">
        <v>269</v>
      </c>
      <c r="O403" s="339">
        <v>269</v>
      </c>
      <c r="P403" s="339">
        <v>268533</v>
      </c>
      <c r="Q403" s="340"/>
      <c r="R403" s="340"/>
      <c r="S403" s="340"/>
      <c r="T403" s="340"/>
      <c r="U403" s="340"/>
      <c r="V403" s="340"/>
      <c r="W403" s="340"/>
      <c r="X403" s="340"/>
      <c r="Y403" s="340"/>
      <c r="Z403" s="340"/>
      <c r="AA403" s="340"/>
      <c r="AB403" s="340"/>
      <c r="AC403" s="340"/>
      <c r="AD403" s="340"/>
    </row>
    <row r="404" spans="1:30" ht="12.75">
      <c r="A404" s="339" t="s">
        <v>1237</v>
      </c>
      <c r="B404" s="339" t="s">
        <v>181</v>
      </c>
      <c r="C404" s="339">
        <v>0</v>
      </c>
      <c r="D404" s="339">
        <v>0</v>
      </c>
      <c r="E404" s="339">
        <v>0</v>
      </c>
      <c r="F404" s="339">
        <v>0</v>
      </c>
      <c r="G404" s="339">
        <v>0</v>
      </c>
      <c r="H404" s="339">
        <v>0</v>
      </c>
      <c r="I404" s="339">
        <v>0</v>
      </c>
      <c r="J404" s="339">
        <v>0</v>
      </c>
      <c r="K404" s="339">
        <v>0</v>
      </c>
      <c r="L404" s="339">
        <v>0</v>
      </c>
      <c r="M404" s="339">
        <v>0</v>
      </c>
      <c r="N404" s="339">
        <v>0</v>
      </c>
      <c r="O404" s="339">
        <v>0</v>
      </c>
      <c r="P404" s="339">
        <v>0</v>
      </c>
      <c r="Q404" s="340"/>
      <c r="R404" s="340"/>
      <c r="S404" s="340"/>
      <c r="T404" s="340"/>
      <c r="U404" s="340"/>
      <c r="V404" s="340"/>
      <c r="W404" s="340"/>
      <c r="X404" s="340"/>
      <c r="Y404" s="340"/>
      <c r="Z404" s="340"/>
      <c r="AA404" s="340"/>
      <c r="AB404" s="340"/>
      <c r="AC404" s="340"/>
      <c r="AD404" s="340"/>
    </row>
    <row r="405" spans="1:30" ht="12.75">
      <c r="A405" s="339" t="s">
        <v>1238</v>
      </c>
      <c r="B405" s="339" t="s">
        <v>181</v>
      </c>
      <c r="C405" s="339">
        <v>0</v>
      </c>
      <c r="D405" s="339">
        <v>0</v>
      </c>
      <c r="E405" s="339">
        <v>0</v>
      </c>
      <c r="F405" s="339">
        <v>0</v>
      </c>
      <c r="G405" s="339">
        <v>0</v>
      </c>
      <c r="H405" s="339">
        <v>0</v>
      </c>
      <c r="I405" s="339">
        <v>0</v>
      </c>
      <c r="J405" s="339">
        <v>0</v>
      </c>
      <c r="K405" s="339">
        <v>0</v>
      </c>
      <c r="L405" s="339">
        <v>0</v>
      </c>
      <c r="M405" s="339">
        <v>0</v>
      </c>
      <c r="N405" s="339">
        <v>0</v>
      </c>
      <c r="O405" s="339">
        <v>0</v>
      </c>
      <c r="P405" s="339">
        <v>0</v>
      </c>
      <c r="Q405" s="340"/>
      <c r="R405" s="340"/>
      <c r="S405" s="340"/>
      <c r="T405" s="340"/>
      <c r="U405" s="340"/>
      <c r="V405" s="340"/>
      <c r="W405" s="340"/>
      <c r="X405" s="340"/>
      <c r="Y405" s="340"/>
      <c r="Z405" s="340"/>
      <c r="AA405" s="340"/>
      <c r="AB405" s="340"/>
      <c r="AC405" s="340"/>
      <c r="AD405" s="340"/>
    </row>
    <row r="406" spans="1:30" ht="12.75">
      <c r="A406" s="339" t="s">
        <v>1052</v>
      </c>
      <c r="B406" s="339" t="s">
        <v>181</v>
      </c>
      <c r="C406" s="339">
        <v>0</v>
      </c>
      <c r="D406" s="339">
        <v>0</v>
      </c>
      <c r="E406" s="339">
        <v>0</v>
      </c>
      <c r="F406" s="339">
        <v>0</v>
      </c>
      <c r="G406" s="339">
        <v>0</v>
      </c>
      <c r="H406" s="339">
        <v>0</v>
      </c>
      <c r="I406" s="339">
        <v>0</v>
      </c>
      <c r="J406" s="339">
        <v>0</v>
      </c>
      <c r="K406" s="339">
        <v>0</v>
      </c>
      <c r="L406" s="339">
        <v>0</v>
      </c>
      <c r="M406" s="339">
        <v>0</v>
      </c>
      <c r="N406" s="339">
        <v>0</v>
      </c>
      <c r="O406" s="339">
        <v>0</v>
      </c>
      <c r="P406" s="339">
        <v>0</v>
      </c>
      <c r="Q406" s="340"/>
      <c r="R406" s="340"/>
      <c r="S406" s="340"/>
      <c r="T406" s="340"/>
      <c r="U406" s="340"/>
      <c r="V406" s="340"/>
      <c r="W406" s="340"/>
      <c r="X406" s="340"/>
      <c r="Y406" s="340"/>
      <c r="Z406" s="340"/>
      <c r="AA406" s="340"/>
      <c r="AB406" s="340"/>
      <c r="AC406" s="340"/>
      <c r="AD406" s="340"/>
    </row>
    <row r="407" spans="1:30" ht="12.75">
      <c r="A407" s="339" t="s">
        <v>571</v>
      </c>
      <c r="B407" s="339" t="s">
        <v>181</v>
      </c>
      <c r="C407" s="339">
        <v>1665</v>
      </c>
      <c r="D407" s="339">
        <v>1665</v>
      </c>
      <c r="E407" s="339">
        <v>1665</v>
      </c>
      <c r="F407" s="339">
        <v>1665</v>
      </c>
      <c r="G407" s="339">
        <v>1665</v>
      </c>
      <c r="H407" s="339">
        <v>1665</v>
      </c>
      <c r="I407" s="339">
        <v>1665</v>
      </c>
      <c r="J407" s="339">
        <v>1665</v>
      </c>
      <c r="K407" s="339">
        <v>1665</v>
      </c>
      <c r="L407" s="339">
        <v>1665</v>
      </c>
      <c r="M407" s="339">
        <v>1665</v>
      </c>
      <c r="N407" s="339">
        <v>1665</v>
      </c>
      <c r="O407" s="339">
        <v>1665</v>
      </c>
      <c r="P407" s="339">
        <v>1664799</v>
      </c>
      <c r="Q407" s="340"/>
      <c r="R407" s="340"/>
      <c r="S407" s="340"/>
      <c r="T407" s="340"/>
      <c r="U407" s="340"/>
      <c r="V407" s="340"/>
      <c r="W407" s="340"/>
      <c r="X407" s="340"/>
      <c r="Y407" s="340"/>
      <c r="Z407" s="340"/>
      <c r="AA407" s="340"/>
      <c r="AB407" s="340"/>
      <c r="AC407" s="340"/>
      <c r="AD407" s="340"/>
    </row>
    <row r="408" spans="1:30" ht="12.75">
      <c r="A408" s="339" t="s">
        <v>1239</v>
      </c>
      <c r="B408" s="339" t="s">
        <v>181</v>
      </c>
      <c r="C408" s="339">
        <v>0</v>
      </c>
      <c r="D408" s="339">
        <v>0</v>
      </c>
      <c r="E408" s="339">
        <v>0</v>
      </c>
      <c r="F408" s="339">
        <v>0</v>
      </c>
      <c r="G408" s="339">
        <v>0</v>
      </c>
      <c r="H408" s="339">
        <v>0</v>
      </c>
      <c r="I408" s="339">
        <v>0</v>
      </c>
      <c r="J408" s="339">
        <v>0</v>
      </c>
      <c r="K408" s="339">
        <v>0</v>
      </c>
      <c r="L408" s="339">
        <v>0</v>
      </c>
      <c r="M408" s="339">
        <v>0</v>
      </c>
      <c r="N408" s="339">
        <v>0</v>
      </c>
      <c r="O408" s="339">
        <v>0</v>
      </c>
      <c r="P408" s="339">
        <v>0</v>
      </c>
      <c r="Q408" s="340"/>
      <c r="R408" s="340"/>
      <c r="S408" s="340"/>
      <c r="T408" s="340"/>
      <c r="U408" s="340"/>
      <c r="V408" s="340"/>
      <c r="W408" s="340"/>
      <c r="X408" s="340"/>
      <c r="Y408" s="340"/>
      <c r="Z408" s="340"/>
      <c r="AA408" s="340"/>
      <c r="AB408" s="340"/>
      <c r="AC408" s="340"/>
      <c r="AD408" s="340"/>
    </row>
    <row r="409" spans="1:30" ht="12.75">
      <c r="A409" s="339" t="s">
        <v>572</v>
      </c>
      <c r="B409" s="339" t="s">
        <v>181</v>
      </c>
      <c r="C409" s="339">
        <v>3</v>
      </c>
      <c r="D409" s="339">
        <v>3</v>
      </c>
      <c r="E409" s="339">
        <v>3</v>
      </c>
      <c r="F409" s="339">
        <v>3</v>
      </c>
      <c r="G409" s="339">
        <v>3</v>
      </c>
      <c r="H409" s="339">
        <v>3</v>
      </c>
      <c r="I409" s="339">
        <v>3</v>
      </c>
      <c r="J409" s="339">
        <v>3</v>
      </c>
      <c r="K409" s="339">
        <v>3</v>
      </c>
      <c r="L409" s="339">
        <v>3</v>
      </c>
      <c r="M409" s="339">
        <v>3</v>
      </c>
      <c r="N409" s="339">
        <v>3</v>
      </c>
      <c r="O409" s="339">
        <v>3</v>
      </c>
      <c r="P409" s="339">
        <v>3337</v>
      </c>
      <c r="Q409" s="340"/>
      <c r="R409" s="340"/>
      <c r="S409" s="340"/>
      <c r="T409" s="340"/>
      <c r="U409" s="340"/>
      <c r="V409" s="340"/>
      <c r="W409" s="340"/>
      <c r="X409" s="340"/>
      <c r="Y409" s="340"/>
      <c r="Z409" s="340"/>
      <c r="AA409" s="340"/>
      <c r="AB409" s="340"/>
      <c r="AC409" s="340"/>
      <c r="AD409" s="340"/>
    </row>
    <row r="410" spans="1:30" ht="12.75">
      <c r="A410" s="339" t="s">
        <v>1240</v>
      </c>
      <c r="B410" s="339" t="s">
        <v>181</v>
      </c>
      <c r="C410" s="339">
        <v>0</v>
      </c>
      <c r="D410" s="339">
        <v>0</v>
      </c>
      <c r="E410" s="339">
        <v>0</v>
      </c>
      <c r="F410" s="339">
        <v>0</v>
      </c>
      <c r="G410" s="339">
        <v>0</v>
      </c>
      <c r="H410" s="339">
        <v>0</v>
      </c>
      <c r="I410" s="339">
        <v>0</v>
      </c>
      <c r="J410" s="339">
        <v>0</v>
      </c>
      <c r="K410" s="339">
        <v>0</v>
      </c>
      <c r="L410" s="339">
        <v>0</v>
      </c>
      <c r="M410" s="339">
        <v>0</v>
      </c>
      <c r="N410" s="339">
        <v>0</v>
      </c>
      <c r="O410" s="339">
        <v>0</v>
      </c>
      <c r="P410" s="339">
        <v>0</v>
      </c>
      <c r="Q410" s="340"/>
      <c r="R410" s="340"/>
      <c r="S410" s="340"/>
      <c r="T410" s="340"/>
      <c r="U410" s="340"/>
      <c r="V410" s="340"/>
      <c r="W410" s="340"/>
      <c r="X410" s="340"/>
      <c r="Y410" s="340"/>
      <c r="Z410" s="340"/>
      <c r="AA410" s="340"/>
      <c r="AB410" s="340"/>
      <c r="AC410" s="340"/>
      <c r="AD410" s="340"/>
    </row>
    <row r="411" spans="1:30" ht="12.75">
      <c r="A411" s="339" t="s">
        <v>1241</v>
      </c>
      <c r="B411" s="339" t="s">
        <v>181</v>
      </c>
      <c r="C411" s="339">
        <v>0</v>
      </c>
      <c r="D411" s="339">
        <v>0</v>
      </c>
      <c r="E411" s="339">
        <v>0</v>
      </c>
      <c r="F411" s="339">
        <v>0</v>
      </c>
      <c r="G411" s="339">
        <v>0</v>
      </c>
      <c r="H411" s="339">
        <v>0</v>
      </c>
      <c r="I411" s="339">
        <v>0</v>
      </c>
      <c r="J411" s="339">
        <v>0</v>
      </c>
      <c r="K411" s="339">
        <v>0</v>
      </c>
      <c r="L411" s="339">
        <v>0</v>
      </c>
      <c r="M411" s="339">
        <v>0</v>
      </c>
      <c r="N411" s="339">
        <v>0</v>
      </c>
      <c r="O411" s="339">
        <v>0</v>
      </c>
      <c r="P411" s="339">
        <v>0</v>
      </c>
      <c r="Q411" s="340"/>
      <c r="R411" s="340"/>
      <c r="S411" s="340"/>
      <c r="T411" s="340"/>
      <c r="U411" s="340"/>
      <c r="V411" s="340"/>
      <c r="W411" s="340"/>
      <c r="X411" s="340"/>
      <c r="Y411" s="340"/>
      <c r="Z411" s="340"/>
      <c r="AA411" s="340"/>
      <c r="AB411" s="340"/>
      <c r="AC411" s="340"/>
      <c r="AD411" s="340"/>
    </row>
    <row r="412" spans="1:30" ht="12.75">
      <c r="A412" s="339" t="s">
        <v>573</v>
      </c>
      <c r="B412" s="339" t="s">
        <v>181</v>
      </c>
      <c r="C412" s="339">
        <v>252</v>
      </c>
      <c r="D412" s="339">
        <v>252</v>
      </c>
      <c r="E412" s="339">
        <v>252</v>
      </c>
      <c r="F412" s="339">
        <v>252</v>
      </c>
      <c r="G412" s="339">
        <v>252</v>
      </c>
      <c r="H412" s="339">
        <v>252</v>
      </c>
      <c r="I412" s="339">
        <v>252</v>
      </c>
      <c r="J412" s="339">
        <v>252</v>
      </c>
      <c r="K412" s="339">
        <v>252</v>
      </c>
      <c r="L412" s="339">
        <v>252</v>
      </c>
      <c r="M412" s="339">
        <v>252</v>
      </c>
      <c r="N412" s="339">
        <v>252</v>
      </c>
      <c r="O412" s="339">
        <v>252</v>
      </c>
      <c r="P412" s="339">
        <v>251566</v>
      </c>
      <c r="Q412" s="340"/>
      <c r="R412" s="340"/>
      <c r="S412" s="340"/>
      <c r="T412" s="340"/>
      <c r="U412" s="340"/>
      <c r="V412" s="340"/>
      <c r="W412" s="340"/>
      <c r="X412" s="340"/>
      <c r="Y412" s="340"/>
      <c r="Z412" s="340"/>
      <c r="AA412" s="340"/>
      <c r="AB412" s="340"/>
      <c r="AC412" s="340"/>
      <c r="AD412" s="340"/>
    </row>
    <row r="413" spans="1:30" ht="12.75">
      <c r="A413" s="339" t="s">
        <v>574</v>
      </c>
      <c r="B413" s="339" t="s">
        <v>181</v>
      </c>
      <c r="C413" s="339">
        <v>9</v>
      </c>
      <c r="D413" s="339">
        <v>9</v>
      </c>
      <c r="E413" s="339">
        <v>9</v>
      </c>
      <c r="F413" s="339">
        <v>9</v>
      </c>
      <c r="G413" s="339">
        <v>9</v>
      </c>
      <c r="H413" s="339">
        <v>9</v>
      </c>
      <c r="I413" s="339">
        <v>9</v>
      </c>
      <c r="J413" s="339">
        <v>9</v>
      </c>
      <c r="K413" s="339">
        <v>9</v>
      </c>
      <c r="L413" s="339">
        <v>9</v>
      </c>
      <c r="M413" s="339">
        <v>9</v>
      </c>
      <c r="N413" s="339">
        <v>9</v>
      </c>
      <c r="O413" s="339">
        <v>9</v>
      </c>
      <c r="P413" s="339">
        <v>9387</v>
      </c>
      <c r="Q413" s="340"/>
      <c r="R413" s="340"/>
      <c r="S413" s="340"/>
      <c r="T413" s="340"/>
      <c r="U413" s="340"/>
      <c r="V413" s="340"/>
      <c r="W413" s="340"/>
      <c r="X413" s="340"/>
      <c r="Y413" s="340"/>
      <c r="Z413" s="340"/>
      <c r="AA413" s="340"/>
      <c r="AB413" s="340"/>
      <c r="AC413" s="340"/>
      <c r="AD413" s="340"/>
    </row>
    <row r="414" spans="1:30" ht="12.75">
      <c r="A414" s="339" t="s">
        <v>1242</v>
      </c>
      <c r="B414" s="339" t="s">
        <v>181</v>
      </c>
      <c r="C414" s="339">
        <v>0</v>
      </c>
      <c r="D414" s="339">
        <v>0</v>
      </c>
      <c r="E414" s="339">
        <v>0</v>
      </c>
      <c r="F414" s="339">
        <v>0</v>
      </c>
      <c r="G414" s="339">
        <v>0</v>
      </c>
      <c r="H414" s="339">
        <v>0</v>
      </c>
      <c r="I414" s="339">
        <v>0</v>
      </c>
      <c r="J414" s="339">
        <v>0</v>
      </c>
      <c r="K414" s="339">
        <v>0</v>
      </c>
      <c r="L414" s="339">
        <v>0</v>
      </c>
      <c r="M414" s="339">
        <v>0</v>
      </c>
      <c r="N414" s="339">
        <v>0</v>
      </c>
      <c r="O414" s="339">
        <v>0</v>
      </c>
      <c r="P414" s="339">
        <v>0</v>
      </c>
      <c r="Q414" s="340"/>
      <c r="R414" s="340"/>
      <c r="S414" s="340"/>
      <c r="T414" s="340"/>
      <c r="U414" s="340"/>
      <c r="V414" s="340"/>
      <c r="W414" s="340"/>
      <c r="X414" s="340"/>
      <c r="Y414" s="340"/>
      <c r="Z414" s="340"/>
      <c r="AA414" s="340"/>
      <c r="AB414" s="340"/>
      <c r="AC414" s="340"/>
      <c r="AD414" s="340"/>
    </row>
    <row r="415" spans="1:30" ht="12.75">
      <c r="A415" s="339" t="s">
        <v>1243</v>
      </c>
      <c r="B415" s="339" t="s">
        <v>181</v>
      </c>
      <c r="C415" s="339">
        <v>0</v>
      </c>
      <c r="D415" s="339">
        <v>0</v>
      </c>
      <c r="E415" s="339">
        <v>0</v>
      </c>
      <c r="F415" s="339">
        <v>0</v>
      </c>
      <c r="G415" s="339">
        <v>0</v>
      </c>
      <c r="H415" s="339">
        <v>0</v>
      </c>
      <c r="I415" s="339">
        <v>0</v>
      </c>
      <c r="J415" s="339">
        <v>0</v>
      </c>
      <c r="K415" s="339">
        <v>0</v>
      </c>
      <c r="L415" s="339">
        <v>0</v>
      </c>
      <c r="M415" s="339">
        <v>0</v>
      </c>
      <c r="N415" s="339">
        <v>0</v>
      </c>
      <c r="O415" s="339">
        <v>0</v>
      </c>
      <c r="P415" s="339">
        <v>0</v>
      </c>
      <c r="Q415" s="340"/>
      <c r="R415" s="340"/>
      <c r="S415" s="340"/>
      <c r="T415" s="340"/>
      <c r="U415" s="340"/>
      <c r="V415" s="340"/>
      <c r="W415" s="340"/>
      <c r="X415" s="340"/>
      <c r="Y415" s="340"/>
      <c r="Z415" s="340"/>
      <c r="AA415" s="340"/>
      <c r="AB415" s="340"/>
      <c r="AC415" s="340"/>
      <c r="AD415" s="340"/>
    </row>
    <row r="416" spans="1:30" ht="12.75">
      <c r="A416" s="339" t="s">
        <v>1244</v>
      </c>
      <c r="B416" s="339" t="s">
        <v>181</v>
      </c>
      <c r="C416" s="339">
        <v>0</v>
      </c>
      <c r="D416" s="339">
        <v>0</v>
      </c>
      <c r="E416" s="339">
        <v>0</v>
      </c>
      <c r="F416" s="339">
        <v>0</v>
      </c>
      <c r="G416" s="339">
        <v>0</v>
      </c>
      <c r="H416" s="339">
        <v>0</v>
      </c>
      <c r="I416" s="339">
        <v>0</v>
      </c>
      <c r="J416" s="339">
        <v>0</v>
      </c>
      <c r="K416" s="339">
        <v>0</v>
      </c>
      <c r="L416" s="339">
        <v>0</v>
      </c>
      <c r="M416" s="339">
        <v>0</v>
      </c>
      <c r="N416" s="339">
        <v>0</v>
      </c>
      <c r="O416" s="339">
        <v>0</v>
      </c>
      <c r="P416" s="339">
        <v>0</v>
      </c>
      <c r="Q416" s="340"/>
      <c r="R416" s="340"/>
      <c r="S416" s="340"/>
      <c r="T416" s="340"/>
      <c r="U416" s="340"/>
      <c r="V416" s="340"/>
      <c r="W416" s="340"/>
      <c r="X416" s="340"/>
      <c r="Y416" s="340"/>
      <c r="Z416" s="340"/>
      <c r="AA416" s="340"/>
      <c r="AB416" s="340"/>
      <c r="AC416" s="340"/>
      <c r="AD416" s="340"/>
    </row>
    <row r="417" spans="1:30" ht="12.75">
      <c r="A417" s="339" t="s">
        <v>575</v>
      </c>
      <c r="B417" s="339" t="s">
        <v>181</v>
      </c>
      <c r="C417" s="339">
        <v>164</v>
      </c>
      <c r="D417" s="339">
        <v>164</v>
      </c>
      <c r="E417" s="339">
        <v>164</v>
      </c>
      <c r="F417" s="339">
        <v>164</v>
      </c>
      <c r="G417" s="339">
        <v>164</v>
      </c>
      <c r="H417" s="339">
        <v>164</v>
      </c>
      <c r="I417" s="339">
        <v>164</v>
      </c>
      <c r="J417" s="339">
        <v>164</v>
      </c>
      <c r="K417" s="339">
        <v>164</v>
      </c>
      <c r="L417" s="339">
        <v>164</v>
      </c>
      <c r="M417" s="339">
        <v>164</v>
      </c>
      <c r="N417" s="339">
        <v>164</v>
      </c>
      <c r="O417" s="339">
        <v>164</v>
      </c>
      <c r="P417" s="339">
        <v>164163</v>
      </c>
      <c r="Q417" s="340"/>
      <c r="R417" s="340"/>
      <c r="S417" s="340"/>
      <c r="T417" s="340"/>
      <c r="U417" s="340"/>
      <c r="V417" s="340"/>
      <c r="W417" s="340"/>
      <c r="X417" s="340"/>
      <c r="Y417" s="340"/>
      <c r="Z417" s="340"/>
      <c r="AA417" s="340"/>
      <c r="AB417" s="340"/>
      <c r="AC417" s="340"/>
      <c r="AD417" s="340"/>
    </row>
    <row r="418" spans="1:30" ht="12.75">
      <c r="A418" s="339" t="s">
        <v>576</v>
      </c>
      <c r="B418" s="339" t="s">
        <v>181</v>
      </c>
      <c r="C418" s="339">
        <v>103</v>
      </c>
      <c r="D418" s="339">
        <v>103</v>
      </c>
      <c r="E418" s="339">
        <v>103</v>
      </c>
      <c r="F418" s="339">
        <v>103</v>
      </c>
      <c r="G418" s="339">
        <v>103</v>
      </c>
      <c r="H418" s="339">
        <v>103</v>
      </c>
      <c r="I418" s="339">
        <v>103</v>
      </c>
      <c r="J418" s="339">
        <v>103</v>
      </c>
      <c r="K418" s="339">
        <v>103</v>
      </c>
      <c r="L418" s="339">
        <v>103</v>
      </c>
      <c r="M418" s="339">
        <v>103</v>
      </c>
      <c r="N418" s="339">
        <v>103</v>
      </c>
      <c r="O418" s="339">
        <v>103</v>
      </c>
      <c r="P418" s="339">
        <v>103401</v>
      </c>
      <c r="Q418" s="340"/>
      <c r="R418" s="340"/>
      <c r="S418" s="340"/>
      <c r="T418" s="340"/>
      <c r="U418" s="340"/>
      <c r="V418" s="340"/>
      <c r="W418" s="340"/>
      <c r="X418" s="340"/>
      <c r="Y418" s="340"/>
      <c r="Z418" s="340"/>
      <c r="AA418" s="340"/>
      <c r="AB418" s="340"/>
      <c r="AC418" s="340"/>
      <c r="AD418" s="340"/>
    </row>
    <row r="419" spans="1:30" ht="12.75">
      <c r="A419" s="339" t="s">
        <v>577</v>
      </c>
      <c r="B419" s="339" t="s">
        <v>181</v>
      </c>
      <c r="C419" s="339">
        <v>63</v>
      </c>
      <c r="D419" s="339">
        <v>63</v>
      </c>
      <c r="E419" s="339">
        <v>63</v>
      </c>
      <c r="F419" s="339">
        <v>63</v>
      </c>
      <c r="G419" s="339">
        <v>63</v>
      </c>
      <c r="H419" s="339">
        <v>63</v>
      </c>
      <c r="I419" s="339">
        <v>63</v>
      </c>
      <c r="J419" s="339">
        <v>63</v>
      </c>
      <c r="K419" s="339">
        <v>63</v>
      </c>
      <c r="L419" s="339">
        <v>63</v>
      </c>
      <c r="M419" s="339">
        <v>63</v>
      </c>
      <c r="N419" s="339">
        <v>63</v>
      </c>
      <c r="O419" s="339">
        <v>63</v>
      </c>
      <c r="P419" s="339">
        <v>62500</v>
      </c>
      <c r="Q419" s="340"/>
      <c r="R419" s="340"/>
      <c r="S419" s="340"/>
      <c r="T419" s="340"/>
      <c r="U419" s="340"/>
      <c r="V419" s="340"/>
      <c r="W419" s="340"/>
      <c r="X419" s="340"/>
      <c r="Y419" s="340"/>
      <c r="Z419" s="340"/>
      <c r="AA419" s="340"/>
      <c r="AB419" s="340"/>
      <c r="AC419" s="340"/>
      <c r="AD419" s="340"/>
    </row>
    <row r="420" spans="1:30" ht="12.75">
      <c r="A420" s="339" t="s">
        <v>1245</v>
      </c>
      <c r="B420" s="339" t="s">
        <v>181</v>
      </c>
      <c r="C420" s="339">
        <v>0</v>
      </c>
      <c r="D420" s="339">
        <v>0</v>
      </c>
      <c r="E420" s="339">
        <v>0</v>
      </c>
      <c r="F420" s="339">
        <v>0</v>
      </c>
      <c r="G420" s="339">
        <v>0</v>
      </c>
      <c r="H420" s="339">
        <v>0</v>
      </c>
      <c r="I420" s="339">
        <v>0</v>
      </c>
      <c r="J420" s="339">
        <v>0</v>
      </c>
      <c r="K420" s="339">
        <v>0</v>
      </c>
      <c r="L420" s="339">
        <v>0</v>
      </c>
      <c r="M420" s="339">
        <v>0</v>
      </c>
      <c r="N420" s="339">
        <v>0</v>
      </c>
      <c r="O420" s="339">
        <v>0</v>
      </c>
      <c r="P420" s="339">
        <v>0</v>
      </c>
      <c r="Q420" s="340"/>
      <c r="R420" s="340"/>
      <c r="S420" s="340"/>
      <c r="T420" s="340"/>
      <c r="U420" s="340"/>
      <c r="V420" s="340"/>
      <c r="W420" s="340"/>
      <c r="X420" s="340"/>
      <c r="Y420" s="340"/>
      <c r="Z420" s="340"/>
      <c r="AA420" s="340"/>
      <c r="AB420" s="340"/>
      <c r="AC420" s="340"/>
      <c r="AD420" s="340"/>
    </row>
    <row r="421" spans="1:30" ht="12.75">
      <c r="A421" s="339" t="s">
        <v>759</v>
      </c>
      <c r="B421" s="339" t="s">
        <v>181</v>
      </c>
      <c r="C421" s="339">
        <v>28</v>
      </c>
      <c r="D421" s="339">
        <v>68</v>
      </c>
      <c r="E421" s="339">
        <v>68</v>
      </c>
      <c r="F421" s="339">
        <v>68</v>
      </c>
      <c r="G421" s="339">
        <v>68</v>
      </c>
      <c r="H421" s="339">
        <v>68</v>
      </c>
      <c r="I421" s="339">
        <v>68</v>
      </c>
      <c r="J421" s="339">
        <v>68</v>
      </c>
      <c r="K421" s="339">
        <v>68</v>
      </c>
      <c r="L421" s="339">
        <v>68</v>
      </c>
      <c r="M421" s="339">
        <v>68</v>
      </c>
      <c r="N421" s="339">
        <v>68</v>
      </c>
      <c r="O421" s="339">
        <v>68</v>
      </c>
      <c r="P421" s="339">
        <v>66205</v>
      </c>
      <c r="Q421" s="340"/>
      <c r="R421" s="340"/>
      <c r="S421" s="340"/>
      <c r="T421" s="340"/>
      <c r="U421" s="340"/>
      <c r="V421" s="340"/>
      <c r="W421" s="340"/>
      <c r="X421" s="340"/>
      <c r="Y421" s="340"/>
      <c r="Z421" s="340"/>
      <c r="AA421" s="340"/>
      <c r="AB421" s="340"/>
      <c r="AC421" s="340"/>
      <c r="AD421" s="340"/>
    </row>
    <row r="422" spans="1:30" ht="12.75">
      <c r="A422" s="339" t="s">
        <v>1246</v>
      </c>
      <c r="B422" s="339" t="s">
        <v>181</v>
      </c>
      <c r="C422" s="339">
        <v>0</v>
      </c>
      <c r="D422" s="339">
        <v>0</v>
      </c>
      <c r="E422" s="339">
        <v>0</v>
      </c>
      <c r="F422" s="339">
        <v>0</v>
      </c>
      <c r="G422" s="339">
        <v>0</v>
      </c>
      <c r="H422" s="339">
        <v>0</v>
      </c>
      <c r="I422" s="339">
        <v>0</v>
      </c>
      <c r="J422" s="339">
        <v>0</v>
      </c>
      <c r="K422" s="339">
        <v>0</v>
      </c>
      <c r="L422" s="339">
        <v>0</v>
      </c>
      <c r="M422" s="339">
        <v>0</v>
      </c>
      <c r="N422" s="339">
        <v>0</v>
      </c>
      <c r="O422" s="339">
        <v>0</v>
      </c>
      <c r="P422" s="339">
        <v>0</v>
      </c>
      <c r="Q422" s="340"/>
      <c r="R422" s="340"/>
      <c r="S422" s="340"/>
      <c r="T422" s="340"/>
      <c r="U422" s="340"/>
      <c r="V422" s="340"/>
      <c r="W422" s="340"/>
      <c r="X422" s="340"/>
      <c r="Y422" s="340"/>
      <c r="Z422" s="340"/>
      <c r="AA422" s="340"/>
      <c r="AB422" s="340"/>
      <c r="AC422" s="340"/>
      <c r="AD422" s="340"/>
    </row>
    <row r="423" spans="1:30" ht="12.75">
      <c r="A423" s="339" t="s">
        <v>578</v>
      </c>
      <c r="B423" s="339" t="s">
        <v>181</v>
      </c>
      <c r="C423" s="339">
        <v>59</v>
      </c>
      <c r="D423" s="339">
        <v>59</v>
      </c>
      <c r="E423" s="339">
        <v>59</v>
      </c>
      <c r="F423" s="339">
        <v>59</v>
      </c>
      <c r="G423" s="339">
        <v>59</v>
      </c>
      <c r="H423" s="339">
        <v>59</v>
      </c>
      <c r="I423" s="339">
        <v>59</v>
      </c>
      <c r="J423" s="339">
        <v>59</v>
      </c>
      <c r="K423" s="339">
        <v>59</v>
      </c>
      <c r="L423" s="339">
        <v>59</v>
      </c>
      <c r="M423" s="339">
        <v>59</v>
      </c>
      <c r="N423" s="339">
        <v>59</v>
      </c>
      <c r="O423" s="339">
        <v>59</v>
      </c>
      <c r="P423" s="339">
        <v>59157</v>
      </c>
      <c r="Q423" s="340"/>
      <c r="R423" s="340"/>
      <c r="S423" s="340"/>
      <c r="T423" s="340"/>
      <c r="U423" s="340"/>
      <c r="V423" s="340"/>
      <c r="W423" s="340"/>
      <c r="X423" s="340"/>
      <c r="Y423" s="340"/>
      <c r="Z423" s="340"/>
      <c r="AA423" s="340"/>
      <c r="AB423" s="340"/>
      <c r="AC423" s="340"/>
      <c r="AD423" s="340"/>
    </row>
    <row r="424" spans="1:30" ht="12.75">
      <c r="A424" s="339" t="s">
        <v>1247</v>
      </c>
      <c r="B424" s="339" t="s">
        <v>181</v>
      </c>
      <c r="C424" s="339">
        <v>0</v>
      </c>
      <c r="D424" s="339">
        <v>0</v>
      </c>
      <c r="E424" s="339">
        <v>0</v>
      </c>
      <c r="F424" s="339">
        <v>0</v>
      </c>
      <c r="G424" s="339">
        <v>0</v>
      </c>
      <c r="H424" s="339">
        <v>0</v>
      </c>
      <c r="I424" s="339">
        <v>0</v>
      </c>
      <c r="J424" s="339">
        <v>0</v>
      </c>
      <c r="K424" s="339">
        <v>0</v>
      </c>
      <c r="L424" s="339">
        <v>0</v>
      </c>
      <c r="M424" s="339">
        <v>0</v>
      </c>
      <c r="N424" s="339">
        <v>0</v>
      </c>
      <c r="O424" s="339">
        <v>0</v>
      </c>
      <c r="P424" s="339">
        <v>0</v>
      </c>
      <c r="Q424" s="340"/>
      <c r="R424" s="340"/>
      <c r="S424" s="340"/>
      <c r="T424" s="340"/>
      <c r="U424" s="340"/>
      <c r="V424" s="340"/>
      <c r="W424" s="340"/>
      <c r="X424" s="340"/>
      <c r="Y424" s="340"/>
      <c r="Z424" s="340"/>
      <c r="AA424" s="340"/>
      <c r="AB424" s="340"/>
      <c r="AC424" s="340"/>
      <c r="AD424" s="340"/>
    </row>
    <row r="425" spans="1:30" ht="12.75">
      <c r="A425" s="339" t="s">
        <v>579</v>
      </c>
      <c r="B425" s="339" t="s">
        <v>181</v>
      </c>
      <c r="C425" s="339">
        <v>378</v>
      </c>
      <c r="D425" s="339">
        <v>378</v>
      </c>
      <c r="E425" s="339">
        <v>378</v>
      </c>
      <c r="F425" s="339">
        <v>378</v>
      </c>
      <c r="G425" s="339">
        <v>378</v>
      </c>
      <c r="H425" s="339">
        <v>378</v>
      </c>
      <c r="I425" s="339">
        <v>378</v>
      </c>
      <c r="J425" s="339">
        <v>378</v>
      </c>
      <c r="K425" s="339">
        <v>378</v>
      </c>
      <c r="L425" s="339">
        <v>378</v>
      </c>
      <c r="M425" s="339">
        <v>378</v>
      </c>
      <c r="N425" s="339">
        <v>378</v>
      </c>
      <c r="O425" s="339">
        <v>378</v>
      </c>
      <c r="P425" s="339">
        <v>377727</v>
      </c>
      <c r="Q425" s="340"/>
      <c r="R425" s="340"/>
      <c r="S425" s="340"/>
      <c r="T425" s="340"/>
      <c r="U425" s="340"/>
      <c r="V425" s="340"/>
      <c r="W425" s="340"/>
      <c r="X425" s="340"/>
      <c r="Y425" s="340"/>
      <c r="Z425" s="340"/>
      <c r="AA425" s="340"/>
      <c r="AB425" s="340"/>
      <c r="AC425" s="340"/>
      <c r="AD425" s="340"/>
    </row>
    <row r="426" spans="1:30" ht="12.75">
      <c r="A426" s="339" t="s">
        <v>1248</v>
      </c>
      <c r="B426" s="339" t="s">
        <v>181</v>
      </c>
      <c r="C426" s="339">
        <v>0</v>
      </c>
      <c r="D426" s="339">
        <v>0</v>
      </c>
      <c r="E426" s="339">
        <v>0</v>
      </c>
      <c r="F426" s="339">
        <v>0</v>
      </c>
      <c r="G426" s="339">
        <v>0</v>
      </c>
      <c r="H426" s="339">
        <v>0</v>
      </c>
      <c r="I426" s="339">
        <v>0</v>
      </c>
      <c r="J426" s="339">
        <v>0</v>
      </c>
      <c r="K426" s="339">
        <v>0</v>
      </c>
      <c r="L426" s="339">
        <v>0</v>
      </c>
      <c r="M426" s="339">
        <v>0</v>
      </c>
      <c r="N426" s="339">
        <v>0</v>
      </c>
      <c r="O426" s="339">
        <v>0</v>
      </c>
      <c r="P426" s="339">
        <v>0</v>
      </c>
      <c r="Q426" s="340"/>
      <c r="R426" s="340"/>
      <c r="S426" s="340"/>
      <c r="T426" s="340"/>
      <c r="U426" s="340"/>
      <c r="V426" s="340"/>
      <c r="W426" s="340"/>
      <c r="X426" s="340"/>
      <c r="Y426" s="340"/>
      <c r="Z426" s="340"/>
      <c r="AA426" s="340"/>
      <c r="AB426" s="340"/>
      <c r="AC426" s="340"/>
      <c r="AD426" s="340"/>
    </row>
    <row r="427" spans="1:30" ht="12.75">
      <c r="A427" s="339" t="s">
        <v>760</v>
      </c>
      <c r="B427" s="339" t="s">
        <v>181</v>
      </c>
      <c r="C427" s="339">
        <v>3023</v>
      </c>
      <c r="D427" s="339">
        <v>3023</v>
      </c>
      <c r="E427" s="339">
        <v>3023</v>
      </c>
      <c r="F427" s="339">
        <v>3023</v>
      </c>
      <c r="G427" s="339">
        <v>3023</v>
      </c>
      <c r="H427" s="339">
        <v>3023</v>
      </c>
      <c r="I427" s="339">
        <v>3023</v>
      </c>
      <c r="J427" s="339">
        <v>3023</v>
      </c>
      <c r="K427" s="339">
        <v>3023</v>
      </c>
      <c r="L427" s="339">
        <v>3023</v>
      </c>
      <c r="M427" s="339">
        <v>3023</v>
      </c>
      <c r="N427" s="339">
        <v>3023</v>
      </c>
      <c r="O427" s="339">
        <v>3023</v>
      </c>
      <c r="P427" s="339">
        <v>3022875</v>
      </c>
      <c r="Q427" s="340"/>
      <c r="R427" s="340"/>
      <c r="S427" s="340"/>
      <c r="T427" s="340"/>
      <c r="U427" s="340"/>
      <c r="V427" s="340"/>
      <c r="W427" s="340"/>
      <c r="X427" s="340"/>
      <c r="Y427" s="340"/>
      <c r="Z427" s="340"/>
      <c r="AA427" s="340"/>
      <c r="AB427" s="340"/>
      <c r="AC427" s="340"/>
      <c r="AD427" s="340"/>
    </row>
    <row r="428" spans="1:30" ht="12.75">
      <c r="A428" s="339" t="s">
        <v>1249</v>
      </c>
      <c r="B428" s="339" t="s">
        <v>181</v>
      </c>
      <c r="C428" s="339">
        <v>0</v>
      </c>
      <c r="D428" s="339">
        <v>0</v>
      </c>
      <c r="E428" s="339">
        <v>0</v>
      </c>
      <c r="F428" s="339">
        <v>0</v>
      </c>
      <c r="G428" s="339">
        <v>0</v>
      </c>
      <c r="H428" s="339">
        <v>0</v>
      </c>
      <c r="I428" s="339">
        <v>0</v>
      </c>
      <c r="J428" s="339">
        <v>0</v>
      </c>
      <c r="K428" s="339">
        <v>0</v>
      </c>
      <c r="L428" s="339">
        <v>0</v>
      </c>
      <c r="M428" s="339">
        <v>0</v>
      </c>
      <c r="N428" s="339">
        <v>0</v>
      </c>
      <c r="O428" s="339">
        <v>0</v>
      </c>
      <c r="P428" s="339">
        <v>0</v>
      </c>
      <c r="Q428" s="340"/>
      <c r="R428" s="340"/>
      <c r="S428" s="340"/>
      <c r="T428" s="340"/>
      <c r="U428" s="340"/>
      <c r="V428" s="340"/>
      <c r="W428" s="340"/>
      <c r="X428" s="340"/>
      <c r="Y428" s="340"/>
      <c r="Z428" s="340"/>
      <c r="AA428" s="340"/>
      <c r="AB428" s="340"/>
      <c r="AC428" s="340"/>
      <c r="AD428" s="340"/>
    </row>
    <row r="429" spans="1:30" ht="12.75">
      <c r="A429" s="339" t="s">
        <v>761</v>
      </c>
      <c r="B429" s="339" t="s">
        <v>181</v>
      </c>
      <c r="C429" s="339">
        <v>0</v>
      </c>
      <c r="D429" s="339">
        <v>0</v>
      </c>
      <c r="E429" s="339">
        <v>0</v>
      </c>
      <c r="F429" s="339">
        <v>0</v>
      </c>
      <c r="G429" s="339">
        <v>0</v>
      </c>
      <c r="H429" s="339">
        <v>0</v>
      </c>
      <c r="I429" s="339">
        <v>0</v>
      </c>
      <c r="J429" s="339">
        <v>0</v>
      </c>
      <c r="K429" s="339">
        <v>0</v>
      </c>
      <c r="L429" s="339">
        <v>0</v>
      </c>
      <c r="M429" s="339">
        <v>0</v>
      </c>
      <c r="N429" s="339">
        <v>0</v>
      </c>
      <c r="O429" s="339">
        <v>0</v>
      </c>
      <c r="P429" s="339">
        <v>0</v>
      </c>
      <c r="Q429" s="340"/>
      <c r="R429" s="340"/>
      <c r="S429" s="340"/>
      <c r="T429" s="340"/>
      <c r="U429" s="340"/>
      <c r="V429" s="340"/>
      <c r="W429" s="340"/>
      <c r="X429" s="340"/>
      <c r="Y429" s="340"/>
      <c r="Z429" s="340"/>
      <c r="AA429" s="340"/>
      <c r="AB429" s="340"/>
      <c r="AC429" s="340"/>
      <c r="AD429" s="340"/>
    </row>
    <row r="430" spans="1:30" ht="12.75">
      <c r="A430" s="339" t="s">
        <v>1053</v>
      </c>
      <c r="B430" s="339" t="s">
        <v>181</v>
      </c>
      <c r="C430" s="339">
        <v>0</v>
      </c>
      <c r="D430" s="339">
        <v>0</v>
      </c>
      <c r="E430" s="339">
        <v>0</v>
      </c>
      <c r="F430" s="339">
        <v>0</v>
      </c>
      <c r="G430" s="339">
        <v>0</v>
      </c>
      <c r="H430" s="339">
        <v>0</v>
      </c>
      <c r="I430" s="339">
        <v>0</v>
      </c>
      <c r="J430" s="339">
        <v>0</v>
      </c>
      <c r="K430" s="339">
        <v>0</v>
      </c>
      <c r="L430" s="339">
        <v>0</v>
      </c>
      <c r="M430" s="339">
        <v>0</v>
      </c>
      <c r="N430" s="339">
        <v>0</v>
      </c>
      <c r="O430" s="339">
        <v>0</v>
      </c>
      <c r="P430" s="339">
        <v>0</v>
      </c>
      <c r="Q430" s="340"/>
      <c r="R430" s="340"/>
      <c r="S430" s="340"/>
      <c r="T430" s="340"/>
      <c r="U430" s="340"/>
      <c r="V430" s="340"/>
      <c r="W430" s="340"/>
      <c r="X430" s="340"/>
      <c r="Y430" s="340"/>
      <c r="Z430" s="340"/>
      <c r="AA430" s="340"/>
      <c r="AB430" s="340"/>
      <c r="AC430" s="340"/>
      <c r="AD430" s="340"/>
    </row>
    <row r="431" spans="1:30" ht="12.75">
      <c r="A431" s="339" t="s">
        <v>1054</v>
      </c>
      <c r="B431" s="339" t="s">
        <v>181</v>
      </c>
      <c r="C431" s="339">
        <v>0</v>
      </c>
      <c r="D431" s="339">
        <v>0</v>
      </c>
      <c r="E431" s="339">
        <v>0</v>
      </c>
      <c r="F431" s="339">
        <v>0</v>
      </c>
      <c r="G431" s="339">
        <v>0</v>
      </c>
      <c r="H431" s="339">
        <v>0</v>
      </c>
      <c r="I431" s="339">
        <v>0</v>
      </c>
      <c r="J431" s="339">
        <v>0</v>
      </c>
      <c r="K431" s="339">
        <v>0</v>
      </c>
      <c r="L431" s="339">
        <v>0</v>
      </c>
      <c r="M431" s="339">
        <v>0</v>
      </c>
      <c r="N431" s="339">
        <v>0</v>
      </c>
      <c r="O431" s="339">
        <v>0</v>
      </c>
      <c r="P431" s="339">
        <v>0</v>
      </c>
      <c r="Q431" s="340"/>
      <c r="R431" s="340"/>
      <c r="S431" s="340"/>
      <c r="T431" s="340"/>
      <c r="U431" s="340"/>
      <c r="V431" s="340"/>
      <c r="W431" s="340"/>
      <c r="X431" s="340"/>
      <c r="Y431" s="340"/>
      <c r="Z431" s="340"/>
      <c r="AA431" s="340"/>
      <c r="AB431" s="340"/>
      <c r="AC431" s="340"/>
      <c r="AD431" s="340"/>
    </row>
    <row r="432" spans="1:30" ht="12.75">
      <c r="A432" s="339" t="s">
        <v>580</v>
      </c>
      <c r="B432" s="339" t="s">
        <v>181</v>
      </c>
      <c r="C432" s="339">
        <v>701</v>
      </c>
      <c r="D432" s="339">
        <v>701</v>
      </c>
      <c r="E432" s="339">
        <v>701</v>
      </c>
      <c r="F432" s="339">
        <v>701</v>
      </c>
      <c r="G432" s="339">
        <v>701</v>
      </c>
      <c r="H432" s="339">
        <v>701</v>
      </c>
      <c r="I432" s="339">
        <v>701</v>
      </c>
      <c r="J432" s="339">
        <v>701</v>
      </c>
      <c r="K432" s="339">
        <v>701</v>
      </c>
      <c r="L432" s="339">
        <v>701</v>
      </c>
      <c r="M432" s="339">
        <v>701</v>
      </c>
      <c r="N432" s="339">
        <v>701</v>
      </c>
      <c r="O432" s="339">
        <v>701</v>
      </c>
      <c r="P432" s="339">
        <v>700575</v>
      </c>
      <c r="Q432" s="340"/>
      <c r="R432" s="340"/>
      <c r="S432" s="340"/>
      <c r="T432" s="340"/>
      <c r="U432" s="340"/>
      <c r="V432" s="340"/>
      <c r="W432" s="340"/>
      <c r="X432" s="340"/>
      <c r="Y432" s="340"/>
      <c r="Z432" s="340"/>
      <c r="AA432" s="340"/>
      <c r="AB432" s="340"/>
      <c r="AC432" s="340"/>
      <c r="AD432" s="340"/>
    </row>
    <row r="433" spans="1:30" ht="12.75">
      <c r="A433" s="339" t="s">
        <v>1250</v>
      </c>
      <c r="B433" s="339" t="s">
        <v>181</v>
      </c>
      <c r="C433" s="339">
        <v>0</v>
      </c>
      <c r="D433" s="339">
        <v>0</v>
      </c>
      <c r="E433" s="339">
        <v>0</v>
      </c>
      <c r="F433" s="339">
        <v>0</v>
      </c>
      <c r="G433" s="339">
        <v>0</v>
      </c>
      <c r="H433" s="339">
        <v>0</v>
      </c>
      <c r="I433" s="339">
        <v>0</v>
      </c>
      <c r="J433" s="339">
        <v>0</v>
      </c>
      <c r="K433" s="339">
        <v>0</v>
      </c>
      <c r="L433" s="339">
        <v>0</v>
      </c>
      <c r="M433" s="339">
        <v>0</v>
      </c>
      <c r="N433" s="339">
        <v>0</v>
      </c>
      <c r="O433" s="339">
        <v>0</v>
      </c>
      <c r="P433" s="339">
        <v>0</v>
      </c>
      <c r="Q433" s="340"/>
      <c r="R433" s="340"/>
      <c r="S433" s="340"/>
      <c r="T433" s="340"/>
      <c r="U433" s="340"/>
      <c r="V433" s="340"/>
      <c r="W433" s="340"/>
      <c r="X433" s="340"/>
      <c r="Y433" s="340"/>
      <c r="Z433" s="340"/>
      <c r="AA433" s="340"/>
      <c r="AB433" s="340"/>
      <c r="AC433" s="340"/>
      <c r="AD433" s="340"/>
    </row>
    <row r="434" spans="1:30" ht="12.75">
      <c r="A434" s="339" t="s">
        <v>701</v>
      </c>
      <c r="B434" s="339" t="s">
        <v>181</v>
      </c>
      <c r="C434" s="339">
        <v>0</v>
      </c>
      <c r="D434" s="339">
        <v>0</v>
      </c>
      <c r="E434" s="339">
        <v>0</v>
      </c>
      <c r="F434" s="339">
        <v>0</v>
      </c>
      <c r="G434" s="339">
        <v>0</v>
      </c>
      <c r="H434" s="339">
        <v>0</v>
      </c>
      <c r="I434" s="339">
        <v>0</v>
      </c>
      <c r="J434" s="339">
        <v>0</v>
      </c>
      <c r="K434" s="339">
        <v>0</v>
      </c>
      <c r="L434" s="339">
        <v>0</v>
      </c>
      <c r="M434" s="339">
        <v>0</v>
      </c>
      <c r="N434" s="339">
        <v>0</v>
      </c>
      <c r="O434" s="339">
        <v>0</v>
      </c>
      <c r="P434" s="339">
        <v>0</v>
      </c>
      <c r="Q434" s="340"/>
      <c r="R434" s="340"/>
      <c r="S434" s="340"/>
      <c r="T434" s="340"/>
      <c r="U434" s="340"/>
      <c r="V434" s="340"/>
      <c r="W434" s="340"/>
      <c r="X434" s="340"/>
      <c r="Y434" s="340"/>
      <c r="Z434" s="340"/>
      <c r="AA434" s="340"/>
      <c r="AB434" s="340"/>
      <c r="AC434" s="340"/>
      <c r="AD434" s="340"/>
    </row>
    <row r="435" spans="1:30" ht="12.75">
      <c r="A435" s="339" t="s">
        <v>762</v>
      </c>
      <c r="B435" s="339" t="s">
        <v>181</v>
      </c>
      <c r="C435" s="339">
        <v>0</v>
      </c>
      <c r="D435" s="339">
        <v>0</v>
      </c>
      <c r="E435" s="339">
        <v>0</v>
      </c>
      <c r="F435" s="339">
        <v>0</v>
      </c>
      <c r="G435" s="339">
        <v>0</v>
      </c>
      <c r="H435" s="339">
        <v>0</v>
      </c>
      <c r="I435" s="339">
        <v>0</v>
      </c>
      <c r="J435" s="339">
        <v>0</v>
      </c>
      <c r="K435" s="339">
        <v>0</v>
      </c>
      <c r="L435" s="339">
        <v>0</v>
      </c>
      <c r="M435" s="339">
        <v>0</v>
      </c>
      <c r="N435" s="339">
        <v>0</v>
      </c>
      <c r="O435" s="339">
        <v>0</v>
      </c>
      <c r="P435" s="339">
        <v>0</v>
      </c>
      <c r="Q435" s="340"/>
      <c r="R435" s="340"/>
      <c r="S435" s="340"/>
      <c r="T435" s="340"/>
      <c r="U435" s="340"/>
      <c r="V435" s="340"/>
      <c r="W435" s="340"/>
      <c r="X435" s="340"/>
      <c r="Y435" s="340"/>
      <c r="Z435" s="340"/>
      <c r="AA435" s="340"/>
      <c r="AB435" s="340"/>
      <c r="AC435" s="340"/>
      <c r="AD435" s="340"/>
    </row>
    <row r="436" spans="1:30" ht="12.75">
      <c r="A436" s="339" t="s">
        <v>1251</v>
      </c>
      <c r="B436" s="339" t="s">
        <v>181</v>
      </c>
      <c r="C436" s="339">
        <v>0</v>
      </c>
      <c r="D436" s="339">
        <v>0</v>
      </c>
      <c r="E436" s="339">
        <v>0</v>
      </c>
      <c r="F436" s="339">
        <v>0</v>
      </c>
      <c r="G436" s="339">
        <v>0</v>
      </c>
      <c r="H436" s="339">
        <v>0</v>
      </c>
      <c r="I436" s="339">
        <v>0</v>
      </c>
      <c r="J436" s="339">
        <v>0</v>
      </c>
      <c r="K436" s="339">
        <v>0</v>
      </c>
      <c r="L436" s="339">
        <v>0</v>
      </c>
      <c r="M436" s="339">
        <v>0</v>
      </c>
      <c r="N436" s="339">
        <v>0</v>
      </c>
      <c r="O436" s="339">
        <v>0</v>
      </c>
      <c r="P436" s="339">
        <v>0</v>
      </c>
      <c r="Q436" s="340"/>
      <c r="R436" s="340"/>
      <c r="S436" s="340"/>
      <c r="T436" s="340"/>
      <c r="U436" s="340"/>
      <c r="V436" s="340"/>
      <c r="W436" s="340"/>
      <c r="X436" s="340"/>
      <c r="Y436" s="340"/>
      <c r="Z436" s="340"/>
      <c r="AA436" s="340"/>
      <c r="AB436" s="340"/>
      <c r="AC436" s="340"/>
      <c r="AD436" s="340"/>
    </row>
    <row r="437" spans="1:30" ht="12.75">
      <c r="A437" s="339" t="s">
        <v>1252</v>
      </c>
      <c r="B437" s="339" t="s">
        <v>181</v>
      </c>
      <c r="C437" s="339">
        <v>0</v>
      </c>
      <c r="D437" s="339">
        <v>0</v>
      </c>
      <c r="E437" s="339">
        <v>0</v>
      </c>
      <c r="F437" s="339">
        <v>0</v>
      </c>
      <c r="G437" s="339">
        <v>0</v>
      </c>
      <c r="H437" s="339">
        <v>0</v>
      </c>
      <c r="I437" s="339">
        <v>0</v>
      </c>
      <c r="J437" s="339">
        <v>0</v>
      </c>
      <c r="K437" s="339">
        <v>0</v>
      </c>
      <c r="L437" s="339">
        <v>0</v>
      </c>
      <c r="M437" s="339">
        <v>0</v>
      </c>
      <c r="N437" s="339">
        <v>0</v>
      </c>
      <c r="O437" s="339">
        <v>0</v>
      </c>
      <c r="P437" s="339">
        <v>0</v>
      </c>
      <c r="Q437" s="340"/>
      <c r="R437" s="340"/>
      <c r="S437" s="340"/>
      <c r="T437" s="340"/>
      <c r="U437" s="340"/>
      <c r="V437" s="340"/>
      <c r="W437" s="340"/>
      <c r="X437" s="340"/>
      <c r="Y437" s="340"/>
      <c r="Z437" s="340"/>
      <c r="AA437" s="340"/>
      <c r="AB437" s="340"/>
      <c r="AC437" s="340"/>
      <c r="AD437" s="340"/>
    </row>
    <row r="438" spans="1:30" ht="12.75">
      <c r="A438" s="339" t="s">
        <v>763</v>
      </c>
      <c r="B438" s="339" t="s">
        <v>181</v>
      </c>
      <c r="C438" s="339">
        <v>510</v>
      </c>
      <c r="D438" s="339">
        <v>510</v>
      </c>
      <c r="E438" s="339">
        <v>510</v>
      </c>
      <c r="F438" s="339">
        <v>510</v>
      </c>
      <c r="G438" s="339">
        <v>510</v>
      </c>
      <c r="H438" s="339">
        <v>510</v>
      </c>
      <c r="I438" s="339">
        <v>510</v>
      </c>
      <c r="J438" s="339">
        <v>510</v>
      </c>
      <c r="K438" s="339">
        <v>510</v>
      </c>
      <c r="L438" s="339">
        <v>510</v>
      </c>
      <c r="M438" s="339">
        <v>510</v>
      </c>
      <c r="N438" s="339">
        <v>510</v>
      </c>
      <c r="O438" s="339">
        <v>510</v>
      </c>
      <c r="P438" s="339">
        <v>510284</v>
      </c>
      <c r="Q438" s="340"/>
      <c r="R438" s="340"/>
      <c r="S438" s="340"/>
      <c r="T438" s="340"/>
      <c r="U438" s="340"/>
      <c r="V438" s="340"/>
      <c r="W438" s="340"/>
      <c r="X438" s="340"/>
      <c r="Y438" s="340"/>
      <c r="Z438" s="340"/>
      <c r="AA438" s="340"/>
      <c r="AB438" s="340"/>
      <c r="AC438" s="340"/>
      <c r="AD438" s="340"/>
    </row>
    <row r="439" spans="1:30" ht="12.75">
      <c r="A439" s="339" t="s">
        <v>1055</v>
      </c>
      <c r="B439" s="339" t="s">
        <v>181</v>
      </c>
      <c r="C439" s="339">
        <v>0</v>
      </c>
      <c r="D439" s="339">
        <v>0</v>
      </c>
      <c r="E439" s="339">
        <v>0</v>
      </c>
      <c r="F439" s="339">
        <v>0</v>
      </c>
      <c r="G439" s="339">
        <v>0</v>
      </c>
      <c r="H439" s="339">
        <v>0</v>
      </c>
      <c r="I439" s="339">
        <v>0</v>
      </c>
      <c r="J439" s="339">
        <v>0</v>
      </c>
      <c r="K439" s="339">
        <v>0</v>
      </c>
      <c r="L439" s="339">
        <v>0</v>
      </c>
      <c r="M439" s="339">
        <v>0</v>
      </c>
      <c r="N439" s="339">
        <v>0</v>
      </c>
      <c r="O439" s="339">
        <v>0</v>
      </c>
      <c r="P439" s="339">
        <v>0</v>
      </c>
      <c r="Q439" s="340"/>
      <c r="R439" s="340"/>
      <c r="S439" s="340"/>
      <c r="T439" s="340"/>
      <c r="U439" s="340"/>
      <c r="V439" s="340"/>
      <c r="W439" s="340"/>
      <c r="X439" s="340"/>
      <c r="Y439" s="340"/>
      <c r="Z439" s="340"/>
      <c r="AA439" s="340"/>
      <c r="AB439" s="340"/>
      <c r="AC439" s="340"/>
      <c r="AD439" s="340"/>
    </row>
    <row r="440" spans="1:30" ht="12.75">
      <c r="A440" s="339" t="s">
        <v>1056</v>
      </c>
      <c r="B440" s="339" t="s">
        <v>181</v>
      </c>
      <c r="C440" s="339">
        <v>0</v>
      </c>
      <c r="D440" s="339">
        <v>0</v>
      </c>
      <c r="E440" s="339">
        <v>0</v>
      </c>
      <c r="F440" s="339">
        <v>0</v>
      </c>
      <c r="G440" s="339">
        <v>0</v>
      </c>
      <c r="H440" s="339">
        <v>0</v>
      </c>
      <c r="I440" s="339">
        <v>0</v>
      </c>
      <c r="J440" s="339">
        <v>0</v>
      </c>
      <c r="K440" s="339">
        <v>0</v>
      </c>
      <c r="L440" s="339">
        <v>0</v>
      </c>
      <c r="M440" s="339">
        <v>0</v>
      </c>
      <c r="N440" s="339">
        <v>0</v>
      </c>
      <c r="O440" s="339">
        <v>0</v>
      </c>
      <c r="P440" s="339">
        <v>0</v>
      </c>
      <c r="Q440" s="340"/>
      <c r="R440" s="340"/>
      <c r="S440" s="340"/>
      <c r="T440" s="340"/>
      <c r="U440" s="340"/>
      <c r="V440" s="340"/>
      <c r="W440" s="340"/>
      <c r="X440" s="340"/>
      <c r="Y440" s="340"/>
      <c r="Z440" s="340"/>
      <c r="AA440" s="340"/>
      <c r="AB440" s="340"/>
      <c r="AC440" s="340"/>
      <c r="AD440" s="340"/>
    </row>
    <row r="441" spans="1:30" ht="12.75">
      <c r="A441" s="339" t="s">
        <v>1057</v>
      </c>
      <c r="B441" s="339" t="s">
        <v>181</v>
      </c>
      <c r="C441" s="339">
        <v>0</v>
      </c>
      <c r="D441" s="339">
        <v>0</v>
      </c>
      <c r="E441" s="339">
        <v>0</v>
      </c>
      <c r="F441" s="339">
        <v>0</v>
      </c>
      <c r="G441" s="339">
        <v>0</v>
      </c>
      <c r="H441" s="339">
        <v>0</v>
      </c>
      <c r="I441" s="339">
        <v>0</v>
      </c>
      <c r="J441" s="339">
        <v>0</v>
      </c>
      <c r="K441" s="339">
        <v>0</v>
      </c>
      <c r="L441" s="339">
        <v>0</v>
      </c>
      <c r="M441" s="339">
        <v>0</v>
      </c>
      <c r="N441" s="339">
        <v>0</v>
      </c>
      <c r="O441" s="339">
        <v>0</v>
      </c>
      <c r="P441" s="339">
        <v>0</v>
      </c>
      <c r="Q441" s="340"/>
      <c r="R441" s="340"/>
      <c r="S441" s="340"/>
      <c r="T441" s="340"/>
      <c r="U441" s="340"/>
      <c r="V441" s="340"/>
      <c r="W441" s="340"/>
      <c r="X441" s="340"/>
      <c r="Y441" s="340"/>
      <c r="Z441" s="340"/>
      <c r="AA441" s="340"/>
      <c r="AB441" s="340"/>
      <c r="AC441" s="340"/>
      <c r="AD441" s="340"/>
    </row>
    <row r="442" spans="1:30" ht="12.75">
      <c r="A442" s="339" t="s">
        <v>1058</v>
      </c>
      <c r="B442" s="339" t="s">
        <v>181</v>
      </c>
      <c r="C442" s="339">
        <v>0</v>
      </c>
      <c r="D442" s="339">
        <v>0</v>
      </c>
      <c r="E442" s="339">
        <v>0</v>
      </c>
      <c r="F442" s="339">
        <v>0</v>
      </c>
      <c r="G442" s="339">
        <v>0</v>
      </c>
      <c r="H442" s="339">
        <v>0</v>
      </c>
      <c r="I442" s="339">
        <v>0</v>
      </c>
      <c r="J442" s="339">
        <v>0</v>
      </c>
      <c r="K442" s="339">
        <v>0</v>
      </c>
      <c r="L442" s="339">
        <v>0</v>
      </c>
      <c r="M442" s="339">
        <v>0</v>
      </c>
      <c r="N442" s="339">
        <v>0</v>
      </c>
      <c r="O442" s="339">
        <v>0</v>
      </c>
      <c r="P442" s="339">
        <v>0</v>
      </c>
      <c r="Q442" s="340"/>
      <c r="R442" s="340"/>
      <c r="S442" s="340"/>
      <c r="T442" s="340"/>
      <c r="U442" s="340"/>
      <c r="V442" s="340"/>
      <c r="W442" s="340"/>
      <c r="X442" s="340"/>
      <c r="Y442" s="340"/>
      <c r="Z442" s="340"/>
      <c r="AA442" s="340"/>
      <c r="AB442" s="340"/>
      <c r="AC442" s="340"/>
      <c r="AD442" s="340"/>
    </row>
    <row r="443" spans="1:30" ht="12.75">
      <c r="A443" s="339" t="s">
        <v>621</v>
      </c>
      <c r="B443" s="339" t="s">
        <v>181</v>
      </c>
      <c r="C443" s="339">
        <v>0</v>
      </c>
      <c r="D443" s="339">
        <v>0</v>
      </c>
      <c r="E443" s="339">
        <v>0</v>
      </c>
      <c r="F443" s="339">
        <v>0</v>
      </c>
      <c r="G443" s="339">
        <v>0</v>
      </c>
      <c r="H443" s="339">
        <v>0</v>
      </c>
      <c r="I443" s="339">
        <v>0</v>
      </c>
      <c r="J443" s="339">
        <v>0</v>
      </c>
      <c r="K443" s="339">
        <v>0</v>
      </c>
      <c r="L443" s="339">
        <v>0</v>
      </c>
      <c r="M443" s="339">
        <v>0</v>
      </c>
      <c r="N443" s="339">
        <v>0</v>
      </c>
      <c r="O443" s="339">
        <v>0</v>
      </c>
      <c r="P443" s="339">
        <v>0</v>
      </c>
      <c r="Q443" s="340"/>
      <c r="R443" s="340"/>
      <c r="S443" s="340"/>
      <c r="T443" s="340"/>
      <c r="U443" s="340"/>
      <c r="V443" s="340"/>
      <c r="W443" s="340"/>
      <c r="X443" s="340"/>
      <c r="Y443" s="340"/>
      <c r="Z443" s="340"/>
      <c r="AA443" s="340"/>
      <c r="AB443" s="340"/>
      <c r="AC443" s="340"/>
      <c r="AD443" s="340"/>
    </row>
    <row r="444" spans="1:30" ht="12.75">
      <c r="A444" s="339" t="s">
        <v>1253</v>
      </c>
      <c r="B444" s="339" t="s">
        <v>181</v>
      </c>
      <c r="C444" s="339">
        <v>0</v>
      </c>
      <c r="D444" s="339">
        <v>0</v>
      </c>
      <c r="E444" s="339">
        <v>0</v>
      </c>
      <c r="F444" s="339">
        <v>0</v>
      </c>
      <c r="G444" s="339">
        <v>0</v>
      </c>
      <c r="H444" s="339">
        <v>0</v>
      </c>
      <c r="I444" s="339">
        <v>0</v>
      </c>
      <c r="J444" s="339">
        <v>0</v>
      </c>
      <c r="K444" s="339">
        <v>0</v>
      </c>
      <c r="L444" s="339">
        <v>0</v>
      </c>
      <c r="M444" s="339">
        <v>0</v>
      </c>
      <c r="N444" s="339">
        <v>0</v>
      </c>
      <c r="O444" s="339">
        <v>0</v>
      </c>
      <c r="P444" s="339">
        <v>0</v>
      </c>
      <c r="Q444" s="340"/>
      <c r="R444" s="340"/>
      <c r="S444" s="340"/>
      <c r="T444" s="340"/>
      <c r="U444" s="340"/>
      <c r="V444" s="340"/>
      <c r="W444" s="340"/>
      <c r="X444" s="340"/>
      <c r="Y444" s="340"/>
      <c r="Z444" s="340"/>
      <c r="AA444" s="340"/>
      <c r="AB444" s="340"/>
      <c r="AC444" s="340"/>
      <c r="AD444" s="340"/>
    </row>
    <row r="445" spans="1:30" ht="12.75">
      <c r="A445" s="339" t="s">
        <v>581</v>
      </c>
      <c r="B445" s="339" t="s">
        <v>181</v>
      </c>
      <c r="C445" s="339">
        <v>2933</v>
      </c>
      <c r="D445" s="339">
        <v>2933</v>
      </c>
      <c r="E445" s="339">
        <v>2933</v>
      </c>
      <c r="F445" s="339">
        <v>2933</v>
      </c>
      <c r="G445" s="339">
        <v>2933</v>
      </c>
      <c r="H445" s="339">
        <v>2933</v>
      </c>
      <c r="I445" s="339">
        <v>2933</v>
      </c>
      <c r="J445" s="339">
        <v>2933</v>
      </c>
      <c r="K445" s="339">
        <v>2933</v>
      </c>
      <c r="L445" s="339">
        <v>2933</v>
      </c>
      <c r="M445" s="339">
        <v>2933</v>
      </c>
      <c r="N445" s="339">
        <v>2933</v>
      </c>
      <c r="O445" s="339">
        <v>2933</v>
      </c>
      <c r="P445" s="339">
        <v>2932873</v>
      </c>
      <c r="Q445" s="340"/>
      <c r="R445" s="340"/>
      <c r="S445" s="340"/>
      <c r="T445" s="340"/>
      <c r="U445" s="340"/>
      <c r="V445" s="340"/>
      <c r="W445" s="340"/>
      <c r="X445" s="340"/>
      <c r="Y445" s="340"/>
      <c r="Z445" s="340"/>
      <c r="AA445" s="340"/>
      <c r="AB445" s="340"/>
      <c r="AC445" s="340"/>
      <c r="AD445" s="340"/>
    </row>
    <row r="446" spans="1:30" ht="12.75">
      <c r="A446" s="339" t="s">
        <v>946</v>
      </c>
      <c r="B446" s="339" t="s">
        <v>181</v>
      </c>
      <c r="C446" s="339">
        <v>3475</v>
      </c>
      <c r="D446" s="339">
        <v>3475</v>
      </c>
      <c r="E446" s="339">
        <v>3475</v>
      </c>
      <c r="F446" s="339">
        <v>3475</v>
      </c>
      <c r="G446" s="339">
        <v>3475</v>
      </c>
      <c r="H446" s="339">
        <v>3475</v>
      </c>
      <c r="I446" s="339">
        <v>3475</v>
      </c>
      <c r="J446" s="339">
        <v>3475</v>
      </c>
      <c r="K446" s="339">
        <v>3475</v>
      </c>
      <c r="L446" s="339">
        <v>3475</v>
      </c>
      <c r="M446" s="339">
        <v>3475</v>
      </c>
      <c r="N446" s="339">
        <v>3475</v>
      </c>
      <c r="O446" s="339">
        <v>3475</v>
      </c>
      <c r="P446" s="339">
        <v>3475101</v>
      </c>
      <c r="Q446" s="340"/>
      <c r="R446" s="340"/>
      <c r="S446" s="340"/>
      <c r="T446" s="340"/>
      <c r="U446" s="340"/>
      <c r="V446" s="340"/>
      <c r="W446" s="340"/>
      <c r="X446" s="340"/>
      <c r="Y446" s="340"/>
      <c r="Z446" s="340"/>
      <c r="AA446" s="340"/>
      <c r="AB446" s="340"/>
      <c r="AC446" s="340"/>
      <c r="AD446" s="340"/>
    </row>
    <row r="447" spans="1:30" ht="12.75">
      <c r="A447" s="339" t="s">
        <v>1254</v>
      </c>
      <c r="B447" s="339" t="s">
        <v>181</v>
      </c>
      <c r="C447" s="339">
        <v>0</v>
      </c>
      <c r="D447" s="339">
        <v>0</v>
      </c>
      <c r="E447" s="339">
        <v>0</v>
      </c>
      <c r="F447" s="339">
        <v>0</v>
      </c>
      <c r="G447" s="339">
        <v>0</v>
      </c>
      <c r="H447" s="339">
        <v>0</v>
      </c>
      <c r="I447" s="339">
        <v>0</v>
      </c>
      <c r="J447" s="339">
        <v>0</v>
      </c>
      <c r="K447" s="339">
        <v>0</v>
      </c>
      <c r="L447" s="339">
        <v>0</v>
      </c>
      <c r="M447" s="339">
        <v>0</v>
      </c>
      <c r="N447" s="339">
        <v>0</v>
      </c>
      <c r="O447" s="339">
        <v>0</v>
      </c>
      <c r="P447" s="339">
        <v>0</v>
      </c>
      <c r="Q447" s="340"/>
      <c r="R447" s="340"/>
      <c r="S447" s="340"/>
      <c r="T447" s="340"/>
      <c r="U447" s="340"/>
      <c r="V447" s="340"/>
      <c r="W447" s="340"/>
      <c r="X447" s="340"/>
      <c r="Y447" s="340"/>
      <c r="Z447" s="340"/>
      <c r="AA447" s="340"/>
      <c r="AB447" s="340"/>
      <c r="AC447" s="340"/>
      <c r="AD447" s="340"/>
    </row>
    <row r="448" spans="1:30" ht="12.75">
      <c r="A448" s="339" t="s">
        <v>764</v>
      </c>
      <c r="B448" s="339" t="s">
        <v>181</v>
      </c>
      <c r="C448" s="339">
        <v>22546</v>
      </c>
      <c r="D448" s="339">
        <v>22546</v>
      </c>
      <c r="E448" s="339">
        <v>22546</v>
      </c>
      <c r="F448" s="339">
        <v>22546</v>
      </c>
      <c r="G448" s="339">
        <v>22546</v>
      </c>
      <c r="H448" s="339">
        <v>22546</v>
      </c>
      <c r="I448" s="339">
        <v>22546</v>
      </c>
      <c r="J448" s="339">
        <v>22546</v>
      </c>
      <c r="K448" s="339">
        <v>22546</v>
      </c>
      <c r="L448" s="339">
        <v>22546</v>
      </c>
      <c r="M448" s="339">
        <v>22546</v>
      </c>
      <c r="N448" s="339">
        <v>22546</v>
      </c>
      <c r="O448" s="339">
        <v>22546</v>
      </c>
      <c r="P448" s="339">
        <v>22545729</v>
      </c>
      <c r="Q448" s="340"/>
      <c r="R448" s="340"/>
      <c r="S448" s="340"/>
      <c r="T448" s="340"/>
      <c r="U448" s="340"/>
      <c r="V448" s="340"/>
      <c r="W448" s="340"/>
      <c r="X448" s="340"/>
      <c r="Y448" s="340"/>
      <c r="Z448" s="340"/>
      <c r="AA448" s="340"/>
      <c r="AB448" s="340"/>
      <c r="AC448" s="340"/>
      <c r="AD448" s="340"/>
    </row>
    <row r="449" spans="1:30" ht="12.75">
      <c r="A449" s="339" t="s">
        <v>1255</v>
      </c>
      <c r="B449" s="339" t="s">
        <v>181</v>
      </c>
      <c r="C449" s="339">
        <v>0</v>
      </c>
      <c r="D449" s="339">
        <v>0</v>
      </c>
      <c r="E449" s="339">
        <v>0</v>
      </c>
      <c r="F449" s="339">
        <v>0</v>
      </c>
      <c r="G449" s="339">
        <v>0</v>
      </c>
      <c r="H449" s="339">
        <v>0</v>
      </c>
      <c r="I449" s="339">
        <v>0</v>
      </c>
      <c r="J449" s="339">
        <v>0</v>
      </c>
      <c r="K449" s="339">
        <v>0</v>
      </c>
      <c r="L449" s="339">
        <v>0</v>
      </c>
      <c r="M449" s="339">
        <v>0</v>
      </c>
      <c r="N449" s="339">
        <v>0</v>
      </c>
      <c r="O449" s="339">
        <v>0</v>
      </c>
      <c r="P449" s="339">
        <v>0</v>
      </c>
      <c r="Q449" s="340"/>
      <c r="R449" s="340"/>
      <c r="S449" s="340"/>
      <c r="T449" s="340"/>
      <c r="U449" s="340"/>
      <c r="V449" s="340"/>
      <c r="W449" s="340"/>
      <c r="X449" s="340"/>
      <c r="Y449" s="340"/>
      <c r="Z449" s="340"/>
      <c r="AA449" s="340"/>
      <c r="AB449" s="340"/>
      <c r="AC449" s="340"/>
      <c r="AD449" s="340"/>
    </row>
    <row r="450" spans="1:30" ht="12.75">
      <c r="A450" s="339" t="s">
        <v>765</v>
      </c>
      <c r="B450" s="339" t="s">
        <v>181</v>
      </c>
      <c r="C450" s="339">
        <v>3837</v>
      </c>
      <c r="D450" s="339">
        <v>3837</v>
      </c>
      <c r="E450" s="339">
        <v>3837</v>
      </c>
      <c r="F450" s="339">
        <v>3837</v>
      </c>
      <c r="G450" s="339">
        <v>3837</v>
      </c>
      <c r="H450" s="339">
        <v>3837</v>
      </c>
      <c r="I450" s="339">
        <v>3837</v>
      </c>
      <c r="J450" s="339">
        <v>3837</v>
      </c>
      <c r="K450" s="339">
        <v>3837</v>
      </c>
      <c r="L450" s="339">
        <v>3837</v>
      </c>
      <c r="M450" s="339">
        <v>3837</v>
      </c>
      <c r="N450" s="339">
        <v>3837</v>
      </c>
      <c r="O450" s="339">
        <v>3837</v>
      </c>
      <c r="P450" s="339">
        <v>3836676</v>
      </c>
      <c r="Q450" s="340"/>
      <c r="R450" s="340"/>
      <c r="S450" s="340"/>
      <c r="T450" s="340"/>
      <c r="U450" s="340"/>
      <c r="V450" s="340"/>
      <c r="W450" s="340"/>
      <c r="X450" s="340"/>
      <c r="Y450" s="340"/>
      <c r="Z450" s="340"/>
      <c r="AA450" s="340"/>
      <c r="AB450" s="340"/>
      <c r="AC450" s="340"/>
      <c r="AD450" s="340"/>
    </row>
    <row r="451" spans="1:30" ht="12.75">
      <c r="A451" s="339" t="s">
        <v>1256</v>
      </c>
      <c r="B451" s="339" t="s">
        <v>181</v>
      </c>
      <c r="C451" s="339">
        <v>0</v>
      </c>
      <c r="D451" s="339">
        <v>0</v>
      </c>
      <c r="E451" s="339">
        <v>0</v>
      </c>
      <c r="F451" s="339">
        <v>0</v>
      </c>
      <c r="G451" s="339">
        <v>0</v>
      </c>
      <c r="H451" s="339">
        <v>0</v>
      </c>
      <c r="I451" s="339">
        <v>0</v>
      </c>
      <c r="J451" s="339">
        <v>0</v>
      </c>
      <c r="K451" s="339">
        <v>0</v>
      </c>
      <c r="L451" s="339">
        <v>0</v>
      </c>
      <c r="M451" s="339">
        <v>0</v>
      </c>
      <c r="N451" s="339">
        <v>0</v>
      </c>
      <c r="O451" s="339">
        <v>0</v>
      </c>
      <c r="P451" s="339">
        <v>0</v>
      </c>
      <c r="Q451" s="340"/>
      <c r="R451" s="340"/>
      <c r="S451" s="340"/>
      <c r="T451" s="340"/>
      <c r="U451" s="340"/>
      <c r="V451" s="340"/>
      <c r="W451" s="340"/>
      <c r="X451" s="340"/>
      <c r="Y451" s="340"/>
      <c r="Z451" s="340"/>
      <c r="AA451" s="340"/>
      <c r="AB451" s="340"/>
      <c r="AC451" s="340"/>
      <c r="AD451" s="340"/>
    </row>
    <row r="452" spans="1:30" ht="12.75">
      <c r="A452" s="339" t="s">
        <v>1257</v>
      </c>
      <c r="B452" s="339" t="s">
        <v>181</v>
      </c>
      <c r="C452" s="339">
        <v>0</v>
      </c>
      <c r="D452" s="339">
        <v>0</v>
      </c>
      <c r="E452" s="339">
        <v>0</v>
      </c>
      <c r="F452" s="339">
        <v>0</v>
      </c>
      <c r="G452" s="339">
        <v>0</v>
      </c>
      <c r="H452" s="339">
        <v>0</v>
      </c>
      <c r="I452" s="339">
        <v>0</v>
      </c>
      <c r="J452" s="339">
        <v>0</v>
      </c>
      <c r="K452" s="339">
        <v>0</v>
      </c>
      <c r="L452" s="339">
        <v>0</v>
      </c>
      <c r="M452" s="339">
        <v>0</v>
      </c>
      <c r="N452" s="339">
        <v>0</v>
      </c>
      <c r="O452" s="339">
        <v>0</v>
      </c>
      <c r="P452" s="339">
        <v>0</v>
      </c>
      <c r="Q452" s="340"/>
      <c r="R452" s="340"/>
      <c r="S452" s="340"/>
      <c r="T452" s="340"/>
      <c r="U452" s="340"/>
      <c r="V452" s="340"/>
      <c r="W452" s="340"/>
      <c r="X452" s="340"/>
      <c r="Y452" s="340"/>
      <c r="Z452" s="340"/>
      <c r="AA452" s="340"/>
      <c r="AB452" s="340"/>
      <c r="AC452" s="340"/>
      <c r="AD452" s="340"/>
    </row>
    <row r="453" spans="1:30" ht="12.75">
      <c r="A453" s="339" t="s">
        <v>766</v>
      </c>
      <c r="B453" s="339" t="s">
        <v>181</v>
      </c>
      <c r="C453" s="339">
        <v>1080</v>
      </c>
      <c r="D453" s="339">
        <v>1080</v>
      </c>
      <c r="E453" s="339">
        <v>1080</v>
      </c>
      <c r="F453" s="339">
        <v>1080</v>
      </c>
      <c r="G453" s="339">
        <v>1080</v>
      </c>
      <c r="H453" s="339">
        <v>1080</v>
      </c>
      <c r="I453" s="339">
        <v>1080</v>
      </c>
      <c r="J453" s="339">
        <v>1080</v>
      </c>
      <c r="K453" s="339">
        <v>1080</v>
      </c>
      <c r="L453" s="339">
        <v>1080</v>
      </c>
      <c r="M453" s="339">
        <v>1080</v>
      </c>
      <c r="N453" s="339">
        <v>1080</v>
      </c>
      <c r="O453" s="339">
        <v>1080</v>
      </c>
      <c r="P453" s="339">
        <v>1080001</v>
      </c>
      <c r="Q453" s="340"/>
      <c r="R453" s="340"/>
      <c r="S453" s="340"/>
      <c r="T453" s="340"/>
      <c r="U453" s="340"/>
      <c r="V453" s="340"/>
      <c r="W453" s="340"/>
      <c r="X453" s="340"/>
      <c r="Y453" s="340"/>
      <c r="Z453" s="340"/>
      <c r="AA453" s="340"/>
      <c r="AB453" s="340"/>
      <c r="AC453" s="340"/>
      <c r="AD453" s="340"/>
    </row>
    <row r="454" spans="1:30" ht="12.75">
      <c r="A454" s="339" t="s">
        <v>1258</v>
      </c>
      <c r="B454" s="339" t="s">
        <v>181</v>
      </c>
      <c r="C454" s="339">
        <v>0</v>
      </c>
      <c r="D454" s="339">
        <v>0</v>
      </c>
      <c r="E454" s="339">
        <v>0</v>
      </c>
      <c r="F454" s="339">
        <v>0</v>
      </c>
      <c r="G454" s="339">
        <v>0</v>
      </c>
      <c r="H454" s="339">
        <v>0</v>
      </c>
      <c r="I454" s="339">
        <v>0</v>
      </c>
      <c r="J454" s="339">
        <v>0</v>
      </c>
      <c r="K454" s="339">
        <v>0</v>
      </c>
      <c r="L454" s="339">
        <v>0</v>
      </c>
      <c r="M454" s="339">
        <v>0</v>
      </c>
      <c r="N454" s="339">
        <v>0</v>
      </c>
      <c r="O454" s="339">
        <v>0</v>
      </c>
      <c r="P454" s="339">
        <v>0</v>
      </c>
      <c r="Q454" s="340"/>
      <c r="R454" s="340"/>
      <c r="S454" s="340"/>
      <c r="T454" s="340"/>
      <c r="U454" s="340"/>
      <c r="V454" s="340"/>
      <c r="W454" s="340"/>
      <c r="X454" s="340"/>
      <c r="Y454" s="340"/>
      <c r="Z454" s="340"/>
      <c r="AA454" s="340"/>
      <c r="AB454" s="340"/>
      <c r="AC454" s="340"/>
      <c r="AD454" s="340"/>
    </row>
    <row r="455" spans="1:30" ht="12.75">
      <c r="A455" s="339" t="s">
        <v>767</v>
      </c>
      <c r="B455" s="339" t="s">
        <v>181</v>
      </c>
      <c r="C455" s="339">
        <v>3086</v>
      </c>
      <c r="D455" s="339">
        <v>3086</v>
      </c>
      <c r="E455" s="339">
        <v>3086</v>
      </c>
      <c r="F455" s="339">
        <v>3086</v>
      </c>
      <c r="G455" s="339">
        <v>3086</v>
      </c>
      <c r="H455" s="339">
        <v>3086</v>
      </c>
      <c r="I455" s="339">
        <v>3086</v>
      </c>
      <c r="J455" s="339">
        <v>3086</v>
      </c>
      <c r="K455" s="339">
        <v>3086</v>
      </c>
      <c r="L455" s="339">
        <v>3086</v>
      </c>
      <c r="M455" s="339">
        <v>3086</v>
      </c>
      <c r="N455" s="339">
        <v>3086</v>
      </c>
      <c r="O455" s="339">
        <v>3086</v>
      </c>
      <c r="P455" s="339">
        <v>3086351</v>
      </c>
      <c r="Q455" s="340"/>
      <c r="R455" s="340"/>
      <c r="S455" s="340"/>
      <c r="T455" s="340"/>
      <c r="U455" s="340"/>
      <c r="V455" s="340"/>
      <c r="W455" s="340"/>
      <c r="X455" s="340"/>
      <c r="Y455" s="340"/>
      <c r="Z455" s="340"/>
      <c r="AA455" s="340"/>
      <c r="AB455" s="340"/>
      <c r="AC455" s="340"/>
      <c r="AD455" s="340"/>
    </row>
    <row r="456" spans="1:30" ht="12.75">
      <c r="A456" s="339" t="s">
        <v>273</v>
      </c>
      <c r="B456" s="339" t="s">
        <v>181</v>
      </c>
      <c r="C456" s="339">
        <v>820</v>
      </c>
      <c r="D456" s="339">
        <v>820</v>
      </c>
      <c r="E456" s="339">
        <v>820</v>
      </c>
      <c r="F456" s="339">
        <v>820</v>
      </c>
      <c r="G456" s="339">
        <v>820</v>
      </c>
      <c r="H456" s="339">
        <v>820</v>
      </c>
      <c r="I456" s="339">
        <v>820</v>
      </c>
      <c r="J456" s="339">
        <v>820</v>
      </c>
      <c r="K456" s="339">
        <v>820</v>
      </c>
      <c r="L456" s="339">
        <v>820</v>
      </c>
      <c r="M456" s="339">
        <v>820</v>
      </c>
      <c r="N456" s="339">
        <v>820</v>
      </c>
      <c r="O456" s="339">
        <v>820</v>
      </c>
      <c r="P456" s="339">
        <v>819764</v>
      </c>
      <c r="Q456" s="340"/>
      <c r="R456" s="340"/>
      <c r="S456" s="340"/>
      <c r="T456" s="340"/>
      <c r="U456" s="340"/>
      <c r="V456" s="340"/>
      <c r="W456" s="340"/>
      <c r="X456" s="340"/>
      <c r="Y456" s="340"/>
      <c r="Z456" s="340"/>
      <c r="AA456" s="340"/>
      <c r="AB456" s="340"/>
      <c r="AC456" s="340"/>
      <c r="AD456" s="340"/>
    </row>
    <row r="457" spans="1:30" ht="12.75">
      <c r="A457" s="339" t="s">
        <v>582</v>
      </c>
      <c r="B457" s="339" t="s">
        <v>181</v>
      </c>
      <c r="C457" s="339">
        <v>75</v>
      </c>
      <c r="D457" s="339">
        <v>75</v>
      </c>
      <c r="E457" s="339">
        <v>75</v>
      </c>
      <c r="F457" s="339">
        <v>75</v>
      </c>
      <c r="G457" s="339">
        <v>75</v>
      </c>
      <c r="H457" s="339">
        <v>75</v>
      </c>
      <c r="I457" s="339">
        <v>75</v>
      </c>
      <c r="J457" s="339">
        <v>75</v>
      </c>
      <c r="K457" s="339">
        <v>75</v>
      </c>
      <c r="L457" s="339">
        <v>75</v>
      </c>
      <c r="M457" s="339">
        <v>75</v>
      </c>
      <c r="N457" s="339">
        <v>75</v>
      </c>
      <c r="O457" s="339">
        <v>75</v>
      </c>
      <c r="P457" s="339">
        <v>74854</v>
      </c>
      <c r="Q457" s="340"/>
      <c r="R457" s="340"/>
      <c r="S457" s="340"/>
      <c r="T457" s="340"/>
      <c r="U457" s="340"/>
      <c r="V457" s="340"/>
      <c r="W457" s="340"/>
      <c r="X457" s="340"/>
      <c r="Y457" s="340"/>
      <c r="Z457" s="340"/>
      <c r="AA457" s="340"/>
      <c r="AB457" s="340"/>
      <c r="AC457" s="340"/>
      <c r="AD457" s="340"/>
    </row>
    <row r="458" spans="1:30" ht="12.75">
      <c r="A458" s="339" t="s">
        <v>1259</v>
      </c>
      <c r="B458" s="339" t="s">
        <v>181</v>
      </c>
      <c r="C458" s="339">
        <v>0</v>
      </c>
      <c r="D458" s="339">
        <v>0</v>
      </c>
      <c r="E458" s="339">
        <v>0</v>
      </c>
      <c r="F458" s="339">
        <v>0</v>
      </c>
      <c r="G458" s="339">
        <v>0</v>
      </c>
      <c r="H458" s="339">
        <v>0</v>
      </c>
      <c r="I458" s="339">
        <v>0</v>
      </c>
      <c r="J458" s="339">
        <v>0</v>
      </c>
      <c r="K458" s="339">
        <v>0</v>
      </c>
      <c r="L458" s="339">
        <v>0</v>
      </c>
      <c r="M458" s="339">
        <v>0</v>
      </c>
      <c r="N458" s="339">
        <v>0</v>
      </c>
      <c r="O458" s="339">
        <v>0</v>
      </c>
      <c r="P458" s="339">
        <v>0</v>
      </c>
      <c r="Q458" s="340"/>
      <c r="R458" s="340"/>
      <c r="S458" s="340"/>
      <c r="T458" s="340"/>
      <c r="U458" s="340"/>
      <c r="V458" s="340"/>
      <c r="W458" s="340"/>
      <c r="X458" s="340"/>
      <c r="Y458" s="340"/>
      <c r="Z458" s="340"/>
      <c r="AA458" s="340"/>
      <c r="AB458" s="340"/>
      <c r="AC458" s="340"/>
      <c r="AD458" s="340"/>
    </row>
    <row r="459" spans="1:30" ht="12.75">
      <c r="A459" s="339" t="s">
        <v>1059</v>
      </c>
      <c r="B459" s="339" t="s">
        <v>181</v>
      </c>
      <c r="C459" s="339">
        <v>0</v>
      </c>
      <c r="D459" s="339">
        <v>0</v>
      </c>
      <c r="E459" s="339">
        <v>0</v>
      </c>
      <c r="F459" s="339">
        <v>0</v>
      </c>
      <c r="G459" s="339">
        <v>0</v>
      </c>
      <c r="H459" s="339">
        <v>0</v>
      </c>
      <c r="I459" s="339">
        <v>0</v>
      </c>
      <c r="J459" s="339">
        <v>0</v>
      </c>
      <c r="K459" s="339">
        <v>0</v>
      </c>
      <c r="L459" s="339">
        <v>0</v>
      </c>
      <c r="M459" s="339">
        <v>0</v>
      </c>
      <c r="N459" s="339">
        <v>0</v>
      </c>
      <c r="O459" s="339">
        <v>0</v>
      </c>
      <c r="P459" s="339">
        <v>0</v>
      </c>
      <c r="Q459" s="340"/>
      <c r="R459" s="340"/>
      <c r="S459" s="340"/>
      <c r="T459" s="340"/>
      <c r="U459" s="340"/>
      <c r="V459" s="340"/>
      <c r="W459" s="340"/>
      <c r="X459" s="340"/>
      <c r="Y459" s="340"/>
      <c r="Z459" s="340"/>
      <c r="AA459" s="340"/>
      <c r="AB459" s="340"/>
      <c r="AC459" s="340"/>
      <c r="AD459" s="340"/>
    </row>
    <row r="460" spans="1:30" ht="12.75">
      <c r="A460" s="339" t="s">
        <v>274</v>
      </c>
      <c r="B460" s="339" t="s">
        <v>181</v>
      </c>
      <c r="C460" s="339">
        <v>114</v>
      </c>
      <c r="D460" s="339">
        <v>114</v>
      </c>
      <c r="E460" s="339">
        <v>114</v>
      </c>
      <c r="F460" s="339">
        <v>114</v>
      </c>
      <c r="G460" s="339">
        <v>114</v>
      </c>
      <c r="H460" s="339">
        <v>114</v>
      </c>
      <c r="I460" s="339">
        <v>114</v>
      </c>
      <c r="J460" s="339">
        <v>114</v>
      </c>
      <c r="K460" s="339">
        <v>114</v>
      </c>
      <c r="L460" s="339">
        <v>114</v>
      </c>
      <c r="M460" s="339">
        <v>114</v>
      </c>
      <c r="N460" s="339">
        <v>114</v>
      </c>
      <c r="O460" s="339">
        <v>114</v>
      </c>
      <c r="P460" s="339">
        <v>113968</v>
      </c>
      <c r="Q460" s="340"/>
      <c r="R460" s="340"/>
      <c r="S460" s="340"/>
      <c r="T460" s="340"/>
      <c r="U460" s="340"/>
      <c r="V460" s="340"/>
      <c r="W460" s="340"/>
      <c r="X460" s="340"/>
      <c r="Y460" s="340"/>
      <c r="Z460" s="340"/>
      <c r="AA460" s="340"/>
      <c r="AB460" s="340"/>
      <c r="AC460" s="340"/>
      <c r="AD460" s="340"/>
    </row>
    <row r="461" spans="1:30" ht="12.75">
      <c r="A461" s="339" t="s">
        <v>275</v>
      </c>
      <c r="B461" s="339" t="s">
        <v>181</v>
      </c>
      <c r="C461" s="339">
        <v>331</v>
      </c>
      <c r="D461" s="339">
        <v>331</v>
      </c>
      <c r="E461" s="339">
        <v>331</v>
      </c>
      <c r="F461" s="339">
        <v>331</v>
      </c>
      <c r="G461" s="339">
        <v>331</v>
      </c>
      <c r="H461" s="339">
        <v>331</v>
      </c>
      <c r="I461" s="339">
        <v>331</v>
      </c>
      <c r="J461" s="339">
        <v>331</v>
      </c>
      <c r="K461" s="339">
        <v>331</v>
      </c>
      <c r="L461" s="339">
        <v>331</v>
      </c>
      <c r="M461" s="339">
        <v>331</v>
      </c>
      <c r="N461" s="339">
        <v>331</v>
      </c>
      <c r="O461" s="339">
        <v>331</v>
      </c>
      <c r="P461" s="339">
        <v>331427</v>
      </c>
      <c r="Q461" s="340"/>
      <c r="R461" s="340"/>
      <c r="S461" s="340"/>
      <c r="T461" s="340"/>
      <c r="U461" s="340"/>
      <c r="V461" s="340"/>
      <c r="W461" s="340"/>
      <c r="X461" s="340"/>
      <c r="Y461" s="340"/>
      <c r="Z461" s="340"/>
      <c r="AA461" s="340"/>
      <c r="AB461" s="340"/>
      <c r="AC461" s="340"/>
      <c r="AD461" s="340"/>
    </row>
    <row r="462" spans="1:30" ht="12.75">
      <c r="A462" s="339" t="s">
        <v>1260</v>
      </c>
      <c r="B462" s="339" t="s">
        <v>181</v>
      </c>
      <c r="C462" s="339">
        <v>0</v>
      </c>
      <c r="D462" s="339">
        <v>0</v>
      </c>
      <c r="E462" s="339">
        <v>0</v>
      </c>
      <c r="F462" s="339">
        <v>0</v>
      </c>
      <c r="G462" s="339">
        <v>0</v>
      </c>
      <c r="H462" s="339">
        <v>0</v>
      </c>
      <c r="I462" s="339">
        <v>0</v>
      </c>
      <c r="J462" s="339">
        <v>0</v>
      </c>
      <c r="K462" s="339">
        <v>0</v>
      </c>
      <c r="L462" s="339">
        <v>0</v>
      </c>
      <c r="M462" s="339">
        <v>0</v>
      </c>
      <c r="N462" s="339">
        <v>0</v>
      </c>
      <c r="O462" s="339">
        <v>0</v>
      </c>
      <c r="P462" s="339">
        <v>0</v>
      </c>
      <c r="Q462" s="340"/>
      <c r="R462" s="340"/>
      <c r="S462" s="340"/>
      <c r="T462" s="340"/>
      <c r="U462" s="340"/>
      <c r="V462" s="340"/>
      <c r="W462" s="340"/>
      <c r="X462" s="340"/>
      <c r="Y462" s="340"/>
      <c r="Z462" s="340"/>
      <c r="AA462" s="340"/>
      <c r="AB462" s="340"/>
      <c r="AC462" s="340"/>
      <c r="AD462" s="340"/>
    </row>
    <row r="463" spans="1:30" ht="12.75">
      <c r="A463" s="339" t="s">
        <v>1261</v>
      </c>
      <c r="B463" s="339" t="s">
        <v>181</v>
      </c>
      <c r="C463" s="339">
        <v>0</v>
      </c>
      <c r="D463" s="339">
        <v>0</v>
      </c>
      <c r="E463" s="339">
        <v>0</v>
      </c>
      <c r="F463" s="339">
        <v>0</v>
      </c>
      <c r="G463" s="339">
        <v>0</v>
      </c>
      <c r="H463" s="339">
        <v>0</v>
      </c>
      <c r="I463" s="339">
        <v>0</v>
      </c>
      <c r="J463" s="339">
        <v>0</v>
      </c>
      <c r="K463" s="339">
        <v>0</v>
      </c>
      <c r="L463" s="339">
        <v>0</v>
      </c>
      <c r="M463" s="339">
        <v>0</v>
      </c>
      <c r="N463" s="339">
        <v>0</v>
      </c>
      <c r="O463" s="339">
        <v>0</v>
      </c>
      <c r="P463" s="339">
        <v>0</v>
      </c>
      <c r="Q463" s="340"/>
      <c r="R463" s="340"/>
      <c r="S463" s="340"/>
      <c r="T463" s="340"/>
      <c r="U463" s="340"/>
      <c r="V463" s="340"/>
      <c r="W463" s="340"/>
      <c r="X463" s="340"/>
      <c r="Y463" s="340"/>
      <c r="Z463" s="340"/>
      <c r="AA463" s="340"/>
      <c r="AB463" s="340"/>
      <c r="AC463" s="340"/>
      <c r="AD463" s="340"/>
    </row>
    <row r="464" spans="1:30" ht="12.75">
      <c r="A464" s="339" t="s">
        <v>1060</v>
      </c>
      <c r="B464" s="339" t="s">
        <v>181</v>
      </c>
      <c r="C464" s="339">
        <v>0</v>
      </c>
      <c r="D464" s="339">
        <v>0</v>
      </c>
      <c r="E464" s="339">
        <v>0</v>
      </c>
      <c r="F464" s="339">
        <v>0</v>
      </c>
      <c r="G464" s="339">
        <v>0</v>
      </c>
      <c r="H464" s="339">
        <v>0</v>
      </c>
      <c r="I464" s="339">
        <v>0</v>
      </c>
      <c r="J464" s="339">
        <v>0</v>
      </c>
      <c r="K464" s="339">
        <v>0</v>
      </c>
      <c r="L464" s="339">
        <v>0</v>
      </c>
      <c r="M464" s="339">
        <v>0</v>
      </c>
      <c r="N464" s="339">
        <v>0</v>
      </c>
      <c r="O464" s="339">
        <v>0</v>
      </c>
      <c r="P464" s="339">
        <v>0</v>
      </c>
      <c r="Q464" s="340"/>
      <c r="R464" s="340"/>
      <c r="S464" s="340"/>
      <c r="T464" s="340"/>
      <c r="U464" s="340"/>
      <c r="V464" s="340"/>
      <c r="W464" s="340"/>
      <c r="X464" s="340"/>
      <c r="Y464" s="340"/>
      <c r="Z464" s="340"/>
      <c r="AA464" s="340"/>
      <c r="AB464" s="340"/>
      <c r="AC464" s="340"/>
      <c r="AD464" s="340"/>
    </row>
    <row r="465" spans="1:30" ht="12.75">
      <c r="A465" s="339" t="s">
        <v>1061</v>
      </c>
      <c r="B465" s="339" t="s">
        <v>181</v>
      </c>
      <c r="C465" s="339">
        <v>0</v>
      </c>
      <c r="D465" s="339">
        <v>0</v>
      </c>
      <c r="E465" s="339">
        <v>0</v>
      </c>
      <c r="F465" s="339">
        <v>0</v>
      </c>
      <c r="G465" s="339">
        <v>0</v>
      </c>
      <c r="H465" s="339">
        <v>0</v>
      </c>
      <c r="I465" s="339">
        <v>0</v>
      </c>
      <c r="J465" s="339">
        <v>0</v>
      </c>
      <c r="K465" s="339">
        <v>0</v>
      </c>
      <c r="L465" s="339">
        <v>0</v>
      </c>
      <c r="M465" s="339">
        <v>0</v>
      </c>
      <c r="N465" s="339">
        <v>0</v>
      </c>
      <c r="O465" s="339">
        <v>0</v>
      </c>
      <c r="P465" s="339">
        <v>0</v>
      </c>
      <c r="Q465" s="340"/>
      <c r="R465" s="340"/>
      <c r="S465" s="340"/>
      <c r="T465" s="340"/>
      <c r="U465" s="340"/>
      <c r="V465" s="340"/>
      <c r="W465" s="340"/>
      <c r="X465" s="340"/>
      <c r="Y465" s="340"/>
      <c r="Z465" s="340"/>
      <c r="AA465" s="340"/>
      <c r="AB465" s="340"/>
      <c r="AC465" s="340"/>
      <c r="AD465" s="340"/>
    </row>
    <row r="466" spans="1:30" ht="12.75">
      <c r="A466" s="339" t="s">
        <v>583</v>
      </c>
      <c r="B466" s="339" t="s">
        <v>181</v>
      </c>
      <c r="C466" s="339">
        <v>568</v>
      </c>
      <c r="D466" s="339">
        <v>568</v>
      </c>
      <c r="E466" s="339">
        <v>568</v>
      </c>
      <c r="F466" s="339">
        <v>568</v>
      </c>
      <c r="G466" s="339">
        <v>568</v>
      </c>
      <c r="H466" s="339">
        <v>568</v>
      </c>
      <c r="I466" s="339">
        <v>568</v>
      </c>
      <c r="J466" s="339">
        <v>568</v>
      </c>
      <c r="K466" s="339">
        <v>568</v>
      </c>
      <c r="L466" s="339">
        <v>568</v>
      </c>
      <c r="M466" s="339">
        <v>568</v>
      </c>
      <c r="N466" s="339">
        <v>568</v>
      </c>
      <c r="O466" s="339">
        <v>568</v>
      </c>
      <c r="P466" s="339">
        <v>568185</v>
      </c>
      <c r="Q466" s="340"/>
      <c r="R466" s="340"/>
      <c r="S466" s="340"/>
      <c r="T466" s="340"/>
      <c r="U466" s="340"/>
      <c r="V466" s="340"/>
      <c r="W466" s="340"/>
      <c r="X466" s="340"/>
      <c r="Y466" s="340"/>
      <c r="Z466" s="340"/>
      <c r="AA466" s="340"/>
      <c r="AB466" s="340"/>
      <c r="AC466" s="340"/>
      <c r="AD466" s="340"/>
    </row>
    <row r="467" spans="1:30" ht="12.75">
      <c r="A467" s="339" t="s">
        <v>1262</v>
      </c>
      <c r="B467" s="339" t="s">
        <v>181</v>
      </c>
      <c r="C467" s="339">
        <v>0</v>
      </c>
      <c r="D467" s="339">
        <v>0</v>
      </c>
      <c r="E467" s="339">
        <v>0</v>
      </c>
      <c r="F467" s="339">
        <v>0</v>
      </c>
      <c r="G467" s="339">
        <v>0</v>
      </c>
      <c r="H467" s="339">
        <v>0</v>
      </c>
      <c r="I467" s="339">
        <v>0</v>
      </c>
      <c r="J467" s="339">
        <v>0</v>
      </c>
      <c r="K467" s="339">
        <v>0</v>
      </c>
      <c r="L467" s="339">
        <v>0</v>
      </c>
      <c r="M467" s="339">
        <v>0</v>
      </c>
      <c r="N467" s="339">
        <v>0</v>
      </c>
      <c r="O467" s="339">
        <v>0</v>
      </c>
      <c r="P467" s="339">
        <v>0</v>
      </c>
      <c r="Q467" s="340"/>
      <c r="R467" s="340"/>
      <c r="S467" s="340"/>
      <c r="T467" s="340"/>
      <c r="U467" s="340"/>
      <c r="V467" s="340"/>
      <c r="W467" s="340"/>
      <c r="X467" s="340"/>
      <c r="Y467" s="340"/>
      <c r="Z467" s="340"/>
      <c r="AA467" s="340"/>
      <c r="AB467" s="340"/>
      <c r="AC467" s="340"/>
      <c r="AD467" s="340"/>
    </row>
    <row r="468" spans="1:30" ht="12.75">
      <c r="A468" s="339" t="s">
        <v>584</v>
      </c>
      <c r="B468" s="339" t="s">
        <v>181</v>
      </c>
      <c r="C468" s="339">
        <v>0</v>
      </c>
      <c r="D468" s="339">
        <v>0</v>
      </c>
      <c r="E468" s="339">
        <v>0</v>
      </c>
      <c r="F468" s="339">
        <v>0</v>
      </c>
      <c r="G468" s="339">
        <v>0</v>
      </c>
      <c r="H468" s="339">
        <v>0</v>
      </c>
      <c r="I468" s="339">
        <v>0</v>
      </c>
      <c r="J468" s="339">
        <v>0</v>
      </c>
      <c r="K468" s="339">
        <v>0</v>
      </c>
      <c r="L468" s="339">
        <v>0</v>
      </c>
      <c r="M468" s="339">
        <v>0</v>
      </c>
      <c r="N468" s="339">
        <v>0</v>
      </c>
      <c r="O468" s="339">
        <v>0</v>
      </c>
      <c r="P468" s="339">
        <v>0</v>
      </c>
      <c r="Q468" s="340"/>
      <c r="R468" s="340"/>
      <c r="S468" s="340"/>
      <c r="T468" s="340"/>
      <c r="U468" s="340"/>
      <c r="V468" s="340"/>
      <c r="W468" s="340"/>
      <c r="X468" s="340"/>
      <c r="Y468" s="340"/>
      <c r="Z468" s="340"/>
      <c r="AA468" s="340"/>
      <c r="AB468" s="340"/>
      <c r="AC468" s="340"/>
      <c r="AD468" s="340"/>
    </row>
    <row r="469" spans="1:30" ht="12.75">
      <c r="A469" s="339" t="s">
        <v>585</v>
      </c>
      <c r="B469" s="339" t="s">
        <v>181</v>
      </c>
      <c r="C469" s="339">
        <v>0</v>
      </c>
      <c r="D469" s="339">
        <v>0</v>
      </c>
      <c r="E469" s="339">
        <v>0</v>
      </c>
      <c r="F469" s="339">
        <v>0</v>
      </c>
      <c r="G469" s="339">
        <v>0</v>
      </c>
      <c r="H469" s="339">
        <v>0</v>
      </c>
      <c r="I469" s="339">
        <v>0</v>
      </c>
      <c r="J469" s="339">
        <v>0</v>
      </c>
      <c r="K469" s="339">
        <v>0</v>
      </c>
      <c r="L469" s="339">
        <v>0</v>
      </c>
      <c r="M469" s="339">
        <v>0</v>
      </c>
      <c r="N469" s="339">
        <v>0</v>
      </c>
      <c r="O469" s="339">
        <v>0</v>
      </c>
      <c r="P469" s="339">
        <v>0</v>
      </c>
      <c r="Q469" s="340"/>
      <c r="R469" s="340"/>
      <c r="S469" s="340"/>
      <c r="T469" s="340"/>
      <c r="U469" s="340"/>
      <c r="V469" s="340"/>
      <c r="W469" s="340"/>
      <c r="X469" s="340"/>
      <c r="Y469" s="340"/>
      <c r="Z469" s="340"/>
      <c r="AA469" s="340"/>
      <c r="AB469" s="340"/>
      <c r="AC469" s="340"/>
      <c r="AD469" s="340"/>
    </row>
    <row r="470" spans="1:30" ht="12.75">
      <c r="A470" s="339" t="s">
        <v>1263</v>
      </c>
      <c r="B470" s="339" t="s">
        <v>181</v>
      </c>
      <c r="C470" s="339">
        <v>0</v>
      </c>
      <c r="D470" s="339">
        <v>0</v>
      </c>
      <c r="E470" s="339">
        <v>0</v>
      </c>
      <c r="F470" s="339">
        <v>0</v>
      </c>
      <c r="G470" s="339">
        <v>0</v>
      </c>
      <c r="H470" s="339">
        <v>0</v>
      </c>
      <c r="I470" s="339">
        <v>0</v>
      </c>
      <c r="J470" s="339">
        <v>0</v>
      </c>
      <c r="K470" s="339">
        <v>0</v>
      </c>
      <c r="L470" s="339">
        <v>0</v>
      </c>
      <c r="M470" s="339">
        <v>0</v>
      </c>
      <c r="N470" s="339">
        <v>0</v>
      </c>
      <c r="O470" s="339">
        <v>0</v>
      </c>
      <c r="P470" s="339">
        <v>0</v>
      </c>
      <c r="Q470" s="340"/>
      <c r="R470" s="340"/>
      <c r="S470" s="340"/>
      <c r="T470" s="340"/>
      <c r="U470" s="340"/>
      <c r="V470" s="340"/>
      <c r="W470" s="340"/>
      <c r="X470" s="340"/>
      <c r="Y470" s="340"/>
      <c r="Z470" s="340"/>
      <c r="AA470" s="340"/>
      <c r="AB470" s="340"/>
      <c r="AC470" s="340"/>
      <c r="AD470" s="340"/>
    </row>
    <row r="471" spans="1:30" ht="12.75">
      <c r="A471" s="339" t="s">
        <v>276</v>
      </c>
      <c r="B471" s="339" t="s">
        <v>181</v>
      </c>
      <c r="C471" s="339">
        <v>3787</v>
      </c>
      <c r="D471" s="339">
        <v>3787</v>
      </c>
      <c r="E471" s="339">
        <v>3787</v>
      </c>
      <c r="F471" s="339">
        <v>3787</v>
      </c>
      <c r="G471" s="339">
        <v>3787</v>
      </c>
      <c r="H471" s="339">
        <v>3787</v>
      </c>
      <c r="I471" s="339">
        <v>3787</v>
      </c>
      <c r="J471" s="339">
        <v>3787</v>
      </c>
      <c r="K471" s="339">
        <v>3787</v>
      </c>
      <c r="L471" s="339">
        <v>3787</v>
      </c>
      <c r="M471" s="339">
        <v>3787</v>
      </c>
      <c r="N471" s="339">
        <v>3787</v>
      </c>
      <c r="O471" s="339">
        <v>4472</v>
      </c>
      <c r="P471" s="339">
        <v>3815567</v>
      </c>
      <c r="Q471" s="340"/>
      <c r="R471" s="340"/>
      <c r="S471" s="340"/>
      <c r="T471" s="340"/>
      <c r="U471" s="340"/>
      <c r="V471" s="340"/>
      <c r="W471" s="340"/>
      <c r="X471" s="340"/>
      <c r="Y471" s="340"/>
      <c r="Z471" s="340"/>
      <c r="AA471" s="340"/>
      <c r="AB471" s="340"/>
      <c r="AC471" s="340"/>
      <c r="AD471" s="340"/>
    </row>
    <row r="472" spans="1:30" ht="12.75">
      <c r="A472" s="339" t="s">
        <v>586</v>
      </c>
      <c r="B472" s="339" t="s">
        <v>181</v>
      </c>
      <c r="C472" s="339">
        <v>8</v>
      </c>
      <c r="D472" s="339">
        <v>8</v>
      </c>
      <c r="E472" s="339">
        <v>8</v>
      </c>
      <c r="F472" s="339">
        <v>8</v>
      </c>
      <c r="G472" s="339">
        <v>8</v>
      </c>
      <c r="H472" s="339">
        <v>8</v>
      </c>
      <c r="I472" s="339">
        <v>8</v>
      </c>
      <c r="J472" s="339">
        <v>8</v>
      </c>
      <c r="K472" s="339">
        <v>8</v>
      </c>
      <c r="L472" s="339">
        <v>8</v>
      </c>
      <c r="M472" s="339">
        <v>8</v>
      </c>
      <c r="N472" s="339">
        <v>8</v>
      </c>
      <c r="O472" s="339">
        <v>8</v>
      </c>
      <c r="P472" s="339">
        <v>8021</v>
      </c>
      <c r="Q472" s="340"/>
      <c r="R472" s="340"/>
      <c r="S472" s="340"/>
      <c r="T472" s="340"/>
      <c r="U472" s="340"/>
      <c r="V472" s="340"/>
      <c r="W472" s="340"/>
      <c r="X472" s="340"/>
      <c r="Y472" s="340"/>
      <c r="Z472" s="340"/>
      <c r="AA472" s="340"/>
      <c r="AB472" s="340"/>
      <c r="AC472" s="340"/>
      <c r="AD472" s="340"/>
    </row>
    <row r="473" spans="1:30" ht="12.75">
      <c r="A473" s="339" t="s">
        <v>1264</v>
      </c>
      <c r="B473" s="339" t="s">
        <v>181</v>
      </c>
      <c r="C473" s="339">
        <v>0</v>
      </c>
      <c r="D473" s="339">
        <v>0</v>
      </c>
      <c r="E473" s="339">
        <v>0</v>
      </c>
      <c r="F473" s="339">
        <v>0</v>
      </c>
      <c r="G473" s="339">
        <v>0</v>
      </c>
      <c r="H473" s="339">
        <v>0</v>
      </c>
      <c r="I473" s="339">
        <v>0</v>
      </c>
      <c r="J473" s="339">
        <v>0</v>
      </c>
      <c r="K473" s="339">
        <v>0</v>
      </c>
      <c r="L473" s="339">
        <v>0</v>
      </c>
      <c r="M473" s="339">
        <v>0</v>
      </c>
      <c r="N473" s="339">
        <v>0</v>
      </c>
      <c r="O473" s="339">
        <v>0</v>
      </c>
      <c r="P473" s="339">
        <v>0</v>
      </c>
      <c r="Q473" s="340"/>
      <c r="R473" s="340"/>
      <c r="S473" s="340"/>
      <c r="T473" s="340"/>
      <c r="U473" s="340"/>
      <c r="V473" s="340"/>
      <c r="W473" s="340"/>
      <c r="X473" s="340"/>
      <c r="Y473" s="340"/>
      <c r="Z473" s="340"/>
      <c r="AA473" s="340"/>
      <c r="AB473" s="340"/>
      <c r="AC473" s="340"/>
      <c r="AD473" s="340"/>
    </row>
    <row r="474" spans="1:30" ht="12.75">
      <c r="A474" s="339" t="s">
        <v>768</v>
      </c>
      <c r="B474" s="339" t="s">
        <v>181</v>
      </c>
      <c r="C474" s="339">
        <v>0</v>
      </c>
      <c r="D474" s="339">
        <v>0</v>
      </c>
      <c r="E474" s="339">
        <v>0</v>
      </c>
      <c r="F474" s="339">
        <v>0</v>
      </c>
      <c r="G474" s="339">
        <v>0</v>
      </c>
      <c r="H474" s="339">
        <v>0</v>
      </c>
      <c r="I474" s="339">
        <v>0</v>
      </c>
      <c r="J474" s="339">
        <v>0</v>
      </c>
      <c r="K474" s="339">
        <v>0</v>
      </c>
      <c r="L474" s="339">
        <v>0</v>
      </c>
      <c r="M474" s="339">
        <v>0</v>
      </c>
      <c r="N474" s="339">
        <v>0</v>
      </c>
      <c r="O474" s="339">
        <v>0</v>
      </c>
      <c r="P474" s="339">
        <v>0</v>
      </c>
      <c r="Q474" s="340"/>
      <c r="R474" s="340"/>
      <c r="S474" s="340"/>
      <c r="T474" s="340"/>
      <c r="U474" s="340"/>
      <c r="V474" s="340"/>
      <c r="W474" s="340"/>
      <c r="X474" s="340"/>
      <c r="Y474" s="340"/>
      <c r="Z474" s="340"/>
      <c r="AA474" s="340"/>
      <c r="AB474" s="340"/>
      <c r="AC474" s="340"/>
      <c r="AD474" s="340"/>
    </row>
    <row r="475" spans="1:30" ht="12.75">
      <c r="A475" s="339" t="s">
        <v>1265</v>
      </c>
      <c r="B475" s="339" t="s">
        <v>181</v>
      </c>
      <c r="C475" s="339">
        <v>0</v>
      </c>
      <c r="D475" s="339">
        <v>0</v>
      </c>
      <c r="E475" s="339">
        <v>0</v>
      </c>
      <c r="F475" s="339">
        <v>0</v>
      </c>
      <c r="G475" s="339">
        <v>0</v>
      </c>
      <c r="H475" s="339">
        <v>0</v>
      </c>
      <c r="I475" s="339">
        <v>0</v>
      </c>
      <c r="J475" s="339">
        <v>0</v>
      </c>
      <c r="K475" s="339">
        <v>0</v>
      </c>
      <c r="L475" s="339">
        <v>0</v>
      </c>
      <c r="M475" s="339">
        <v>0</v>
      </c>
      <c r="N475" s="339">
        <v>0</v>
      </c>
      <c r="O475" s="339">
        <v>0</v>
      </c>
      <c r="P475" s="339">
        <v>0</v>
      </c>
      <c r="Q475" s="340"/>
      <c r="R475" s="340"/>
      <c r="S475" s="340"/>
      <c r="T475" s="340"/>
      <c r="U475" s="340"/>
      <c r="V475" s="340"/>
      <c r="W475" s="340"/>
      <c r="X475" s="340"/>
      <c r="Y475" s="340"/>
      <c r="Z475" s="340"/>
      <c r="AA475" s="340"/>
      <c r="AB475" s="340"/>
      <c r="AC475" s="340"/>
      <c r="AD475" s="340"/>
    </row>
    <row r="476" spans="1:30" ht="12.75">
      <c r="A476" s="339" t="s">
        <v>277</v>
      </c>
      <c r="B476" s="339" t="s">
        <v>181</v>
      </c>
      <c r="C476" s="339">
        <v>0</v>
      </c>
      <c r="D476" s="339">
        <v>0</v>
      </c>
      <c r="E476" s="339">
        <v>0</v>
      </c>
      <c r="F476" s="339">
        <v>0</v>
      </c>
      <c r="G476" s="339">
        <v>0</v>
      </c>
      <c r="H476" s="339">
        <v>0</v>
      </c>
      <c r="I476" s="339">
        <v>0</v>
      </c>
      <c r="J476" s="339">
        <v>0</v>
      </c>
      <c r="K476" s="339">
        <v>0</v>
      </c>
      <c r="L476" s="339">
        <v>0</v>
      </c>
      <c r="M476" s="339">
        <v>0</v>
      </c>
      <c r="N476" s="339">
        <v>0</v>
      </c>
      <c r="O476" s="339">
        <v>0</v>
      </c>
      <c r="P476" s="339">
        <v>0</v>
      </c>
      <c r="Q476" s="340"/>
      <c r="R476" s="340"/>
      <c r="S476" s="340"/>
      <c r="T476" s="340"/>
      <c r="U476" s="340"/>
      <c r="V476" s="340"/>
      <c r="W476" s="340"/>
      <c r="X476" s="340"/>
      <c r="Y476" s="340"/>
      <c r="Z476" s="340"/>
      <c r="AA476" s="340"/>
      <c r="AB476" s="340"/>
      <c r="AC476" s="340"/>
      <c r="AD476" s="340"/>
    </row>
    <row r="477" spans="1:30" s="344" customFormat="1" ht="12.75">
      <c r="A477" s="341"/>
      <c r="B477" s="342" t="s">
        <v>1266</v>
      </c>
      <c r="C477" s="342">
        <v>1555681</v>
      </c>
      <c r="D477" s="342">
        <v>1557409</v>
      </c>
      <c r="E477" s="342">
        <v>1560353</v>
      </c>
      <c r="F477" s="342">
        <v>1560428</v>
      </c>
      <c r="G477" s="342">
        <v>1562705</v>
      </c>
      <c r="H477" s="342">
        <v>1557612</v>
      </c>
      <c r="I477" s="342">
        <v>1560536</v>
      </c>
      <c r="J477" s="342">
        <v>1560309</v>
      </c>
      <c r="K477" s="342">
        <v>1560995</v>
      </c>
      <c r="L477" s="342">
        <v>1560903</v>
      </c>
      <c r="M477" s="342">
        <v>1581537</v>
      </c>
      <c r="N477" s="342">
        <v>1584106</v>
      </c>
      <c r="O477" s="342">
        <v>1593086</v>
      </c>
      <c r="P477" s="342">
        <v>1565101205</v>
      </c>
      <c r="Q477" s="343"/>
      <c r="R477" s="343"/>
      <c r="S477" s="343"/>
      <c r="T477" s="343"/>
      <c r="U477" s="343"/>
      <c r="V477" s="343"/>
      <c r="W477" s="343"/>
      <c r="X477" s="343"/>
      <c r="Y477" s="343"/>
      <c r="Z477" s="343"/>
      <c r="AA477" s="343"/>
      <c r="AB477" s="343"/>
      <c r="AC477" s="343"/>
      <c r="AD477" s="343"/>
    </row>
    <row r="478" spans="1:30" ht="12.75">
      <c r="A478" s="339" t="s">
        <v>278</v>
      </c>
      <c r="B478" s="339" t="s">
        <v>822</v>
      </c>
      <c r="C478" s="339">
        <v>11505</v>
      </c>
      <c r="D478" s="339">
        <v>8684</v>
      </c>
      <c r="E478" s="339">
        <v>8684</v>
      </c>
      <c r="F478" s="339">
        <v>8684</v>
      </c>
      <c r="G478" s="339">
        <v>8695</v>
      </c>
      <c r="H478" s="339">
        <v>8695</v>
      </c>
      <c r="I478" s="339">
        <v>8695</v>
      </c>
      <c r="J478" s="339">
        <v>8684</v>
      </c>
      <c r="K478" s="339">
        <v>8684</v>
      </c>
      <c r="L478" s="339">
        <v>8684</v>
      </c>
      <c r="M478" s="339">
        <v>8684</v>
      </c>
      <c r="N478" s="339">
        <v>8684</v>
      </c>
      <c r="O478" s="339">
        <v>10766</v>
      </c>
      <c r="P478" s="339">
        <v>8891425</v>
      </c>
      <c r="Q478" s="340"/>
      <c r="R478" s="340"/>
      <c r="S478" s="340"/>
      <c r="T478" s="340"/>
      <c r="U478" s="340"/>
      <c r="V478" s="340"/>
      <c r="W478" s="340"/>
      <c r="X478" s="340"/>
      <c r="Y478" s="340"/>
      <c r="Z478" s="340"/>
      <c r="AA478" s="340"/>
      <c r="AB478" s="340"/>
      <c r="AC478" s="340"/>
      <c r="AD478" s="340"/>
    </row>
    <row r="479" spans="1:30" ht="12.75">
      <c r="A479" s="339" t="s">
        <v>279</v>
      </c>
      <c r="B479" s="339" t="s">
        <v>822</v>
      </c>
      <c r="C479" s="339">
        <v>30575</v>
      </c>
      <c r="D479" s="339">
        <v>33403</v>
      </c>
      <c r="E479" s="339">
        <v>33403</v>
      </c>
      <c r="F479" s="339">
        <v>33403</v>
      </c>
      <c r="G479" s="339">
        <v>33404</v>
      </c>
      <c r="H479" s="339">
        <v>33404</v>
      </c>
      <c r="I479" s="339">
        <v>33404</v>
      </c>
      <c r="J479" s="339">
        <v>33415</v>
      </c>
      <c r="K479" s="339">
        <v>33412</v>
      </c>
      <c r="L479" s="339">
        <v>33413</v>
      </c>
      <c r="M479" s="339">
        <v>33414</v>
      </c>
      <c r="N479" s="339">
        <v>33420</v>
      </c>
      <c r="O479" s="339">
        <v>33435</v>
      </c>
      <c r="P479" s="339">
        <v>33291706</v>
      </c>
      <c r="Q479" s="340"/>
      <c r="R479" s="340"/>
      <c r="S479" s="340"/>
      <c r="T479" s="340"/>
      <c r="U479" s="340"/>
      <c r="V479" s="340"/>
      <c r="W479" s="340"/>
      <c r="X479" s="340"/>
      <c r="Y479" s="340"/>
      <c r="Z479" s="340"/>
      <c r="AA479" s="340"/>
      <c r="AB479" s="340"/>
      <c r="AC479" s="340"/>
      <c r="AD479" s="340"/>
    </row>
    <row r="480" spans="1:30" ht="12.75">
      <c r="A480" s="339" t="s">
        <v>280</v>
      </c>
      <c r="B480" s="339" t="s">
        <v>822</v>
      </c>
      <c r="C480" s="339">
        <v>256</v>
      </c>
      <c r="D480" s="339">
        <v>256</v>
      </c>
      <c r="E480" s="339">
        <v>256</v>
      </c>
      <c r="F480" s="339">
        <v>256</v>
      </c>
      <c r="G480" s="339">
        <v>256</v>
      </c>
      <c r="H480" s="339">
        <v>256</v>
      </c>
      <c r="I480" s="339">
        <v>256</v>
      </c>
      <c r="J480" s="339">
        <v>256</v>
      </c>
      <c r="K480" s="339">
        <v>256</v>
      </c>
      <c r="L480" s="339">
        <v>256</v>
      </c>
      <c r="M480" s="339">
        <v>256</v>
      </c>
      <c r="N480" s="339">
        <v>256</v>
      </c>
      <c r="O480" s="339">
        <v>256</v>
      </c>
      <c r="P480" s="339">
        <v>255812</v>
      </c>
      <c r="Q480" s="340"/>
      <c r="R480" s="340"/>
      <c r="S480" s="340"/>
      <c r="T480" s="340"/>
      <c r="U480" s="340"/>
      <c r="V480" s="340"/>
      <c r="W480" s="340"/>
      <c r="X480" s="340"/>
      <c r="Y480" s="340"/>
      <c r="Z480" s="340"/>
      <c r="AA480" s="340"/>
      <c r="AB480" s="340"/>
      <c r="AC480" s="340"/>
      <c r="AD480" s="340"/>
    </row>
    <row r="481" spans="1:30" ht="12.75">
      <c r="A481" s="339" t="s">
        <v>281</v>
      </c>
      <c r="B481" s="339" t="s">
        <v>822</v>
      </c>
      <c r="C481" s="339">
        <v>31</v>
      </c>
      <c r="D481" s="339">
        <v>31</v>
      </c>
      <c r="E481" s="339">
        <v>31</v>
      </c>
      <c r="F481" s="339">
        <v>31</v>
      </c>
      <c r="G481" s="339">
        <v>31</v>
      </c>
      <c r="H481" s="339">
        <v>31</v>
      </c>
      <c r="I481" s="339">
        <v>31</v>
      </c>
      <c r="J481" s="339">
        <v>31</v>
      </c>
      <c r="K481" s="339">
        <v>31</v>
      </c>
      <c r="L481" s="339">
        <v>31</v>
      </c>
      <c r="M481" s="339">
        <v>31</v>
      </c>
      <c r="N481" s="339">
        <v>31</v>
      </c>
      <c r="O481" s="339">
        <v>31</v>
      </c>
      <c r="P481" s="339">
        <v>31040</v>
      </c>
      <c r="Q481" s="340"/>
      <c r="R481" s="340"/>
      <c r="S481" s="340"/>
      <c r="T481" s="340"/>
      <c r="U481" s="340"/>
      <c r="V481" s="340"/>
      <c r="W481" s="340"/>
      <c r="X481" s="340"/>
      <c r="Y481" s="340"/>
      <c r="Z481" s="340"/>
      <c r="AA481" s="340"/>
      <c r="AB481" s="340"/>
      <c r="AC481" s="340"/>
      <c r="AD481" s="340"/>
    </row>
    <row r="482" spans="1:30" ht="12.75">
      <c r="A482" s="339" t="s">
        <v>282</v>
      </c>
      <c r="B482" s="339" t="s">
        <v>822</v>
      </c>
      <c r="C482" s="339">
        <v>5</v>
      </c>
      <c r="D482" s="339">
        <v>5</v>
      </c>
      <c r="E482" s="339">
        <v>5</v>
      </c>
      <c r="F482" s="339">
        <v>5</v>
      </c>
      <c r="G482" s="339">
        <v>5</v>
      </c>
      <c r="H482" s="339">
        <v>5</v>
      </c>
      <c r="I482" s="339">
        <v>5</v>
      </c>
      <c r="J482" s="339">
        <v>5</v>
      </c>
      <c r="K482" s="339">
        <v>5</v>
      </c>
      <c r="L482" s="339">
        <v>5</v>
      </c>
      <c r="M482" s="339">
        <v>5</v>
      </c>
      <c r="N482" s="339">
        <v>5</v>
      </c>
      <c r="O482" s="339">
        <v>5</v>
      </c>
      <c r="P482" s="339">
        <v>4766</v>
      </c>
      <c r="Q482" s="340"/>
      <c r="R482" s="340"/>
      <c r="S482" s="340"/>
      <c r="T482" s="340"/>
      <c r="U482" s="340"/>
      <c r="V482" s="340"/>
      <c r="W482" s="340"/>
      <c r="X482" s="340"/>
      <c r="Y482" s="340"/>
      <c r="Z482" s="340"/>
      <c r="AA482" s="340"/>
      <c r="AB482" s="340"/>
      <c r="AC482" s="340"/>
      <c r="AD482" s="340"/>
    </row>
    <row r="483" spans="1:30" ht="12.75">
      <c r="A483" s="339" t="s">
        <v>283</v>
      </c>
      <c r="B483" s="339" t="s">
        <v>822</v>
      </c>
      <c r="C483" s="339">
        <v>12</v>
      </c>
      <c r="D483" s="339">
        <v>12</v>
      </c>
      <c r="E483" s="339">
        <v>12</v>
      </c>
      <c r="F483" s="339">
        <v>12</v>
      </c>
      <c r="G483" s="339">
        <v>12</v>
      </c>
      <c r="H483" s="339">
        <v>12</v>
      </c>
      <c r="I483" s="339">
        <v>12</v>
      </c>
      <c r="J483" s="339">
        <v>12</v>
      </c>
      <c r="K483" s="339">
        <v>12</v>
      </c>
      <c r="L483" s="339">
        <v>12</v>
      </c>
      <c r="M483" s="339">
        <v>12</v>
      </c>
      <c r="N483" s="339">
        <v>12</v>
      </c>
      <c r="O483" s="339">
        <v>12</v>
      </c>
      <c r="P483" s="339">
        <v>12337</v>
      </c>
      <c r="Q483" s="340"/>
      <c r="R483" s="340"/>
      <c r="S483" s="340"/>
      <c r="T483" s="340"/>
      <c r="U483" s="340"/>
      <c r="V483" s="340"/>
      <c r="W483" s="340"/>
      <c r="X483" s="340"/>
      <c r="Y483" s="340"/>
      <c r="Z483" s="340"/>
      <c r="AA483" s="340"/>
      <c r="AB483" s="340"/>
      <c r="AC483" s="340"/>
      <c r="AD483" s="340"/>
    </row>
    <row r="484" spans="1:30" ht="12.75">
      <c r="A484" s="339" t="s">
        <v>284</v>
      </c>
      <c r="B484" s="339" t="s">
        <v>822</v>
      </c>
      <c r="C484" s="339">
        <v>204</v>
      </c>
      <c r="D484" s="339">
        <v>204</v>
      </c>
      <c r="E484" s="339">
        <v>204</v>
      </c>
      <c r="F484" s="339">
        <v>204</v>
      </c>
      <c r="G484" s="339">
        <v>204</v>
      </c>
      <c r="H484" s="339">
        <v>204</v>
      </c>
      <c r="I484" s="339">
        <v>204</v>
      </c>
      <c r="J484" s="339">
        <v>204</v>
      </c>
      <c r="K484" s="339">
        <v>204</v>
      </c>
      <c r="L484" s="339">
        <v>204</v>
      </c>
      <c r="M484" s="339">
        <v>204</v>
      </c>
      <c r="N484" s="339">
        <v>204</v>
      </c>
      <c r="O484" s="339">
        <v>204</v>
      </c>
      <c r="P484" s="339">
        <v>204314</v>
      </c>
      <c r="Q484" s="340"/>
      <c r="R484" s="340"/>
      <c r="S484" s="340"/>
      <c r="T484" s="340"/>
      <c r="U484" s="340"/>
      <c r="V484" s="340"/>
      <c r="W484" s="340"/>
      <c r="X484" s="340"/>
      <c r="Y484" s="340"/>
      <c r="Z484" s="340"/>
      <c r="AA484" s="340"/>
      <c r="AB484" s="340"/>
      <c r="AC484" s="340"/>
      <c r="AD484" s="340"/>
    </row>
    <row r="485" spans="1:30" ht="12.75">
      <c r="A485" s="339" t="s">
        <v>285</v>
      </c>
      <c r="B485" s="339" t="s">
        <v>822</v>
      </c>
      <c r="C485" s="339">
        <v>4</v>
      </c>
      <c r="D485" s="339">
        <v>4</v>
      </c>
      <c r="E485" s="339">
        <v>4</v>
      </c>
      <c r="F485" s="339">
        <v>4</v>
      </c>
      <c r="G485" s="339">
        <v>4</v>
      </c>
      <c r="H485" s="339">
        <v>4</v>
      </c>
      <c r="I485" s="339">
        <v>4</v>
      </c>
      <c r="J485" s="339">
        <v>4</v>
      </c>
      <c r="K485" s="339">
        <v>4</v>
      </c>
      <c r="L485" s="339">
        <v>4</v>
      </c>
      <c r="M485" s="339">
        <v>4</v>
      </c>
      <c r="N485" s="339">
        <v>4</v>
      </c>
      <c r="O485" s="339">
        <v>4</v>
      </c>
      <c r="P485" s="339">
        <v>4494</v>
      </c>
      <c r="Q485" s="340"/>
      <c r="R485" s="340"/>
      <c r="S485" s="340"/>
      <c r="T485" s="340"/>
      <c r="U485" s="340"/>
      <c r="V485" s="340"/>
      <c r="W485" s="340"/>
      <c r="X485" s="340"/>
      <c r="Y485" s="340"/>
      <c r="Z485" s="340"/>
      <c r="AA485" s="340"/>
      <c r="AB485" s="340"/>
      <c r="AC485" s="340"/>
      <c r="AD485" s="340"/>
    </row>
    <row r="486" spans="1:30" ht="12.75">
      <c r="A486" s="339" t="s">
        <v>286</v>
      </c>
      <c r="B486" s="339" t="s">
        <v>822</v>
      </c>
      <c r="C486" s="339">
        <v>0</v>
      </c>
      <c r="D486" s="339">
        <v>0</v>
      </c>
      <c r="E486" s="339">
        <v>0</v>
      </c>
      <c r="F486" s="339">
        <v>0</v>
      </c>
      <c r="G486" s="339">
        <v>0</v>
      </c>
      <c r="H486" s="339">
        <v>0</v>
      </c>
      <c r="I486" s="339">
        <v>0</v>
      </c>
      <c r="J486" s="339">
        <v>0</v>
      </c>
      <c r="K486" s="339">
        <v>0</v>
      </c>
      <c r="L486" s="339">
        <v>0</v>
      </c>
      <c r="M486" s="339">
        <v>0</v>
      </c>
      <c r="N486" s="339">
        <v>0</v>
      </c>
      <c r="O486" s="339">
        <v>0</v>
      </c>
      <c r="P486" s="339">
        <v>0</v>
      </c>
      <c r="Q486" s="340"/>
      <c r="R486" s="340"/>
      <c r="S486" s="340"/>
      <c r="T486" s="340"/>
      <c r="U486" s="340"/>
      <c r="V486" s="340"/>
      <c r="W486" s="340"/>
      <c r="X486" s="340"/>
      <c r="Y486" s="340"/>
      <c r="Z486" s="340"/>
      <c r="AA486" s="340"/>
      <c r="AB486" s="340"/>
      <c r="AC486" s="340"/>
      <c r="AD486" s="340"/>
    </row>
    <row r="487" spans="1:30" ht="12.75">
      <c r="A487" s="339" t="s">
        <v>287</v>
      </c>
      <c r="B487" s="339" t="s">
        <v>822</v>
      </c>
      <c r="C487" s="339">
        <v>5</v>
      </c>
      <c r="D487" s="339">
        <v>5</v>
      </c>
      <c r="E487" s="339">
        <v>5</v>
      </c>
      <c r="F487" s="339">
        <v>5</v>
      </c>
      <c r="G487" s="339">
        <v>5</v>
      </c>
      <c r="H487" s="339">
        <v>5</v>
      </c>
      <c r="I487" s="339">
        <v>5</v>
      </c>
      <c r="J487" s="339">
        <v>5</v>
      </c>
      <c r="K487" s="339">
        <v>5</v>
      </c>
      <c r="L487" s="339">
        <v>5</v>
      </c>
      <c r="M487" s="339">
        <v>5</v>
      </c>
      <c r="N487" s="339">
        <v>5</v>
      </c>
      <c r="O487" s="339">
        <v>5</v>
      </c>
      <c r="P487" s="339">
        <v>4635</v>
      </c>
      <c r="Q487" s="340"/>
      <c r="R487" s="340"/>
      <c r="S487" s="340"/>
      <c r="T487" s="340"/>
      <c r="U487" s="340"/>
      <c r="V487" s="340"/>
      <c r="W487" s="340"/>
      <c r="X487" s="340"/>
      <c r="Y487" s="340"/>
      <c r="Z487" s="340"/>
      <c r="AA487" s="340"/>
      <c r="AB487" s="340"/>
      <c r="AC487" s="340"/>
      <c r="AD487" s="340"/>
    </row>
    <row r="488" spans="1:30" ht="12.75">
      <c r="A488" s="339" t="s">
        <v>288</v>
      </c>
      <c r="B488" s="339" t="s">
        <v>822</v>
      </c>
      <c r="C488" s="339">
        <v>381</v>
      </c>
      <c r="D488" s="339">
        <v>381</v>
      </c>
      <c r="E488" s="339">
        <v>381</v>
      </c>
      <c r="F488" s="339">
        <v>381</v>
      </c>
      <c r="G488" s="339">
        <v>381</v>
      </c>
      <c r="H488" s="339">
        <v>381</v>
      </c>
      <c r="I488" s="339">
        <v>381</v>
      </c>
      <c r="J488" s="339">
        <v>381</v>
      </c>
      <c r="K488" s="339">
        <v>381</v>
      </c>
      <c r="L488" s="339">
        <v>381</v>
      </c>
      <c r="M488" s="339">
        <v>381</v>
      </c>
      <c r="N488" s="339">
        <v>381</v>
      </c>
      <c r="O488" s="339">
        <v>381</v>
      </c>
      <c r="P488" s="339">
        <v>381411</v>
      </c>
      <c r="Q488" s="340"/>
      <c r="R488" s="340"/>
      <c r="S488" s="340"/>
      <c r="T488" s="340"/>
      <c r="U488" s="340"/>
      <c r="V488" s="340"/>
      <c r="W488" s="340"/>
      <c r="X488" s="340"/>
      <c r="Y488" s="340"/>
      <c r="Z488" s="340"/>
      <c r="AA488" s="340"/>
      <c r="AB488" s="340"/>
      <c r="AC488" s="340"/>
      <c r="AD488" s="340"/>
    </row>
    <row r="489" spans="1:30" ht="12.75">
      <c r="A489" s="339" t="s">
        <v>289</v>
      </c>
      <c r="B489" s="339" t="s">
        <v>822</v>
      </c>
      <c r="C489" s="339">
        <v>54</v>
      </c>
      <c r="D489" s="339">
        <v>54</v>
      </c>
      <c r="E489" s="339">
        <v>54</v>
      </c>
      <c r="F489" s="339">
        <v>54</v>
      </c>
      <c r="G489" s="339">
        <v>54</v>
      </c>
      <c r="H489" s="339">
        <v>54</v>
      </c>
      <c r="I489" s="339">
        <v>54</v>
      </c>
      <c r="J489" s="339">
        <v>54</v>
      </c>
      <c r="K489" s="339">
        <v>54</v>
      </c>
      <c r="L489" s="339">
        <v>54</v>
      </c>
      <c r="M489" s="339">
        <v>54</v>
      </c>
      <c r="N489" s="339">
        <v>54</v>
      </c>
      <c r="O489" s="339">
        <v>54</v>
      </c>
      <c r="P489" s="339">
        <v>54386</v>
      </c>
      <c r="Q489" s="340"/>
      <c r="R489" s="340"/>
      <c r="S489" s="340"/>
      <c r="T489" s="340"/>
      <c r="U489" s="340"/>
      <c r="V489" s="340"/>
      <c r="W489" s="340"/>
      <c r="X489" s="340"/>
      <c r="Y489" s="340"/>
      <c r="Z489" s="340"/>
      <c r="AA489" s="340"/>
      <c r="AB489" s="340"/>
      <c r="AC489" s="340"/>
      <c r="AD489" s="340"/>
    </row>
    <row r="490" spans="1:30" ht="12.75">
      <c r="A490" s="339" t="s">
        <v>702</v>
      </c>
      <c r="B490" s="339" t="s">
        <v>822</v>
      </c>
      <c r="C490" s="339">
        <v>0</v>
      </c>
      <c r="D490" s="339">
        <v>0</v>
      </c>
      <c r="E490" s="339">
        <v>0</v>
      </c>
      <c r="F490" s="339">
        <v>0</v>
      </c>
      <c r="G490" s="339">
        <v>0</v>
      </c>
      <c r="H490" s="339">
        <v>0</v>
      </c>
      <c r="I490" s="339">
        <v>0</v>
      </c>
      <c r="J490" s="339">
        <v>0</v>
      </c>
      <c r="K490" s="339">
        <v>0</v>
      </c>
      <c r="L490" s="339">
        <v>0</v>
      </c>
      <c r="M490" s="339">
        <v>0</v>
      </c>
      <c r="N490" s="339">
        <v>0</v>
      </c>
      <c r="O490" s="339">
        <v>0</v>
      </c>
      <c r="P490" s="339">
        <v>0</v>
      </c>
      <c r="Q490" s="340"/>
      <c r="R490" s="340"/>
      <c r="S490" s="340"/>
      <c r="T490" s="340"/>
      <c r="U490" s="340"/>
      <c r="V490" s="340"/>
      <c r="W490" s="340"/>
      <c r="X490" s="340"/>
      <c r="Y490" s="340"/>
      <c r="Z490" s="340"/>
      <c r="AA490" s="340"/>
      <c r="AB490" s="340"/>
      <c r="AC490" s="340"/>
      <c r="AD490" s="340"/>
    </row>
    <row r="491" spans="1:30" ht="12.75">
      <c r="A491" s="339" t="s">
        <v>1014</v>
      </c>
      <c r="B491" s="339" t="s">
        <v>822</v>
      </c>
      <c r="C491" s="339">
        <v>6334</v>
      </c>
      <c r="D491" s="339">
        <v>6335</v>
      </c>
      <c r="E491" s="339">
        <v>6335</v>
      </c>
      <c r="F491" s="339">
        <v>6335</v>
      </c>
      <c r="G491" s="339">
        <v>6335</v>
      </c>
      <c r="H491" s="339">
        <v>6335</v>
      </c>
      <c r="I491" s="339">
        <v>6335</v>
      </c>
      <c r="J491" s="339">
        <v>6335</v>
      </c>
      <c r="K491" s="339">
        <v>6335</v>
      </c>
      <c r="L491" s="339">
        <v>6335</v>
      </c>
      <c r="M491" s="339">
        <v>6335</v>
      </c>
      <c r="N491" s="339">
        <v>6335</v>
      </c>
      <c r="O491" s="339">
        <v>6335</v>
      </c>
      <c r="P491" s="339">
        <v>6334732</v>
      </c>
      <c r="Q491" s="340"/>
      <c r="R491" s="340"/>
      <c r="S491" s="340"/>
      <c r="T491" s="340"/>
      <c r="U491" s="340"/>
      <c r="V491" s="340"/>
      <c r="W491" s="340"/>
      <c r="X491" s="340"/>
      <c r="Y491" s="340"/>
      <c r="Z491" s="340"/>
      <c r="AA491" s="340"/>
      <c r="AB491" s="340"/>
      <c r="AC491" s="340"/>
      <c r="AD491" s="340"/>
    </row>
    <row r="492" spans="1:30" ht="12.75">
      <c r="A492" s="339" t="s">
        <v>1015</v>
      </c>
      <c r="B492" s="339" t="s">
        <v>822</v>
      </c>
      <c r="C492" s="339">
        <v>0</v>
      </c>
      <c r="D492" s="339">
        <v>0</v>
      </c>
      <c r="E492" s="339">
        <v>0</v>
      </c>
      <c r="F492" s="339">
        <v>0</v>
      </c>
      <c r="G492" s="339">
        <v>0</v>
      </c>
      <c r="H492" s="339">
        <v>0</v>
      </c>
      <c r="I492" s="339">
        <v>0</v>
      </c>
      <c r="J492" s="339">
        <v>0</v>
      </c>
      <c r="K492" s="339">
        <v>0</v>
      </c>
      <c r="L492" s="339">
        <v>0</v>
      </c>
      <c r="M492" s="339">
        <v>0</v>
      </c>
      <c r="N492" s="339">
        <v>0</v>
      </c>
      <c r="O492" s="339">
        <v>0</v>
      </c>
      <c r="P492" s="339">
        <v>0</v>
      </c>
      <c r="Q492" s="340"/>
      <c r="R492" s="340"/>
      <c r="S492" s="340"/>
      <c r="T492" s="340"/>
      <c r="U492" s="340"/>
      <c r="V492" s="340"/>
      <c r="W492" s="340"/>
      <c r="X492" s="340"/>
      <c r="Y492" s="340"/>
      <c r="Z492" s="340"/>
      <c r="AA492" s="340"/>
      <c r="AB492" s="340"/>
      <c r="AC492" s="340"/>
      <c r="AD492" s="340"/>
    </row>
    <row r="493" spans="1:30" ht="12.75">
      <c r="A493" s="339" t="s">
        <v>784</v>
      </c>
      <c r="B493" s="339" t="s">
        <v>822</v>
      </c>
      <c r="C493" s="339">
        <v>0</v>
      </c>
      <c r="D493" s="339">
        <v>0</v>
      </c>
      <c r="E493" s="339">
        <v>0</v>
      </c>
      <c r="F493" s="339">
        <v>0</v>
      </c>
      <c r="G493" s="339">
        <v>0</v>
      </c>
      <c r="H493" s="339">
        <v>0</v>
      </c>
      <c r="I493" s="339">
        <v>0</v>
      </c>
      <c r="J493" s="339">
        <v>0</v>
      </c>
      <c r="K493" s="339">
        <v>0</v>
      </c>
      <c r="L493" s="339">
        <v>0</v>
      </c>
      <c r="M493" s="339">
        <v>0</v>
      </c>
      <c r="N493" s="339">
        <v>0</v>
      </c>
      <c r="O493" s="339">
        <v>0</v>
      </c>
      <c r="P493" s="339">
        <v>0</v>
      </c>
      <c r="Q493" s="340"/>
      <c r="R493" s="340"/>
      <c r="S493" s="340"/>
      <c r="T493" s="340"/>
      <c r="U493" s="340"/>
      <c r="V493" s="340"/>
      <c r="W493" s="340"/>
      <c r="X493" s="340"/>
      <c r="Y493" s="340"/>
      <c r="Z493" s="340"/>
      <c r="AA493" s="340"/>
      <c r="AB493" s="340"/>
      <c r="AC493" s="340"/>
      <c r="AD493" s="340"/>
    </row>
    <row r="494" spans="1:30" ht="12.75">
      <c r="A494" s="339" t="s">
        <v>785</v>
      </c>
      <c r="B494" s="339" t="s">
        <v>822</v>
      </c>
      <c r="C494" s="339">
        <v>0</v>
      </c>
      <c r="D494" s="339">
        <v>0</v>
      </c>
      <c r="E494" s="339">
        <v>0</v>
      </c>
      <c r="F494" s="339">
        <v>0</v>
      </c>
      <c r="G494" s="339">
        <v>0</v>
      </c>
      <c r="H494" s="339">
        <v>0</v>
      </c>
      <c r="I494" s="339">
        <v>0</v>
      </c>
      <c r="J494" s="339">
        <v>0</v>
      </c>
      <c r="K494" s="339">
        <v>0</v>
      </c>
      <c r="L494" s="339">
        <v>0</v>
      </c>
      <c r="M494" s="339">
        <v>0</v>
      </c>
      <c r="N494" s="339">
        <v>0</v>
      </c>
      <c r="O494" s="339">
        <v>0</v>
      </c>
      <c r="P494" s="339">
        <v>0</v>
      </c>
      <c r="Q494" s="340"/>
      <c r="R494" s="340"/>
      <c r="S494" s="340"/>
      <c r="T494" s="340"/>
      <c r="U494" s="340"/>
      <c r="V494" s="340"/>
      <c r="W494" s="340"/>
      <c r="X494" s="340"/>
      <c r="Y494" s="340"/>
      <c r="Z494" s="340"/>
      <c r="AA494" s="340"/>
      <c r="AB494" s="340"/>
      <c r="AC494" s="340"/>
      <c r="AD494" s="340"/>
    </row>
    <row r="495" spans="1:30" ht="12.75">
      <c r="A495" s="339" t="s">
        <v>786</v>
      </c>
      <c r="B495" s="339" t="s">
        <v>822</v>
      </c>
      <c r="C495" s="339">
        <v>0</v>
      </c>
      <c r="D495" s="339">
        <v>0</v>
      </c>
      <c r="E495" s="339">
        <v>0</v>
      </c>
      <c r="F495" s="339">
        <v>0</v>
      </c>
      <c r="G495" s="339">
        <v>0</v>
      </c>
      <c r="H495" s="339">
        <v>0</v>
      </c>
      <c r="I495" s="339">
        <v>0</v>
      </c>
      <c r="J495" s="339">
        <v>0</v>
      </c>
      <c r="K495" s="339">
        <v>0</v>
      </c>
      <c r="L495" s="339">
        <v>0</v>
      </c>
      <c r="M495" s="339">
        <v>0</v>
      </c>
      <c r="N495" s="339">
        <v>0</v>
      </c>
      <c r="O495" s="339">
        <v>0</v>
      </c>
      <c r="P495" s="339">
        <v>0</v>
      </c>
      <c r="Q495" s="340"/>
      <c r="R495" s="340"/>
      <c r="S495" s="340"/>
      <c r="T495" s="340"/>
      <c r="U495" s="340"/>
      <c r="V495" s="340"/>
      <c r="W495" s="340"/>
      <c r="X495" s="340"/>
      <c r="Y495" s="340"/>
      <c r="Z495" s="340"/>
      <c r="AA495" s="340"/>
      <c r="AB495" s="340"/>
      <c r="AC495" s="340"/>
      <c r="AD495" s="340"/>
    </row>
    <row r="496" spans="1:30" ht="12.75">
      <c r="A496" s="339" t="s">
        <v>787</v>
      </c>
      <c r="B496" s="339" t="s">
        <v>822</v>
      </c>
      <c r="C496" s="339">
        <v>0</v>
      </c>
      <c r="D496" s="339">
        <v>0</v>
      </c>
      <c r="E496" s="339">
        <v>0</v>
      </c>
      <c r="F496" s="339">
        <v>0</v>
      </c>
      <c r="G496" s="339">
        <v>0</v>
      </c>
      <c r="H496" s="339">
        <v>0</v>
      </c>
      <c r="I496" s="339">
        <v>0</v>
      </c>
      <c r="J496" s="339">
        <v>0</v>
      </c>
      <c r="K496" s="339">
        <v>0</v>
      </c>
      <c r="L496" s="339">
        <v>0</v>
      </c>
      <c r="M496" s="339">
        <v>0</v>
      </c>
      <c r="N496" s="339">
        <v>0</v>
      </c>
      <c r="O496" s="339">
        <v>0</v>
      </c>
      <c r="P496" s="339">
        <v>0</v>
      </c>
      <c r="Q496" s="340"/>
      <c r="R496" s="340"/>
      <c r="S496" s="340"/>
      <c r="T496" s="340"/>
      <c r="U496" s="340"/>
      <c r="V496" s="340"/>
      <c r="W496" s="340"/>
      <c r="X496" s="340"/>
      <c r="Y496" s="340"/>
      <c r="Z496" s="340"/>
      <c r="AA496" s="340"/>
      <c r="AB496" s="340"/>
      <c r="AC496" s="340"/>
      <c r="AD496" s="340"/>
    </row>
    <row r="497" spans="1:30" ht="12.75">
      <c r="A497" s="339" t="s">
        <v>788</v>
      </c>
      <c r="B497" s="339" t="s">
        <v>822</v>
      </c>
      <c r="C497" s="339">
        <v>0</v>
      </c>
      <c r="D497" s="339">
        <v>0</v>
      </c>
      <c r="E497" s="339">
        <v>0</v>
      </c>
      <c r="F497" s="339">
        <v>0</v>
      </c>
      <c r="G497" s="339">
        <v>0</v>
      </c>
      <c r="H497" s="339">
        <v>0</v>
      </c>
      <c r="I497" s="339">
        <v>0</v>
      </c>
      <c r="J497" s="339">
        <v>0</v>
      </c>
      <c r="K497" s="339">
        <v>0</v>
      </c>
      <c r="L497" s="339">
        <v>0</v>
      </c>
      <c r="M497" s="339">
        <v>0</v>
      </c>
      <c r="N497" s="339">
        <v>0</v>
      </c>
      <c r="O497" s="339">
        <v>0</v>
      </c>
      <c r="P497" s="339">
        <v>0</v>
      </c>
      <c r="Q497" s="340"/>
      <c r="R497" s="340"/>
      <c r="S497" s="340"/>
      <c r="T497" s="340"/>
      <c r="U497" s="340"/>
      <c r="V497" s="340"/>
      <c r="W497" s="340"/>
      <c r="X497" s="340"/>
      <c r="Y497" s="340"/>
      <c r="Z497" s="340"/>
      <c r="AA497" s="340"/>
      <c r="AB497" s="340"/>
      <c r="AC497" s="340"/>
      <c r="AD497" s="340"/>
    </row>
    <row r="498" spans="1:30" ht="12.75">
      <c r="A498" s="339" t="s">
        <v>789</v>
      </c>
      <c r="B498" s="339" t="s">
        <v>822</v>
      </c>
      <c r="C498" s="339">
        <v>0</v>
      </c>
      <c r="D498" s="339">
        <v>0</v>
      </c>
      <c r="E498" s="339">
        <v>0</v>
      </c>
      <c r="F498" s="339">
        <v>0</v>
      </c>
      <c r="G498" s="339">
        <v>0</v>
      </c>
      <c r="H498" s="339">
        <v>0</v>
      </c>
      <c r="I498" s="339">
        <v>0</v>
      </c>
      <c r="J498" s="339">
        <v>0</v>
      </c>
      <c r="K498" s="339">
        <v>0</v>
      </c>
      <c r="L498" s="339">
        <v>0</v>
      </c>
      <c r="M498" s="339">
        <v>0</v>
      </c>
      <c r="N498" s="339">
        <v>0</v>
      </c>
      <c r="O498" s="339">
        <v>0</v>
      </c>
      <c r="P498" s="339">
        <v>0</v>
      </c>
      <c r="Q498" s="340"/>
      <c r="R498" s="340"/>
      <c r="S498" s="340"/>
      <c r="T498" s="340"/>
      <c r="U498" s="340"/>
      <c r="V498" s="340"/>
      <c r="W498" s="340"/>
      <c r="X498" s="340"/>
      <c r="Y498" s="340"/>
      <c r="Z498" s="340"/>
      <c r="AA498" s="340"/>
      <c r="AB498" s="340"/>
      <c r="AC498" s="340"/>
      <c r="AD498" s="340"/>
    </row>
    <row r="499" spans="1:30" ht="12.75">
      <c r="A499" s="339" t="s">
        <v>790</v>
      </c>
      <c r="B499" s="339" t="s">
        <v>822</v>
      </c>
      <c r="C499" s="339">
        <v>0</v>
      </c>
      <c r="D499" s="339">
        <v>0</v>
      </c>
      <c r="E499" s="339">
        <v>0</v>
      </c>
      <c r="F499" s="339">
        <v>0</v>
      </c>
      <c r="G499" s="339">
        <v>0</v>
      </c>
      <c r="H499" s="339">
        <v>0</v>
      </c>
      <c r="I499" s="339">
        <v>0</v>
      </c>
      <c r="J499" s="339">
        <v>0</v>
      </c>
      <c r="K499" s="339">
        <v>0</v>
      </c>
      <c r="L499" s="339">
        <v>0</v>
      </c>
      <c r="M499" s="339">
        <v>0</v>
      </c>
      <c r="N499" s="339">
        <v>0</v>
      </c>
      <c r="O499" s="339">
        <v>0</v>
      </c>
      <c r="P499" s="339">
        <v>0</v>
      </c>
      <c r="Q499" s="340"/>
      <c r="R499" s="340"/>
      <c r="S499" s="340"/>
      <c r="T499" s="340"/>
      <c r="U499" s="340"/>
      <c r="V499" s="340"/>
      <c r="W499" s="340"/>
      <c r="X499" s="340"/>
      <c r="Y499" s="340"/>
      <c r="Z499" s="340"/>
      <c r="AA499" s="340"/>
      <c r="AB499" s="340"/>
      <c r="AC499" s="340"/>
      <c r="AD499" s="340"/>
    </row>
    <row r="500" spans="1:30" ht="12.75">
      <c r="A500" s="339" t="s">
        <v>791</v>
      </c>
      <c r="B500" s="339" t="s">
        <v>822</v>
      </c>
      <c r="C500" s="339">
        <v>0</v>
      </c>
      <c r="D500" s="339">
        <v>0</v>
      </c>
      <c r="E500" s="339">
        <v>0</v>
      </c>
      <c r="F500" s="339">
        <v>0</v>
      </c>
      <c r="G500" s="339">
        <v>0</v>
      </c>
      <c r="H500" s="339">
        <v>0</v>
      </c>
      <c r="I500" s="339">
        <v>0</v>
      </c>
      <c r="J500" s="339">
        <v>0</v>
      </c>
      <c r="K500" s="339">
        <v>0</v>
      </c>
      <c r="L500" s="339">
        <v>0</v>
      </c>
      <c r="M500" s="339">
        <v>0</v>
      </c>
      <c r="N500" s="339">
        <v>0</v>
      </c>
      <c r="O500" s="339">
        <v>0</v>
      </c>
      <c r="P500" s="339">
        <v>0</v>
      </c>
      <c r="Q500" s="340"/>
      <c r="R500" s="340"/>
      <c r="S500" s="340"/>
      <c r="T500" s="340"/>
      <c r="U500" s="340"/>
      <c r="V500" s="340"/>
      <c r="W500" s="340"/>
      <c r="X500" s="340"/>
      <c r="Y500" s="340"/>
      <c r="Z500" s="340"/>
      <c r="AA500" s="340"/>
      <c r="AB500" s="340"/>
      <c r="AC500" s="340"/>
      <c r="AD500" s="340"/>
    </row>
    <row r="501" spans="1:30" ht="12.75">
      <c r="A501" s="339" t="s">
        <v>792</v>
      </c>
      <c r="B501" s="339" t="s">
        <v>822</v>
      </c>
      <c r="C501" s="339">
        <v>0</v>
      </c>
      <c r="D501" s="339">
        <v>0</v>
      </c>
      <c r="E501" s="339">
        <v>0</v>
      </c>
      <c r="F501" s="339">
        <v>0</v>
      </c>
      <c r="G501" s="339">
        <v>0</v>
      </c>
      <c r="H501" s="339">
        <v>0</v>
      </c>
      <c r="I501" s="339">
        <v>0</v>
      </c>
      <c r="J501" s="339">
        <v>0</v>
      </c>
      <c r="K501" s="339">
        <v>0</v>
      </c>
      <c r="L501" s="339">
        <v>0</v>
      </c>
      <c r="M501" s="339">
        <v>0</v>
      </c>
      <c r="N501" s="339">
        <v>0</v>
      </c>
      <c r="O501" s="339">
        <v>0</v>
      </c>
      <c r="P501" s="339">
        <v>0</v>
      </c>
      <c r="Q501" s="340"/>
      <c r="R501" s="340"/>
      <c r="S501" s="340"/>
      <c r="T501" s="340"/>
      <c r="U501" s="340"/>
      <c r="V501" s="340"/>
      <c r="W501" s="340"/>
      <c r="X501" s="340"/>
      <c r="Y501" s="340"/>
      <c r="Z501" s="340"/>
      <c r="AA501" s="340"/>
      <c r="AB501" s="340"/>
      <c r="AC501" s="340"/>
      <c r="AD501" s="340"/>
    </row>
    <row r="502" spans="1:30" ht="12.75">
      <c r="A502" s="339" t="s">
        <v>793</v>
      </c>
      <c r="B502" s="339" t="s">
        <v>822</v>
      </c>
      <c r="C502" s="339">
        <v>0</v>
      </c>
      <c r="D502" s="339">
        <v>0</v>
      </c>
      <c r="E502" s="339">
        <v>0</v>
      </c>
      <c r="F502" s="339">
        <v>0</v>
      </c>
      <c r="G502" s="339">
        <v>0</v>
      </c>
      <c r="H502" s="339">
        <v>0</v>
      </c>
      <c r="I502" s="339">
        <v>0</v>
      </c>
      <c r="J502" s="339">
        <v>0</v>
      </c>
      <c r="K502" s="339">
        <v>0</v>
      </c>
      <c r="L502" s="339">
        <v>0</v>
      </c>
      <c r="M502" s="339">
        <v>0</v>
      </c>
      <c r="N502" s="339">
        <v>0</v>
      </c>
      <c r="O502" s="339">
        <v>0</v>
      </c>
      <c r="P502" s="339">
        <v>0</v>
      </c>
      <c r="Q502" s="340"/>
      <c r="R502" s="340"/>
      <c r="S502" s="340"/>
      <c r="T502" s="340"/>
      <c r="U502" s="340"/>
      <c r="V502" s="340"/>
      <c r="W502" s="340"/>
      <c r="X502" s="340"/>
      <c r="Y502" s="340"/>
      <c r="Z502" s="340"/>
      <c r="AA502" s="340"/>
      <c r="AB502" s="340"/>
      <c r="AC502" s="340"/>
      <c r="AD502" s="340"/>
    </row>
    <row r="503" spans="1:30" ht="12.75">
      <c r="A503" s="339" t="s">
        <v>794</v>
      </c>
      <c r="B503" s="339" t="s">
        <v>822</v>
      </c>
      <c r="C503" s="339">
        <v>0</v>
      </c>
      <c r="D503" s="339">
        <v>0</v>
      </c>
      <c r="E503" s="339">
        <v>0</v>
      </c>
      <c r="F503" s="339">
        <v>0</v>
      </c>
      <c r="G503" s="339">
        <v>0</v>
      </c>
      <c r="H503" s="339">
        <v>0</v>
      </c>
      <c r="I503" s="339">
        <v>0</v>
      </c>
      <c r="J503" s="339">
        <v>0</v>
      </c>
      <c r="K503" s="339">
        <v>0</v>
      </c>
      <c r="L503" s="339">
        <v>0</v>
      </c>
      <c r="M503" s="339">
        <v>0</v>
      </c>
      <c r="N503" s="339">
        <v>0</v>
      </c>
      <c r="O503" s="339">
        <v>0</v>
      </c>
      <c r="P503" s="339">
        <v>0</v>
      </c>
      <c r="Q503" s="340"/>
      <c r="R503" s="340"/>
      <c r="S503" s="340"/>
      <c r="T503" s="340"/>
      <c r="U503" s="340"/>
      <c r="V503" s="340"/>
      <c r="W503" s="340"/>
      <c r="X503" s="340"/>
      <c r="Y503" s="340"/>
      <c r="Z503" s="340"/>
      <c r="AA503" s="340"/>
      <c r="AB503" s="340"/>
      <c r="AC503" s="340"/>
      <c r="AD503" s="340"/>
    </row>
    <row r="504" spans="1:30" ht="12.75">
      <c r="A504" s="339" t="s">
        <v>795</v>
      </c>
      <c r="B504" s="339" t="s">
        <v>822</v>
      </c>
      <c r="C504" s="339">
        <v>0</v>
      </c>
      <c r="D504" s="339">
        <v>0</v>
      </c>
      <c r="E504" s="339">
        <v>0</v>
      </c>
      <c r="F504" s="339">
        <v>0</v>
      </c>
      <c r="G504" s="339">
        <v>0</v>
      </c>
      <c r="H504" s="339">
        <v>0</v>
      </c>
      <c r="I504" s="339">
        <v>0</v>
      </c>
      <c r="J504" s="339">
        <v>0</v>
      </c>
      <c r="K504" s="339">
        <v>0</v>
      </c>
      <c r="L504" s="339">
        <v>0</v>
      </c>
      <c r="M504" s="339">
        <v>0</v>
      </c>
      <c r="N504" s="339">
        <v>0</v>
      </c>
      <c r="O504" s="339">
        <v>0</v>
      </c>
      <c r="P504" s="339">
        <v>0</v>
      </c>
      <c r="Q504" s="340"/>
      <c r="R504" s="340"/>
      <c r="S504" s="340"/>
      <c r="T504" s="340"/>
      <c r="U504" s="340"/>
      <c r="V504" s="340"/>
      <c r="W504" s="340"/>
      <c r="X504" s="340"/>
      <c r="Y504" s="340"/>
      <c r="Z504" s="340"/>
      <c r="AA504" s="340"/>
      <c r="AB504" s="340"/>
      <c r="AC504" s="340"/>
      <c r="AD504" s="340"/>
    </row>
    <row r="505" spans="1:30" ht="12.75">
      <c r="A505" s="339" t="s">
        <v>796</v>
      </c>
      <c r="B505" s="339" t="s">
        <v>822</v>
      </c>
      <c r="C505" s="339">
        <v>0</v>
      </c>
      <c r="D505" s="339">
        <v>0</v>
      </c>
      <c r="E505" s="339">
        <v>0</v>
      </c>
      <c r="F505" s="339">
        <v>0</v>
      </c>
      <c r="G505" s="339">
        <v>0</v>
      </c>
      <c r="H505" s="339">
        <v>0</v>
      </c>
      <c r="I505" s="339">
        <v>0</v>
      </c>
      <c r="J505" s="339">
        <v>0</v>
      </c>
      <c r="K505" s="339">
        <v>0</v>
      </c>
      <c r="L505" s="339">
        <v>0</v>
      </c>
      <c r="M505" s="339">
        <v>0</v>
      </c>
      <c r="N505" s="339">
        <v>0</v>
      </c>
      <c r="O505" s="339">
        <v>0</v>
      </c>
      <c r="P505" s="339">
        <v>0</v>
      </c>
      <c r="Q505" s="340"/>
      <c r="R505" s="340"/>
      <c r="S505" s="340"/>
      <c r="T505" s="340"/>
      <c r="U505" s="340"/>
      <c r="V505" s="340"/>
      <c r="W505" s="340"/>
      <c r="X505" s="340"/>
      <c r="Y505" s="340"/>
      <c r="Z505" s="340"/>
      <c r="AA505" s="340"/>
      <c r="AB505" s="340"/>
      <c r="AC505" s="340"/>
      <c r="AD505" s="340"/>
    </row>
    <row r="506" spans="1:30" ht="12.75">
      <c r="A506" s="339" t="s">
        <v>797</v>
      </c>
      <c r="B506" s="339" t="s">
        <v>822</v>
      </c>
      <c r="C506" s="339">
        <v>0</v>
      </c>
      <c r="D506" s="339">
        <v>0</v>
      </c>
      <c r="E506" s="339">
        <v>0</v>
      </c>
      <c r="F506" s="339">
        <v>0</v>
      </c>
      <c r="G506" s="339">
        <v>0</v>
      </c>
      <c r="H506" s="339">
        <v>0</v>
      </c>
      <c r="I506" s="339">
        <v>0</v>
      </c>
      <c r="J506" s="339">
        <v>0</v>
      </c>
      <c r="K506" s="339">
        <v>0</v>
      </c>
      <c r="L506" s="339">
        <v>0</v>
      </c>
      <c r="M506" s="339">
        <v>0</v>
      </c>
      <c r="N506" s="339">
        <v>0</v>
      </c>
      <c r="O506" s="339">
        <v>0</v>
      </c>
      <c r="P506" s="339">
        <v>0</v>
      </c>
      <c r="Q506" s="340"/>
      <c r="R506" s="340"/>
      <c r="S506" s="340"/>
      <c r="T506" s="340"/>
      <c r="U506" s="340"/>
      <c r="V506" s="340"/>
      <c r="W506" s="340"/>
      <c r="X506" s="340"/>
      <c r="Y506" s="340"/>
      <c r="Z506" s="340"/>
      <c r="AA506" s="340"/>
      <c r="AB506" s="340"/>
      <c r="AC506" s="340"/>
      <c r="AD506" s="340"/>
    </row>
    <row r="507" spans="1:30" ht="12.75">
      <c r="A507" s="339" t="s">
        <v>290</v>
      </c>
      <c r="B507" s="339" t="s">
        <v>822</v>
      </c>
      <c r="C507" s="339">
        <v>8019</v>
      </c>
      <c r="D507" s="339">
        <v>8019</v>
      </c>
      <c r="E507" s="339">
        <v>8019</v>
      </c>
      <c r="F507" s="339">
        <v>8103</v>
      </c>
      <c r="G507" s="339">
        <v>8103</v>
      </c>
      <c r="H507" s="339">
        <v>8103</v>
      </c>
      <c r="I507" s="339">
        <v>8103</v>
      </c>
      <c r="J507" s="339">
        <v>8103</v>
      </c>
      <c r="K507" s="339">
        <v>8103</v>
      </c>
      <c r="L507" s="339">
        <v>8103</v>
      </c>
      <c r="M507" s="339">
        <v>8103</v>
      </c>
      <c r="N507" s="339">
        <v>8103</v>
      </c>
      <c r="O507" s="339">
        <v>8103</v>
      </c>
      <c r="P507" s="339">
        <v>8085159</v>
      </c>
      <c r="Q507" s="340"/>
      <c r="R507" s="340"/>
      <c r="S507" s="340"/>
      <c r="T507" s="340"/>
      <c r="U507" s="340"/>
      <c r="V507" s="340"/>
      <c r="W507" s="340"/>
      <c r="X507" s="340"/>
      <c r="Y507" s="340"/>
      <c r="Z507" s="340"/>
      <c r="AA507" s="340"/>
      <c r="AB507" s="340"/>
      <c r="AC507" s="340"/>
      <c r="AD507" s="340"/>
    </row>
    <row r="508" spans="1:30" ht="12.75">
      <c r="A508" s="339" t="s">
        <v>1267</v>
      </c>
      <c r="B508" s="339" t="s">
        <v>822</v>
      </c>
      <c r="C508" s="339">
        <v>0</v>
      </c>
      <c r="D508" s="339">
        <v>0</v>
      </c>
      <c r="E508" s="339">
        <v>0</v>
      </c>
      <c r="F508" s="339">
        <v>0</v>
      </c>
      <c r="G508" s="339">
        <v>0</v>
      </c>
      <c r="H508" s="339">
        <v>0</v>
      </c>
      <c r="I508" s="339">
        <v>0</v>
      </c>
      <c r="J508" s="339">
        <v>0</v>
      </c>
      <c r="K508" s="339">
        <v>0</v>
      </c>
      <c r="L508" s="339">
        <v>0</v>
      </c>
      <c r="M508" s="339">
        <v>0</v>
      </c>
      <c r="N508" s="339">
        <v>0</v>
      </c>
      <c r="O508" s="339">
        <v>0</v>
      </c>
      <c r="P508" s="339">
        <v>0</v>
      </c>
      <c r="Q508" s="340"/>
      <c r="R508" s="340"/>
      <c r="S508" s="340"/>
      <c r="T508" s="340"/>
      <c r="U508" s="340"/>
      <c r="V508" s="340"/>
      <c r="W508" s="340"/>
      <c r="X508" s="340"/>
      <c r="Y508" s="340"/>
      <c r="Z508" s="340"/>
      <c r="AA508" s="340"/>
      <c r="AB508" s="340"/>
      <c r="AC508" s="340"/>
      <c r="AD508" s="340"/>
    </row>
    <row r="509" spans="1:30" ht="12.75">
      <c r="A509" s="339" t="s">
        <v>291</v>
      </c>
      <c r="B509" s="339" t="s">
        <v>822</v>
      </c>
      <c r="C509" s="339">
        <v>0</v>
      </c>
      <c r="D509" s="339">
        <v>0</v>
      </c>
      <c r="E509" s="339">
        <v>0</v>
      </c>
      <c r="F509" s="339">
        <v>0</v>
      </c>
      <c r="G509" s="339">
        <v>0</v>
      </c>
      <c r="H509" s="339">
        <v>0</v>
      </c>
      <c r="I509" s="339">
        <v>0</v>
      </c>
      <c r="J509" s="339">
        <v>0</v>
      </c>
      <c r="K509" s="339">
        <v>0</v>
      </c>
      <c r="L509" s="339">
        <v>0</v>
      </c>
      <c r="M509" s="339">
        <v>0</v>
      </c>
      <c r="N509" s="339">
        <v>0</v>
      </c>
      <c r="O509" s="339">
        <v>0</v>
      </c>
      <c r="P509" s="339">
        <v>0</v>
      </c>
      <c r="Q509" s="340"/>
      <c r="R509" s="340"/>
      <c r="S509" s="340"/>
      <c r="T509" s="340"/>
      <c r="U509" s="340"/>
      <c r="V509" s="340"/>
      <c r="W509" s="340"/>
      <c r="X509" s="340"/>
      <c r="Y509" s="340"/>
      <c r="Z509" s="340"/>
      <c r="AA509" s="340"/>
      <c r="AB509" s="340"/>
      <c r="AC509" s="340"/>
      <c r="AD509" s="340"/>
    </row>
    <row r="510" spans="1:30" ht="12.75">
      <c r="A510" s="339" t="s">
        <v>798</v>
      </c>
      <c r="B510" s="339" t="s">
        <v>822</v>
      </c>
      <c r="C510" s="339">
        <v>0</v>
      </c>
      <c r="D510" s="339">
        <v>0</v>
      </c>
      <c r="E510" s="339">
        <v>0</v>
      </c>
      <c r="F510" s="339">
        <v>0</v>
      </c>
      <c r="G510" s="339">
        <v>0</v>
      </c>
      <c r="H510" s="339">
        <v>0</v>
      </c>
      <c r="I510" s="339">
        <v>0</v>
      </c>
      <c r="J510" s="339">
        <v>0</v>
      </c>
      <c r="K510" s="339">
        <v>0</v>
      </c>
      <c r="L510" s="339">
        <v>0</v>
      </c>
      <c r="M510" s="339">
        <v>0</v>
      </c>
      <c r="N510" s="339">
        <v>0</v>
      </c>
      <c r="O510" s="339">
        <v>0</v>
      </c>
      <c r="P510" s="339">
        <v>0</v>
      </c>
      <c r="Q510" s="340"/>
      <c r="R510" s="340"/>
      <c r="S510" s="340"/>
      <c r="T510" s="340"/>
      <c r="U510" s="340"/>
      <c r="V510" s="340"/>
      <c r="W510" s="340"/>
      <c r="X510" s="340"/>
      <c r="Y510" s="340"/>
      <c r="Z510" s="340"/>
      <c r="AA510" s="340"/>
      <c r="AB510" s="340"/>
      <c r="AC510" s="340"/>
      <c r="AD510" s="340"/>
    </row>
    <row r="511" spans="1:30" ht="12.75">
      <c r="A511" s="339" t="s">
        <v>799</v>
      </c>
      <c r="B511" s="339" t="s">
        <v>822</v>
      </c>
      <c r="C511" s="339">
        <v>0</v>
      </c>
      <c r="D511" s="339">
        <v>0</v>
      </c>
      <c r="E511" s="339">
        <v>0</v>
      </c>
      <c r="F511" s="339">
        <v>0</v>
      </c>
      <c r="G511" s="339">
        <v>0</v>
      </c>
      <c r="H511" s="339">
        <v>0</v>
      </c>
      <c r="I511" s="339">
        <v>0</v>
      </c>
      <c r="J511" s="339">
        <v>0</v>
      </c>
      <c r="K511" s="339">
        <v>0</v>
      </c>
      <c r="L511" s="339">
        <v>0</v>
      </c>
      <c r="M511" s="339">
        <v>0</v>
      </c>
      <c r="N511" s="339">
        <v>0</v>
      </c>
      <c r="O511" s="339">
        <v>0</v>
      </c>
      <c r="P511" s="339">
        <v>0</v>
      </c>
      <c r="Q511" s="340"/>
      <c r="R511" s="340"/>
      <c r="S511" s="340"/>
      <c r="T511" s="340"/>
      <c r="U511" s="340"/>
      <c r="V511" s="340"/>
      <c r="W511" s="340"/>
      <c r="X511" s="340"/>
      <c r="Y511" s="340"/>
      <c r="Z511" s="340"/>
      <c r="AA511" s="340"/>
      <c r="AB511" s="340"/>
      <c r="AC511" s="340"/>
      <c r="AD511" s="340"/>
    </row>
    <row r="512" spans="1:30" ht="12.75">
      <c r="A512" s="339" t="s">
        <v>800</v>
      </c>
      <c r="B512" s="339" t="s">
        <v>822</v>
      </c>
      <c r="C512" s="339">
        <v>0</v>
      </c>
      <c r="D512" s="339">
        <v>0</v>
      </c>
      <c r="E512" s="339">
        <v>0</v>
      </c>
      <c r="F512" s="339">
        <v>0</v>
      </c>
      <c r="G512" s="339">
        <v>0</v>
      </c>
      <c r="H512" s="339">
        <v>0</v>
      </c>
      <c r="I512" s="339">
        <v>0</v>
      </c>
      <c r="J512" s="339">
        <v>0</v>
      </c>
      <c r="K512" s="339">
        <v>0</v>
      </c>
      <c r="L512" s="339">
        <v>0</v>
      </c>
      <c r="M512" s="339">
        <v>0</v>
      </c>
      <c r="N512" s="339">
        <v>0</v>
      </c>
      <c r="O512" s="339">
        <v>0</v>
      </c>
      <c r="P512" s="339">
        <v>0</v>
      </c>
      <c r="Q512" s="340"/>
      <c r="R512" s="340"/>
      <c r="S512" s="340"/>
      <c r="T512" s="340"/>
      <c r="U512" s="340"/>
      <c r="V512" s="340"/>
      <c r="W512" s="340"/>
      <c r="X512" s="340"/>
      <c r="Y512" s="340"/>
      <c r="Z512" s="340"/>
      <c r="AA512" s="340"/>
      <c r="AB512" s="340"/>
      <c r="AC512" s="340"/>
      <c r="AD512" s="340"/>
    </row>
    <row r="513" spans="1:30" ht="12.75">
      <c r="A513" s="339" t="s">
        <v>801</v>
      </c>
      <c r="B513" s="339" t="s">
        <v>822</v>
      </c>
      <c r="C513" s="339">
        <v>0</v>
      </c>
      <c r="D513" s="339">
        <v>0</v>
      </c>
      <c r="E513" s="339">
        <v>0</v>
      </c>
      <c r="F513" s="339">
        <v>0</v>
      </c>
      <c r="G513" s="339">
        <v>0</v>
      </c>
      <c r="H513" s="339">
        <v>0</v>
      </c>
      <c r="I513" s="339">
        <v>0</v>
      </c>
      <c r="J513" s="339">
        <v>0</v>
      </c>
      <c r="K513" s="339">
        <v>0</v>
      </c>
      <c r="L513" s="339">
        <v>0</v>
      </c>
      <c r="M513" s="339">
        <v>0</v>
      </c>
      <c r="N513" s="339">
        <v>0</v>
      </c>
      <c r="O513" s="339">
        <v>0</v>
      </c>
      <c r="P513" s="339">
        <v>0</v>
      </c>
      <c r="Q513" s="340"/>
      <c r="R513" s="340"/>
      <c r="S513" s="340"/>
      <c r="T513" s="340"/>
      <c r="U513" s="340"/>
      <c r="V513" s="340"/>
      <c r="W513" s="340"/>
      <c r="X513" s="340"/>
      <c r="Y513" s="340"/>
      <c r="Z513" s="340"/>
      <c r="AA513" s="340"/>
      <c r="AB513" s="340"/>
      <c r="AC513" s="340"/>
      <c r="AD513" s="340"/>
    </row>
    <row r="514" spans="1:30" ht="12.75">
      <c r="A514" s="339" t="s">
        <v>802</v>
      </c>
      <c r="B514" s="339" t="s">
        <v>822</v>
      </c>
      <c r="C514" s="339">
        <v>0</v>
      </c>
      <c r="D514" s="339">
        <v>0</v>
      </c>
      <c r="E514" s="339">
        <v>0</v>
      </c>
      <c r="F514" s="339">
        <v>0</v>
      </c>
      <c r="G514" s="339">
        <v>0</v>
      </c>
      <c r="H514" s="339">
        <v>0</v>
      </c>
      <c r="I514" s="339">
        <v>0</v>
      </c>
      <c r="J514" s="339">
        <v>0</v>
      </c>
      <c r="K514" s="339">
        <v>0</v>
      </c>
      <c r="L514" s="339">
        <v>0</v>
      </c>
      <c r="M514" s="339">
        <v>0</v>
      </c>
      <c r="N514" s="339">
        <v>0</v>
      </c>
      <c r="O514" s="339">
        <v>0</v>
      </c>
      <c r="P514" s="339">
        <v>0</v>
      </c>
      <c r="Q514" s="340"/>
      <c r="R514" s="340"/>
      <c r="S514" s="340"/>
      <c r="T514" s="340"/>
      <c r="U514" s="340"/>
      <c r="V514" s="340"/>
      <c r="W514" s="340"/>
      <c r="X514" s="340"/>
      <c r="Y514" s="340"/>
      <c r="Z514" s="340"/>
      <c r="AA514" s="340"/>
      <c r="AB514" s="340"/>
      <c r="AC514" s="340"/>
      <c r="AD514" s="340"/>
    </row>
    <row r="515" spans="1:30" ht="12.75">
      <c r="A515" s="339" t="s">
        <v>803</v>
      </c>
      <c r="B515" s="339" t="s">
        <v>822</v>
      </c>
      <c r="C515" s="339">
        <v>0</v>
      </c>
      <c r="D515" s="339">
        <v>0</v>
      </c>
      <c r="E515" s="339">
        <v>0</v>
      </c>
      <c r="F515" s="339">
        <v>0</v>
      </c>
      <c r="G515" s="339">
        <v>0</v>
      </c>
      <c r="H515" s="339">
        <v>0</v>
      </c>
      <c r="I515" s="339">
        <v>0</v>
      </c>
      <c r="J515" s="339">
        <v>0</v>
      </c>
      <c r="K515" s="339">
        <v>0</v>
      </c>
      <c r="L515" s="339">
        <v>0</v>
      </c>
      <c r="M515" s="339">
        <v>0</v>
      </c>
      <c r="N515" s="339">
        <v>0</v>
      </c>
      <c r="O515" s="339">
        <v>0</v>
      </c>
      <c r="P515" s="339">
        <v>0</v>
      </c>
      <c r="Q515" s="340"/>
      <c r="R515" s="340"/>
      <c r="S515" s="340"/>
      <c r="T515" s="340"/>
      <c r="U515" s="340"/>
      <c r="V515" s="340"/>
      <c r="W515" s="340"/>
      <c r="X515" s="340"/>
      <c r="Y515" s="340"/>
      <c r="Z515" s="340"/>
      <c r="AA515" s="340"/>
      <c r="AB515" s="340"/>
      <c r="AC515" s="340"/>
      <c r="AD515" s="340"/>
    </row>
    <row r="516" spans="1:30" ht="12.75">
      <c r="A516" s="339" t="s">
        <v>703</v>
      </c>
      <c r="B516" s="339" t="s">
        <v>822</v>
      </c>
      <c r="C516" s="339">
        <v>0</v>
      </c>
      <c r="D516" s="339">
        <v>0</v>
      </c>
      <c r="E516" s="339">
        <v>0</v>
      </c>
      <c r="F516" s="339">
        <v>0</v>
      </c>
      <c r="G516" s="339">
        <v>0</v>
      </c>
      <c r="H516" s="339">
        <v>0</v>
      </c>
      <c r="I516" s="339">
        <v>0</v>
      </c>
      <c r="J516" s="339">
        <v>0</v>
      </c>
      <c r="K516" s="339">
        <v>0</v>
      </c>
      <c r="L516" s="339">
        <v>0</v>
      </c>
      <c r="M516" s="339">
        <v>0</v>
      </c>
      <c r="N516" s="339">
        <v>0</v>
      </c>
      <c r="O516" s="339">
        <v>0</v>
      </c>
      <c r="P516" s="339">
        <v>0</v>
      </c>
      <c r="Q516" s="340"/>
      <c r="R516" s="340"/>
      <c r="S516" s="340"/>
      <c r="T516" s="340"/>
      <c r="U516" s="340"/>
      <c r="V516" s="340"/>
      <c r="W516" s="340"/>
      <c r="X516" s="340"/>
      <c r="Y516" s="340"/>
      <c r="Z516" s="340"/>
      <c r="AA516" s="340"/>
      <c r="AB516" s="340"/>
      <c r="AC516" s="340"/>
      <c r="AD516" s="340"/>
    </row>
    <row r="517" spans="1:30" ht="12.75">
      <c r="A517" s="339" t="s">
        <v>704</v>
      </c>
      <c r="B517" s="339" t="s">
        <v>822</v>
      </c>
      <c r="C517" s="339">
        <v>0</v>
      </c>
      <c r="D517" s="339">
        <v>0</v>
      </c>
      <c r="E517" s="339">
        <v>0</v>
      </c>
      <c r="F517" s="339">
        <v>0</v>
      </c>
      <c r="G517" s="339">
        <v>0</v>
      </c>
      <c r="H517" s="339">
        <v>0</v>
      </c>
      <c r="I517" s="339">
        <v>0</v>
      </c>
      <c r="J517" s="339">
        <v>0</v>
      </c>
      <c r="K517" s="339">
        <v>0</v>
      </c>
      <c r="L517" s="339">
        <v>0</v>
      </c>
      <c r="M517" s="339">
        <v>0</v>
      </c>
      <c r="N517" s="339">
        <v>0</v>
      </c>
      <c r="O517" s="339">
        <v>0</v>
      </c>
      <c r="P517" s="339">
        <v>0</v>
      </c>
      <c r="Q517" s="340"/>
      <c r="R517" s="340"/>
      <c r="S517" s="340"/>
      <c r="T517" s="340"/>
      <c r="U517" s="340"/>
      <c r="V517" s="340"/>
      <c r="W517" s="340"/>
      <c r="X517" s="340"/>
      <c r="Y517" s="340"/>
      <c r="Z517" s="340"/>
      <c r="AA517" s="340"/>
      <c r="AB517" s="340"/>
      <c r="AC517" s="340"/>
      <c r="AD517" s="340"/>
    </row>
    <row r="518" spans="1:30" ht="12.75">
      <c r="A518" s="339" t="s">
        <v>705</v>
      </c>
      <c r="B518" s="339" t="s">
        <v>822</v>
      </c>
      <c r="C518" s="339">
        <v>0</v>
      </c>
      <c r="D518" s="339">
        <v>0</v>
      </c>
      <c r="E518" s="339">
        <v>0</v>
      </c>
      <c r="F518" s="339">
        <v>0</v>
      </c>
      <c r="G518" s="339">
        <v>0</v>
      </c>
      <c r="H518" s="339">
        <v>0</v>
      </c>
      <c r="I518" s="339">
        <v>0</v>
      </c>
      <c r="J518" s="339">
        <v>0</v>
      </c>
      <c r="K518" s="339">
        <v>0</v>
      </c>
      <c r="L518" s="339">
        <v>0</v>
      </c>
      <c r="M518" s="339">
        <v>0</v>
      </c>
      <c r="N518" s="339">
        <v>0</v>
      </c>
      <c r="O518" s="339">
        <v>0</v>
      </c>
      <c r="P518" s="339">
        <v>0</v>
      </c>
      <c r="Q518" s="340"/>
      <c r="R518" s="340"/>
      <c r="S518" s="340"/>
      <c r="T518" s="340"/>
      <c r="U518" s="340"/>
      <c r="V518" s="340"/>
      <c r="W518" s="340"/>
      <c r="X518" s="340"/>
      <c r="Y518" s="340"/>
      <c r="Z518" s="340"/>
      <c r="AA518" s="340"/>
      <c r="AB518" s="340"/>
      <c r="AC518" s="340"/>
      <c r="AD518" s="340"/>
    </row>
    <row r="519" spans="1:30" ht="12.75">
      <c r="A519" s="339" t="s">
        <v>804</v>
      </c>
      <c r="B519" s="339" t="s">
        <v>822</v>
      </c>
      <c r="C519" s="339">
        <v>0</v>
      </c>
      <c r="D519" s="339">
        <v>0</v>
      </c>
      <c r="E519" s="339">
        <v>0</v>
      </c>
      <c r="F519" s="339">
        <v>0</v>
      </c>
      <c r="G519" s="339">
        <v>0</v>
      </c>
      <c r="H519" s="339">
        <v>0</v>
      </c>
      <c r="I519" s="339">
        <v>0</v>
      </c>
      <c r="J519" s="339">
        <v>0</v>
      </c>
      <c r="K519" s="339">
        <v>0</v>
      </c>
      <c r="L519" s="339">
        <v>0</v>
      </c>
      <c r="M519" s="339">
        <v>0</v>
      </c>
      <c r="N519" s="339">
        <v>0</v>
      </c>
      <c r="O519" s="339">
        <v>0</v>
      </c>
      <c r="P519" s="339">
        <v>0</v>
      </c>
      <c r="Q519" s="340"/>
      <c r="R519" s="340"/>
      <c r="S519" s="340"/>
      <c r="T519" s="340"/>
      <c r="U519" s="340"/>
      <c r="V519" s="340"/>
      <c r="W519" s="340"/>
      <c r="X519" s="340"/>
      <c r="Y519" s="340"/>
      <c r="Z519" s="340"/>
      <c r="AA519" s="340"/>
      <c r="AB519" s="340"/>
      <c r="AC519" s="340"/>
      <c r="AD519" s="340"/>
    </row>
    <row r="520" spans="1:30" ht="12.75">
      <c r="A520" s="339" t="s">
        <v>805</v>
      </c>
      <c r="B520" s="339" t="s">
        <v>822</v>
      </c>
      <c r="C520" s="339">
        <v>0</v>
      </c>
      <c r="D520" s="339">
        <v>0</v>
      </c>
      <c r="E520" s="339">
        <v>0</v>
      </c>
      <c r="F520" s="339">
        <v>0</v>
      </c>
      <c r="G520" s="339">
        <v>0</v>
      </c>
      <c r="H520" s="339">
        <v>0</v>
      </c>
      <c r="I520" s="339">
        <v>0</v>
      </c>
      <c r="J520" s="339">
        <v>0</v>
      </c>
      <c r="K520" s="339">
        <v>0</v>
      </c>
      <c r="L520" s="339">
        <v>0</v>
      </c>
      <c r="M520" s="339">
        <v>0</v>
      </c>
      <c r="N520" s="339">
        <v>0</v>
      </c>
      <c r="O520" s="339">
        <v>0</v>
      </c>
      <c r="P520" s="339">
        <v>0</v>
      </c>
      <c r="Q520" s="340"/>
      <c r="R520" s="340"/>
      <c r="S520" s="340"/>
      <c r="T520" s="340"/>
      <c r="U520" s="340"/>
      <c r="V520" s="340"/>
      <c r="W520" s="340"/>
      <c r="X520" s="340"/>
      <c r="Y520" s="340"/>
      <c r="Z520" s="340"/>
      <c r="AA520" s="340"/>
      <c r="AB520" s="340"/>
      <c r="AC520" s="340"/>
      <c r="AD520" s="340"/>
    </row>
    <row r="521" spans="1:30" ht="12.75">
      <c r="A521" s="339" t="s">
        <v>806</v>
      </c>
      <c r="B521" s="339" t="s">
        <v>822</v>
      </c>
      <c r="C521" s="339">
        <v>0</v>
      </c>
      <c r="D521" s="339">
        <v>0</v>
      </c>
      <c r="E521" s="339">
        <v>0</v>
      </c>
      <c r="F521" s="339">
        <v>0</v>
      </c>
      <c r="G521" s="339">
        <v>0</v>
      </c>
      <c r="H521" s="339">
        <v>0</v>
      </c>
      <c r="I521" s="339">
        <v>0</v>
      </c>
      <c r="J521" s="339">
        <v>0</v>
      </c>
      <c r="K521" s="339">
        <v>0</v>
      </c>
      <c r="L521" s="339">
        <v>0</v>
      </c>
      <c r="M521" s="339">
        <v>0</v>
      </c>
      <c r="N521" s="339">
        <v>0</v>
      </c>
      <c r="O521" s="339">
        <v>0</v>
      </c>
      <c r="P521" s="339">
        <v>0</v>
      </c>
      <c r="Q521" s="340"/>
      <c r="R521" s="340"/>
      <c r="S521" s="340"/>
      <c r="T521" s="340"/>
      <c r="U521" s="340"/>
      <c r="V521" s="340"/>
      <c r="W521" s="340"/>
      <c r="X521" s="340"/>
      <c r="Y521" s="340"/>
      <c r="Z521" s="340"/>
      <c r="AA521" s="340"/>
      <c r="AB521" s="340"/>
      <c r="AC521" s="340"/>
      <c r="AD521" s="340"/>
    </row>
    <row r="522" spans="1:30" ht="12.75">
      <c r="A522" s="339" t="s">
        <v>807</v>
      </c>
      <c r="B522" s="339" t="s">
        <v>822</v>
      </c>
      <c r="C522" s="339">
        <v>0</v>
      </c>
      <c r="D522" s="339">
        <v>0</v>
      </c>
      <c r="E522" s="339">
        <v>0</v>
      </c>
      <c r="F522" s="339">
        <v>0</v>
      </c>
      <c r="G522" s="339">
        <v>0</v>
      </c>
      <c r="H522" s="339">
        <v>0</v>
      </c>
      <c r="I522" s="339">
        <v>0</v>
      </c>
      <c r="J522" s="339">
        <v>0</v>
      </c>
      <c r="K522" s="339">
        <v>0</v>
      </c>
      <c r="L522" s="339">
        <v>0</v>
      </c>
      <c r="M522" s="339">
        <v>0</v>
      </c>
      <c r="N522" s="339">
        <v>0</v>
      </c>
      <c r="O522" s="339">
        <v>0</v>
      </c>
      <c r="P522" s="339">
        <v>0</v>
      </c>
      <c r="Q522" s="340"/>
      <c r="R522" s="340"/>
      <c r="S522" s="340"/>
      <c r="T522" s="340"/>
      <c r="U522" s="340"/>
      <c r="V522" s="340"/>
      <c r="W522" s="340"/>
      <c r="X522" s="340"/>
      <c r="Y522" s="340"/>
      <c r="Z522" s="340"/>
      <c r="AA522" s="340"/>
      <c r="AB522" s="340"/>
      <c r="AC522" s="340"/>
      <c r="AD522" s="340"/>
    </row>
    <row r="523" spans="1:30" ht="12.75">
      <c r="A523" s="339" t="s">
        <v>808</v>
      </c>
      <c r="B523" s="339" t="s">
        <v>822</v>
      </c>
      <c r="C523" s="339">
        <v>0</v>
      </c>
      <c r="D523" s="339">
        <v>0</v>
      </c>
      <c r="E523" s="339">
        <v>0</v>
      </c>
      <c r="F523" s="339">
        <v>0</v>
      </c>
      <c r="G523" s="339">
        <v>0</v>
      </c>
      <c r="H523" s="339">
        <v>0</v>
      </c>
      <c r="I523" s="339">
        <v>0</v>
      </c>
      <c r="J523" s="339">
        <v>0</v>
      </c>
      <c r="K523" s="339">
        <v>0</v>
      </c>
      <c r="L523" s="339">
        <v>0</v>
      </c>
      <c r="M523" s="339">
        <v>0</v>
      </c>
      <c r="N523" s="339">
        <v>0</v>
      </c>
      <c r="O523" s="339">
        <v>0</v>
      </c>
      <c r="P523" s="339">
        <v>0</v>
      </c>
      <c r="Q523" s="340"/>
      <c r="R523" s="340"/>
      <c r="S523" s="340"/>
      <c r="T523" s="340"/>
      <c r="U523" s="340"/>
      <c r="V523" s="340"/>
      <c r="W523" s="340"/>
      <c r="X523" s="340"/>
      <c r="Y523" s="340"/>
      <c r="Z523" s="340"/>
      <c r="AA523" s="340"/>
      <c r="AB523" s="340"/>
      <c r="AC523" s="340"/>
      <c r="AD523" s="340"/>
    </row>
    <row r="524" spans="1:30" ht="12.75">
      <c r="A524" s="339" t="s">
        <v>809</v>
      </c>
      <c r="B524" s="339" t="s">
        <v>822</v>
      </c>
      <c r="C524" s="339">
        <v>0</v>
      </c>
      <c r="D524" s="339">
        <v>0</v>
      </c>
      <c r="E524" s="339">
        <v>0</v>
      </c>
      <c r="F524" s="339">
        <v>0</v>
      </c>
      <c r="G524" s="339">
        <v>0</v>
      </c>
      <c r="H524" s="339">
        <v>0</v>
      </c>
      <c r="I524" s="339">
        <v>0</v>
      </c>
      <c r="J524" s="339">
        <v>0</v>
      </c>
      <c r="K524" s="339">
        <v>0</v>
      </c>
      <c r="L524" s="339">
        <v>0</v>
      </c>
      <c r="M524" s="339">
        <v>0</v>
      </c>
      <c r="N524" s="339">
        <v>0</v>
      </c>
      <c r="O524" s="339">
        <v>0</v>
      </c>
      <c r="P524" s="339">
        <v>0</v>
      </c>
      <c r="Q524" s="340"/>
      <c r="R524" s="340"/>
      <c r="S524" s="340"/>
      <c r="T524" s="340"/>
      <c r="U524" s="340"/>
      <c r="V524" s="340"/>
      <c r="W524" s="340"/>
      <c r="X524" s="340"/>
      <c r="Y524" s="340"/>
      <c r="Z524" s="340"/>
      <c r="AA524" s="340"/>
      <c r="AB524" s="340"/>
      <c r="AC524" s="340"/>
      <c r="AD524" s="340"/>
    </row>
    <row r="525" spans="1:30" ht="12.75">
      <c r="A525" s="339" t="s">
        <v>810</v>
      </c>
      <c r="B525" s="339" t="s">
        <v>822</v>
      </c>
      <c r="C525" s="339">
        <v>0</v>
      </c>
      <c r="D525" s="339">
        <v>0</v>
      </c>
      <c r="E525" s="339">
        <v>0</v>
      </c>
      <c r="F525" s="339">
        <v>0</v>
      </c>
      <c r="G525" s="339">
        <v>0</v>
      </c>
      <c r="H525" s="339">
        <v>0</v>
      </c>
      <c r="I525" s="339">
        <v>0</v>
      </c>
      <c r="J525" s="339">
        <v>0</v>
      </c>
      <c r="K525" s="339">
        <v>0</v>
      </c>
      <c r="L525" s="339">
        <v>0</v>
      </c>
      <c r="M525" s="339">
        <v>0</v>
      </c>
      <c r="N525" s="339">
        <v>0</v>
      </c>
      <c r="O525" s="339">
        <v>0</v>
      </c>
      <c r="P525" s="339">
        <v>0</v>
      </c>
      <c r="Q525" s="340"/>
      <c r="R525" s="340"/>
      <c r="S525" s="340"/>
      <c r="T525" s="340"/>
      <c r="U525" s="340"/>
      <c r="V525" s="340"/>
      <c r="W525" s="340"/>
      <c r="X525" s="340"/>
      <c r="Y525" s="340"/>
      <c r="Z525" s="340"/>
      <c r="AA525" s="340"/>
      <c r="AB525" s="340"/>
      <c r="AC525" s="340"/>
      <c r="AD525" s="340"/>
    </row>
    <row r="526" spans="1:30" ht="12.75">
      <c r="A526" s="339" t="s">
        <v>811</v>
      </c>
      <c r="B526" s="339" t="s">
        <v>822</v>
      </c>
      <c r="C526" s="339">
        <v>0</v>
      </c>
      <c r="D526" s="339">
        <v>0</v>
      </c>
      <c r="E526" s="339">
        <v>0</v>
      </c>
      <c r="F526" s="339">
        <v>0</v>
      </c>
      <c r="G526" s="339">
        <v>0</v>
      </c>
      <c r="H526" s="339">
        <v>0</v>
      </c>
      <c r="I526" s="339">
        <v>0</v>
      </c>
      <c r="J526" s="339">
        <v>0</v>
      </c>
      <c r="K526" s="339">
        <v>0</v>
      </c>
      <c r="L526" s="339">
        <v>0</v>
      </c>
      <c r="M526" s="339">
        <v>0</v>
      </c>
      <c r="N526" s="339">
        <v>0</v>
      </c>
      <c r="O526" s="339">
        <v>0</v>
      </c>
      <c r="P526" s="339">
        <v>0</v>
      </c>
      <c r="Q526" s="340"/>
      <c r="R526" s="340"/>
      <c r="S526" s="340"/>
      <c r="T526" s="340"/>
      <c r="U526" s="340"/>
      <c r="V526" s="340"/>
      <c r="W526" s="340"/>
      <c r="X526" s="340"/>
      <c r="Y526" s="340"/>
      <c r="Z526" s="340"/>
      <c r="AA526" s="340"/>
      <c r="AB526" s="340"/>
      <c r="AC526" s="340"/>
      <c r="AD526" s="340"/>
    </row>
    <row r="527" spans="1:30" ht="12.75">
      <c r="A527" s="339" t="s">
        <v>812</v>
      </c>
      <c r="B527" s="339" t="s">
        <v>822</v>
      </c>
      <c r="C527" s="339">
        <v>0</v>
      </c>
      <c r="D527" s="339">
        <v>0</v>
      </c>
      <c r="E527" s="339">
        <v>0</v>
      </c>
      <c r="F527" s="339">
        <v>0</v>
      </c>
      <c r="G527" s="339">
        <v>0</v>
      </c>
      <c r="H527" s="339">
        <v>0</v>
      </c>
      <c r="I527" s="339">
        <v>0</v>
      </c>
      <c r="J527" s="339">
        <v>0</v>
      </c>
      <c r="K527" s="339">
        <v>0</v>
      </c>
      <c r="L527" s="339">
        <v>0</v>
      </c>
      <c r="M527" s="339">
        <v>0</v>
      </c>
      <c r="N527" s="339">
        <v>0</v>
      </c>
      <c r="O527" s="339">
        <v>0</v>
      </c>
      <c r="P527" s="339">
        <v>0</v>
      </c>
      <c r="Q527" s="340"/>
      <c r="R527" s="340"/>
      <c r="S527" s="340"/>
      <c r="T527" s="340"/>
      <c r="U527" s="340"/>
      <c r="V527" s="340"/>
      <c r="W527" s="340"/>
      <c r="X527" s="340"/>
      <c r="Y527" s="340"/>
      <c r="Z527" s="340"/>
      <c r="AA527" s="340"/>
      <c r="AB527" s="340"/>
      <c r="AC527" s="340"/>
      <c r="AD527" s="340"/>
    </row>
    <row r="528" spans="1:30" ht="12.75">
      <c r="A528" s="339" t="s">
        <v>813</v>
      </c>
      <c r="B528" s="339" t="s">
        <v>822</v>
      </c>
      <c r="C528" s="339">
        <v>0</v>
      </c>
      <c r="D528" s="339">
        <v>0</v>
      </c>
      <c r="E528" s="339">
        <v>0</v>
      </c>
      <c r="F528" s="339">
        <v>0</v>
      </c>
      <c r="G528" s="339">
        <v>0</v>
      </c>
      <c r="H528" s="339">
        <v>0</v>
      </c>
      <c r="I528" s="339">
        <v>0</v>
      </c>
      <c r="J528" s="339">
        <v>0</v>
      </c>
      <c r="K528" s="339">
        <v>0</v>
      </c>
      <c r="L528" s="339">
        <v>0</v>
      </c>
      <c r="M528" s="339">
        <v>0</v>
      </c>
      <c r="N528" s="339">
        <v>0</v>
      </c>
      <c r="O528" s="339">
        <v>0</v>
      </c>
      <c r="P528" s="339">
        <v>0</v>
      </c>
      <c r="Q528" s="340"/>
      <c r="R528" s="340"/>
      <c r="S528" s="340"/>
      <c r="T528" s="340"/>
      <c r="U528" s="340"/>
      <c r="V528" s="340"/>
      <c r="W528" s="340"/>
      <c r="X528" s="340"/>
      <c r="Y528" s="340"/>
      <c r="Z528" s="340"/>
      <c r="AA528" s="340"/>
      <c r="AB528" s="340"/>
      <c r="AC528" s="340"/>
      <c r="AD528" s="340"/>
    </row>
    <row r="529" spans="1:30" ht="12.75">
      <c r="A529" s="339" t="s">
        <v>814</v>
      </c>
      <c r="B529" s="339" t="s">
        <v>822</v>
      </c>
      <c r="C529" s="339">
        <v>0</v>
      </c>
      <c r="D529" s="339">
        <v>0</v>
      </c>
      <c r="E529" s="339">
        <v>0</v>
      </c>
      <c r="F529" s="339">
        <v>0</v>
      </c>
      <c r="G529" s="339">
        <v>0</v>
      </c>
      <c r="H529" s="339">
        <v>0</v>
      </c>
      <c r="I529" s="339">
        <v>0</v>
      </c>
      <c r="J529" s="339">
        <v>0</v>
      </c>
      <c r="K529" s="339">
        <v>0</v>
      </c>
      <c r="L529" s="339">
        <v>0</v>
      </c>
      <c r="M529" s="339">
        <v>0</v>
      </c>
      <c r="N529" s="339">
        <v>0</v>
      </c>
      <c r="O529" s="339">
        <v>0</v>
      </c>
      <c r="P529" s="339">
        <v>0</v>
      </c>
      <c r="Q529" s="340"/>
      <c r="R529" s="340"/>
      <c r="S529" s="340"/>
      <c r="T529" s="340"/>
      <c r="U529" s="340"/>
      <c r="V529" s="340"/>
      <c r="W529" s="340"/>
      <c r="X529" s="340"/>
      <c r="Y529" s="340"/>
      <c r="Z529" s="340"/>
      <c r="AA529" s="340"/>
      <c r="AB529" s="340"/>
      <c r="AC529" s="340"/>
      <c r="AD529" s="340"/>
    </row>
    <row r="530" spans="1:30" ht="12.75">
      <c r="A530" s="339" t="s">
        <v>815</v>
      </c>
      <c r="B530" s="339" t="s">
        <v>822</v>
      </c>
      <c r="C530" s="339">
        <v>0</v>
      </c>
      <c r="D530" s="339">
        <v>0</v>
      </c>
      <c r="E530" s="339">
        <v>0</v>
      </c>
      <c r="F530" s="339">
        <v>0</v>
      </c>
      <c r="G530" s="339">
        <v>0</v>
      </c>
      <c r="H530" s="339">
        <v>0</v>
      </c>
      <c r="I530" s="339">
        <v>0</v>
      </c>
      <c r="J530" s="339">
        <v>0</v>
      </c>
      <c r="K530" s="339">
        <v>0</v>
      </c>
      <c r="L530" s="339">
        <v>0</v>
      </c>
      <c r="M530" s="339">
        <v>0</v>
      </c>
      <c r="N530" s="339">
        <v>0</v>
      </c>
      <c r="O530" s="339">
        <v>0</v>
      </c>
      <c r="P530" s="339">
        <v>0</v>
      </c>
      <c r="Q530" s="340"/>
      <c r="R530" s="340"/>
      <c r="S530" s="340"/>
      <c r="T530" s="340"/>
      <c r="U530" s="340"/>
      <c r="V530" s="340"/>
      <c r="W530" s="340"/>
      <c r="X530" s="340"/>
      <c r="Y530" s="340"/>
      <c r="Z530" s="340"/>
      <c r="AA530" s="340"/>
      <c r="AB530" s="340"/>
      <c r="AC530" s="340"/>
      <c r="AD530" s="340"/>
    </row>
    <row r="531" spans="1:30" ht="12.75">
      <c r="A531" s="339" t="s">
        <v>816</v>
      </c>
      <c r="B531" s="339" t="s">
        <v>822</v>
      </c>
      <c r="C531" s="339">
        <v>0</v>
      </c>
      <c r="D531" s="339">
        <v>0</v>
      </c>
      <c r="E531" s="339">
        <v>0</v>
      </c>
      <c r="F531" s="339">
        <v>0</v>
      </c>
      <c r="G531" s="339">
        <v>0</v>
      </c>
      <c r="H531" s="339">
        <v>0</v>
      </c>
      <c r="I531" s="339">
        <v>0</v>
      </c>
      <c r="J531" s="339">
        <v>0</v>
      </c>
      <c r="K531" s="339">
        <v>0</v>
      </c>
      <c r="L531" s="339">
        <v>0</v>
      </c>
      <c r="M531" s="339">
        <v>0</v>
      </c>
      <c r="N531" s="339">
        <v>0</v>
      </c>
      <c r="O531" s="339">
        <v>0</v>
      </c>
      <c r="P531" s="339">
        <v>0</v>
      </c>
      <c r="Q531" s="340"/>
      <c r="R531" s="340"/>
      <c r="S531" s="340"/>
      <c r="T531" s="340"/>
      <c r="U531" s="340"/>
      <c r="V531" s="340"/>
      <c r="W531" s="340"/>
      <c r="X531" s="340"/>
      <c r="Y531" s="340"/>
      <c r="Z531" s="340"/>
      <c r="AA531" s="340"/>
      <c r="AB531" s="340"/>
      <c r="AC531" s="340"/>
      <c r="AD531" s="340"/>
    </row>
    <row r="532" spans="1:30" ht="12.75">
      <c r="A532" s="339" t="s">
        <v>817</v>
      </c>
      <c r="B532" s="339" t="s">
        <v>822</v>
      </c>
      <c r="C532" s="339">
        <v>0</v>
      </c>
      <c r="D532" s="339">
        <v>0</v>
      </c>
      <c r="E532" s="339">
        <v>0</v>
      </c>
      <c r="F532" s="339">
        <v>0</v>
      </c>
      <c r="G532" s="339">
        <v>0</v>
      </c>
      <c r="H532" s="339">
        <v>0</v>
      </c>
      <c r="I532" s="339">
        <v>0</v>
      </c>
      <c r="J532" s="339">
        <v>0</v>
      </c>
      <c r="K532" s="339">
        <v>0</v>
      </c>
      <c r="L532" s="339">
        <v>0</v>
      </c>
      <c r="M532" s="339">
        <v>0</v>
      </c>
      <c r="N532" s="339">
        <v>0</v>
      </c>
      <c r="O532" s="339">
        <v>0</v>
      </c>
      <c r="P532" s="339">
        <v>0</v>
      </c>
      <c r="Q532" s="340"/>
      <c r="R532" s="340"/>
      <c r="S532" s="340"/>
      <c r="T532" s="340"/>
      <c r="U532" s="340"/>
      <c r="V532" s="340"/>
      <c r="W532" s="340"/>
      <c r="X532" s="340"/>
      <c r="Y532" s="340"/>
      <c r="Z532" s="340"/>
      <c r="AA532" s="340"/>
      <c r="AB532" s="340"/>
      <c r="AC532" s="340"/>
      <c r="AD532" s="340"/>
    </row>
    <row r="533" spans="1:30" ht="12.75">
      <c r="A533" s="339" t="s">
        <v>818</v>
      </c>
      <c r="B533" s="339" t="s">
        <v>822</v>
      </c>
      <c r="C533" s="339">
        <v>0</v>
      </c>
      <c r="D533" s="339">
        <v>0</v>
      </c>
      <c r="E533" s="339">
        <v>0</v>
      </c>
      <c r="F533" s="339">
        <v>0</v>
      </c>
      <c r="G533" s="339">
        <v>0</v>
      </c>
      <c r="H533" s="339">
        <v>0</v>
      </c>
      <c r="I533" s="339">
        <v>0</v>
      </c>
      <c r="J533" s="339">
        <v>0</v>
      </c>
      <c r="K533" s="339">
        <v>0</v>
      </c>
      <c r="L533" s="339">
        <v>0</v>
      </c>
      <c r="M533" s="339">
        <v>0</v>
      </c>
      <c r="N533" s="339">
        <v>0</v>
      </c>
      <c r="O533" s="339">
        <v>0</v>
      </c>
      <c r="P533" s="339">
        <v>0</v>
      </c>
      <c r="Q533" s="340"/>
      <c r="R533" s="340"/>
      <c r="S533" s="340"/>
      <c r="T533" s="340"/>
      <c r="U533" s="340"/>
      <c r="V533" s="340"/>
      <c r="W533" s="340"/>
      <c r="X533" s="340"/>
      <c r="Y533" s="340"/>
      <c r="Z533" s="340"/>
      <c r="AA533" s="340"/>
      <c r="AB533" s="340"/>
      <c r="AC533" s="340"/>
      <c r="AD533" s="340"/>
    </row>
    <row r="534" spans="1:30" ht="12.75">
      <c r="A534" s="339" t="s">
        <v>819</v>
      </c>
      <c r="B534" s="339" t="s">
        <v>822</v>
      </c>
      <c r="C534" s="339">
        <v>0</v>
      </c>
      <c r="D534" s="339">
        <v>0</v>
      </c>
      <c r="E534" s="339">
        <v>0</v>
      </c>
      <c r="F534" s="339">
        <v>0</v>
      </c>
      <c r="G534" s="339">
        <v>0</v>
      </c>
      <c r="H534" s="339">
        <v>0</v>
      </c>
      <c r="I534" s="339">
        <v>0</v>
      </c>
      <c r="J534" s="339">
        <v>0</v>
      </c>
      <c r="K534" s="339">
        <v>0</v>
      </c>
      <c r="L534" s="339">
        <v>0</v>
      </c>
      <c r="M534" s="339">
        <v>0</v>
      </c>
      <c r="N534" s="339">
        <v>0</v>
      </c>
      <c r="O534" s="339">
        <v>0</v>
      </c>
      <c r="P534" s="339">
        <v>0</v>
      </c>
      <c r="Q534" s="340"/>
      <c r="R534" s="340"/>
      <c r="S534" s="340"/>
      <c r="T534" s="340"/>
      <c r="U534" s="340"/>
      <c r="V534" s="340"/>
      <c r="W534" s="340"/>
      <c r="X534" s="340"/>
      <c r="Y534" s="340"/>
      <c r="Z534" s="340"/>
      <c r="AA534" s="340"/>
      <c r="AB534" s="340"/>
      <c r="AC534" s="340"/>
      <c r="AD534" s="340"/>
    </row>
    <row r="535" spans="1:30" ht="12.75">
      <c r="A535" s="339" t="s">
        <v>1016</v>
      </c>
      <c r="B535" s="339" t="s">
        <v>822</v>
      </c>
      <c r="C535" s="339">
        <v>0</v>
      </c>
      <c r="D535" s="339">
        <v>0</v>
      </c>
      <c r="E535" s="339">
        <v>0</v>
      </c>
      <c r="F535" s="339">
        <v>0</v>
      </c>
      <c r="G535" s="339">
        <v>0</v>
      </c>
      <c r="H535" s="339">
        <v>0</v>
      </c>
      <c r="I535" s="339">
        <v>0</v>
      </c>
      <c r="J535" s="339">
        <v>0</v>
      </c>
      <c r="K535" s="339">
        <v>0</v>
      </c>
      <c r="L535" s="339">
        <v>0</v>
      </c>
      <c r="M535" s="339">
        <v>0</v>
      </c>
      <c r="N535" s="339">
        <v>0</v>
      </c>
      <c r="O535" s="339">
        <v>0</v>
      </c>
      <c r="P535" s="339">
        <v>0</v>
      </c>
      <c r="Q535" s="340"/>
      <c r="R535" s="340"/>
      <c r="S535" s="340"/>
      <c r="T535" s="340"/>
      <c r="U535" s="340"/>
      <c r="V535" s="340"/>
      <c r="W535" s="340"/>
      <c r="X535" s="340"/>
      <c r="Y535" s="340"/>
      <c r="Z535" s="340"/>
      <c r="AA535" s="340"/>
      <c r="AB535" s="340"/>
      <c r="AC535" s="340"/>
      <c r="AD535" s="340"/>
    </row>
    <row r="536" spans="1:30" ht="12.75">
      <c r="A536" s="339" t="s">
        <v>265</v>
      </c>
      <c r="B536" s="339" t="s">
        <v>822</v>
      </c>
      <c r="C536" s="339">
        <v>0</v>
      </c>
      <c r="D536" s="339">
        <v>0</v>
      </c>
      <c r="E536" s="339">
        <v>0</v>
      </c>
      <c r="F536" s="339">
        <v>0</v>
      </c>
      <c r="G536" s="339">
        <v>0</v>
      </c>
      <c r="H536" s="339">
        <v>0</v>
      </c>
      <c r="I536" s="339">
        <v>0</v>
      </c>
      <c r="J536" s="339">
        <v>0</v>
      </c>
      <c r="K536" s="339">
        <v>0</v>
      </c>
      <c r="L536" s="339">
        <v>0</v>
      </c>
      <c r="M536" s="339">
        <v>0</v>
      </c>
      <c r="N536" s="339">
        <v>0</v>
      </c>
      <c r="O536" s="339">
        <v>0</v>
      </c>
      <c r="P536" s="339">
        <v>0</v>
      </c>
      <c r="Q536" s="340"/>
      <c r="R536" s="340"/>
      <c r="S536" s="340"/>
      <c r="T536" s="340"/>
      <c r="U536" s="340"/>
      <c r="V536" s="340"/>
      <c r="W536" s="340"/>
      <c r="X536" s="340"/>
      <c r="Y536" s="340"/>
      <c r="Z536" s="340"/>
      <c r="AA536" s="340"/>
      <c r="AB536" s="340"/>
      <c r="AC536" s="340"/>
      <c r="AD536" s="340"/>
    </row>
    <row r="537" spans="1:30" ht="12.75">
      <c r="A537" s="339" t="s">
        <v>18</v>
      </c>
      <c r="B537" s="339" t="s">
        <v>822</v>
      </c>
      <c r="C537" s="339">
        <v>181</v>
      </c>
      <c r="D537" s="339">
        <v>181</v>
      </c>
      <c r="E537" s="339">
        <v>181</v>
      </c>
      <c r="F537" s="339">
        <v>181</v>
      </c>
      <c r="G537" s="339">
        <v>181</v>
      </c>
      <c r="H537" s="339">
        <v>181</v>
      </c>
      <c r="I537" s="339">
        <v>181</v>
      </c>
      <c r="J537" s="339">
        <v>181</v>
      </c>
      <c r="K537" s="339">
        <v>181</v>
      </c>
      <c r="L537" s="339">
        <v>181</v>
      </c>
      <c r="M537" s="339">
        <v>181</v>
      </c>
      <c r="N537" s="339">
        <v>181</v>
      </c>
      <c r="O537" s="339">
        <v>181</v>
      </c>
      <c r="P537" s="339">
        <v>180679</v>
      </c>
      <c r="Q537" s="340"/>
      <c r="R537" s="340"/>
      <c r="S537" s="340"/>
      <c r="T537" s="340"/>
      <c r="U537" s="340"/>
      <c r="V537" s="340"/>
      <c r="W537" s="340"/>
      <c r="X537" s="340"/>
      <c r="Y537" s="340"/>
      <c r="Z537" s="340"/>
      <c r="AA537" s="340"/>
      <c r="AB537" s="340"/>
      <c r="AC537" s="340"/>
      <c r="AD537" s="340"/>
    </row>
    <row r="538" spans="1:30" ht="12.75">
      <c r="A538" s="339" t="s">
        <v>266</v>
      </c>
      <c r="B538" s="339" t="s">
        <v>822</v>
      </c>
      <c r="C538" s="339">
        <v>0</v>
      </c>
      <c r="D538" s="339">
        <v>0</v>
      </c>
      <c r="E538" s="339">
        <v>0</v>
      </c>
      <c r="F538" s="339">
        <v>0</v>
      </c>
      <c r="G538" s="339">
        <v>0</v>
      </c>
      <c r="H538" s="339">
        <v>0</v>
      </c>
      <c r="I538" s="339">
        <v>0</v>
      </c>
      <c r="J538" s="339">
        <v>0</v>
      </c>
      <c r="K538" s="339">
        <v>0</v>
      </c>
      <c r="L538" s="339">
        <v>0</v>
      </c>
      <c r="M538" s="339">
        <v>0</v>
      </c>
      <c r="N538" s="339">
        <v>0</v>
      </c>
      <c r="O538" s="339">
        <v>0</v>
      </c>
      <c r="P538" s="339">
        <v>0</v>
      </c>
      <c r="Q538" s="340"/>
      <c r="R538" s="340"/>
      <c r="S538" s="340"/>
      <c r="T538" s="340"/>
      <c r="U538" s="340"/>
      <c r="V538" s="340"/>
      <c r="W538" s="340"/>
      <c r="X538" s="340"/>
      <c r="Y538" s="340"/>
      <c r="Z538" s="340"/>
      <c r="AA538" s="340"/>
      <c r="AB538" s="340"/>
      <c r="AC538" s="340"/>
      <c r="AD538" s="340"/>
    </row>
    <row r="539" spans="1:30" ht="12.75">
      <c r="A539" s="339" t="s">
        <v>296</v>
      </c>
      <c r="B539" s="339" t="s">
        <v>822</v>
      </c>
      <c r="C539" s="339">
        <v>450894</v>
      </c>
      <c r="D539" s="339">
        <v>450918</v>
      </c>
      <c r="E539" s="339">
        <v>454219</v>
      </c>
      <c r="F539" s="339">
        <v>453699</v>
      </c>
      <c r="G539" s="339">
        <v>453832</v>
      </c>
      <c r="H539" s="339">
        <v>457998</v>
      </c>
      <c r="I539" s="339">
        <v>455976</v>
      </c>
      <c r="J539" s="339">
        <v>456023</v>
      </c>
      <c r="K539" s="339">
        <v>456439</v>
      </c>
      <c r="L539" s="339">
        <v>458720</v>
      </c>
      <c r="M539" s="339">
        <v>463601</v>
      </c>
      <c r="N539" s="339">
        <v>464951</v>
      </c>
      <c r="O539" s="339">
        <v>471186</v>
      </c>
      <c r="P539" s="339">
        <v>457284644</v>
      </c>
      <c r="Q539" s="340"/>
      <c r="R539" s="340"/>
      <c r="S539" s="340"/>
      <c r="T539" s="340"/>
      <c r="U539" s="340"/>
      <c r="V539" s="340"/>
      <c r="W539" s="340"/>
      <c r="X539" s="340"/>
      <c r="Y539" s="340"/>
      <c r="Z539" s="340"/>
      <c r="AA539" s="340"/>
      <c r="AB539" s="340"/>
      <c r="AC539" s="340"/>
      <c r="AD539" s="340"/>
    </row>
    <row r="540" spans="1:30" ht="12.75">
      <c r="A540" s="339" t="s">
        <v>1268</v>
      </c>
      <c r="B540" s="339" t="s">
        <v>822</v>
      </c>
      <c r="C540" s="339">
        <v>0</v>
      </c>
      <c r="D540" s="339">
        <v>0</v>
      </c>
      <c r="E540" s="339">
        <v>0</v>
      </c>
      <c r="F540" s="339">
        <v>0</v>
      </c>
      <c r="G540" s="339">
        <v>0</v>
      </c>
      <c r="H540" s="339">
        <v>0</v>
      </c>
      <c r="I540" s="339">
        <v>0</v>
      </c>
      <c r="J540" s="339">
        <v>0</v>
      </c>
      <c r="K540" s="339">
        <v>0</v>
      </c>
      <c r="L540" s="339">
        <v>0</v>
      </c>
      <c r="M540" s="339">
        <v>0</v>
      </c>
      <c r="N540" s="339">
        <v>0</v>
      </c>
      <c r="O540" s="339">
        <v>0</v>
      </c>
      <c r="P540" s="339">
        <v>0</v>
      </c>
      <c r="Q540" s="340"/>
      <c r="R540" s="340"/>
      <c r="S540" s="340"/>
      <c r="T540" s="340"/>
      <c r="U540" s="340"/>
      <c r="V540" s="340"/>
      <c r="W540" s="340"/>
      <c r="X540" s="340"/>
      <c r="Y540" s="340"/>
      <c r="Z540" s="340"/>
      <c r="AA540" s="340"/>
      <c r="AB540" s="340"/>
      <c r="AC540" s="340"/>
      <c r="AD540" s="340"/>
    </row>
    <row r="541" spans="1:30" ht="12.75">
      <c r="A541" s="339" t="s">
        <v>1017</v>
      </c>
      <c r="B541" s="339" t="s">
        <v>822</v>
      </c>
      <c r="C541" s="339">
        <v>1048</v>
      </c>
      <c r="D541" s="339">
        <v>1048</v>
      </c>
      <c r="E541" s="339">
        <v>1048</v>
      </c>
      <c r="F541" s="339">
        <v>1101</v>
      </c>
      <c r="G541" s="339">
        <v>1101</v>
      </c>
      <c r="H541" s="339">
        <v>1101</v>
      </c>
      <c r="I541" s="339">
        <v>1101</v>
      </c>
      <c r="J541" s="339">
        <v>1101</v>
      </c>
      <c r="K541" s="339">
        <v>1101</v>
      </c>
      <c r="L541" s="339">
        <v>1101</v>
      </c>
      <c r="M541" s="339">
        <v>1101</v>
      </c>
      <c r="N541" s="339">
        <v>1101</v>
      </c>
      <c r="O541" s="339">
        <v>1101</v>
      </c>
      <c r="P541" s="339">
        <v>1090190</v>
      </c>
      <c r="Q541" s="340"/>
      <c r="R541" s="340"/>
      <c r="S541" s="340"/>
      <c r="T541" s="340"/>
      <c r="U541" s="340"/>
      <c r="V541" s="340"/>
      <c r="W541" s="340"/>
      <c r="X541" s="340"/>
      <c r="Y541" s="340"/>
      <c r="Z541" s="340"/>
      <c r="AA541" s="340"/>
      <c r="AB541" s="340"/>
      <c r="AC541" s="340"/>
      <c r="AD541" s="340"/>
    </row>
    <row r="542" spans="1:30" ht="12.75">
      <c r="A542" s="339" t="s">
        <v>1269</v>
      </c>
      <c r="B542" s="339" t="s">
        <v>822</v>
      </c>
      <c r="C542" s="339">
        <v>0</v>
      </c>
      <c r="D542" s="339">
        <v>0</v>
      </c>
      <c r="E542" s="339">
        <v>0</v>
      </c>
      <c r="F542" s="339">
        <v>0</v>
      </c>
      <c r="G542" s="339">
        <v>0</v>
      </c>
      <c r="H542" s="339">
        <v>0</v>
      </c>
      <c r="I542" s="339">
        <v>0</v>
      </c>
      <c r="J542" s="339">
        <v>0</v>
      </c>
      <c r="K542" s="339">
        <v>0</v>
      </c>
      <c r="L542" s="339">
        <v>0</v>
      </c>
      <c r="M542" s="339">
        <v>0</v>
      </c>
      <c r="N542" s="339">
        <v>0</v>
      </c>
      <c r="O542" s="339">
        <v>0</v>
      </c>
      <c r="P542" s="339">
        <v>0</v>
      </c>
      <c r="Q542" s="340"/>
      <c r="R542" s="340"/>
      <c r="S542" s="340"/>
      <c r="T542" s="340"/>
      <c r="U542" s="340"/>
      <c r="V542" s="340"/>
      <c r="W542" s="340"/>
      <c r="X542" s="340"/>
      <c r="Y542" s="340"/>
      <c r="Z542" s="340"/>
      <c r="AA542" s="340"/>
      <c r="AB542" s="340"/>
      <c r="AC542" s="340"/>
      <c r="AD542" s="340"/>
    </row>
    <row r="543" spans="1:30" ht="12.75">
      <c r="A543" s="339" t="s">
        <v>297</v>
      </c>
      <c r="B543" s="339" t="s">
        <v>822</v>
      </c>
      <c r="C543" s="339">
        <v>0</v>
      </c>
      <c r="D543" s="339">
        <v>0</v>
      </c>
      <c r="E543" s="339">
        <v>0</v>
      </c>
      <c r="F543" s="339">
        <v>0</v>
      </c>
      <c r="G543" s="339">
        <v>0</v>
      </c>
      <c r="H543" s="339">
        <v>0</v>
      </c>
      <c r="I543" s="339">
        <v>0</v>
      </c>
      <c r="J543" s="339">
        <v>0</v>
      </c>
      <c r="K543" s="339">
        <v>0</v>
      </c>
      <c r="L543" s="339">
        <v>0</v>
      </c>
      <c r="M543" s="339">
        <v>0</v>
      </c>
      <c r="N543" s="339">
        <v>0</v>
      </c>
      <c r="O543" s="339">
        <v>0</v>
      </c>
      <c r="P543" s="339">
        <v>0</v>
      </c>
      <c r="Q543" s="340"/>
      <c r="R543" s="340"/>
      <c r="S543" s="340"/>
      <c r="T543" s="340"/>
      <c r="U543" s="340"/>
      <c r="V543" s="340"/>
      <c r="W543" s="340"/>
      <c r="X543" s="340"/>
      <c r="Y543" s="340"/>
      <c r="Z543" s="340"/>
      <c r="AA543" s="340"/>
      <c r="AB543" s="340"/>
      <c r="AC543" s="340"/>
      <c r="AD543" s="340"/>
    </row>
    <row r="544" spans="1:30" ht="12.75">
      <c r="A544" s="339" t="s">
        <v>1270</v>
      </c>
      <c r="B544" s="339" t="s">
        <v>822</v>
      </c>
      <c r="C544" s="339">
        <v>0</v>
      </c>
      <c r="D544" s="339">
        <v>0</v>
      </c>
      <c r="E544" s="339">
        <v>0</v>
      </c>
      <c r="F544" s="339">
        <v>0</v>
      </c>
      <c r="G544" s="339">
        <v>0</v>
      </c>
      <c r="H544" s="339">
        <v>0</v>
      </c>
      <c r="I544" s="339">
        <v>0</v>
      </c>
      <c r="J544" s="339">
        <v>0</v>
      </c>
      <c r="K544" s="339">
        <v>0</v>
      </c>
      <c r="L544" s="339">
        <v>0</v>
      </c>
      <c r="M544" s="339">
        <v>0</v>
      </c>
      <c r="N544" s="339">
        <v>0</v>
      </c>
      <c r="O544" s="339">
        <v>0</v>
      </c>
      <c r="P544" s="339">
        <v>0</v>
      </c>
      <c r="Q544" s="340"/>
      <c r="R544" s="340"/>
      <c r="S544" s="340"/>
      <c r="T544" s="340"/>
      <c r="U544" s="340"/>
      <c r="V544" s="340"/>
      <c r="W544" s="340"/>
      <c r="X544" s="340"/>
      <c r="Y544" s="340"/>
      <c r="Z544" s="340"/>
      <c r="AA544" s="340"/>
      <c r="AB544" s="340"/>
      <c r="AC544" s="340"/>
      <c r="AD544" s="340"/>
    </row>
    <row r="545" spans="1:30" ht="12.75">
      <c r="A545" s="339" t="s">
        <v>607</v>
      </c>
      <c r="B545" s="339" t="s">
        <v>822</v>
      </c>
      <c r="C545" s="339">
        <v>0</v>
      </c>
      <c r="D545" s="339">
        <v>0</v>
      </c>
      <c r="E545" s="339">
        <v>0</v>
      </c>
      <c r="F545" s="339">
        <v>0</v>
      </c>
      <c r="G545" s="339">
        <v>0</v>
      </c>
      <c r="H545" s="339">
        <v>0</v>
      </c>
      <c r="I545" s="339">
        <v>0</v>
      </c>
      <c r="J545" s="339">
        <v>0</v>
      </c>
      <c r="K545" s="339">
        <v>0</v>
      </c>
      <c r="L545" s="339">
        <v>0</v>
      </c>
      <c r="M545" s="339">
        <v>0</v>
      </c>
      <c r="N545" s="339">
        <v>0</v>
      </c>
      <c r="O545" s="339">
        <v>0</v>
      </c>
      <c r="P545" s="339">
        <v>0</v>
      </c>
      <c r="Q545" s="340"/>
      <c r="R545" s="340"/>
      <c r="S545" s="340"/>
      <c r="T545" s="340"/>
      <c r="U545" s="340"/>
      <c r="V545" s="340"/>
      <c r="W545" s="340"/>
      <c r="X545" s="340"/>
      <c r="Y545" s="340"/>
      <c r="Z545" s="340"/>
      <c r="AA545" s="340"/>
      <c r="AB545" s="340"/>
      <c r="AC545" s="340"/>
      <c r="AD545" s="340"/>
    </row>
    <row r="546" spans="1:30" ht="12.75">
      <c r="A546" s="339" t="s">
        <v>1271</v>
      </c>
      <c r="B546" s="339" t="s">
        <v>822</v>
      </c>
      <c r="C546" s="339">
        <v>0</v>
      </c>
      <c r="D546" s="339">
        <v>0</v>
      </c>
      <c r="E546" s="339">
        <v>0</v>
      </c>
      <c r="F546" s="339">
        <v>0</v>
      </c>
      <c r="G546" s="339">
        <v>0</v>
      </c>
      <c r="H546" s="339">
        <v>0</v>
      </c>
      <c r="I546" s="339">
        <v>0</v>
      </c>
      <c r="J546" s="339">
        <v>0</v>
      </c>
      <c r="K546" s="339">
        <v>0</v>
      </c>
      <c r="L546" s="339">
        <v>0</v>
      </c>
      <c r="M546" s="339">
        <v>0</v>
      </c>
      <c r="N546" s="339">
        <v>0</v>
      </c>
      <c r="O546" s="339">
        <v>0</v>
      </c>
      <c r="P546" s="339">
        <v>0</v>
      </c>
      <c r="Q546" s="340"/>
      <c r="R546" s="340"/>
      <c r="S546" s="340"/>
      <c r="T546" s="340"/>
      <c r="U546" s="340"/>
      <c r="V546" s="340"/>
      <c r="W546" s="340"/>
      <c r="X546" s="340"/>
      <c r="Y546" s="340"/>
      <c r="Z546" s="340"/>
      <c r="AA546" s="340"/>
      <c r="AB546" s="340"/>
      <c r="AC546" s="340"/>
      <c r="AD546" s="340"/>
    </row>
    <row r="547" spans="1:30" ht="12.75">
      <c r="A547" s="339" t="s">
        <v>706</v>
      </c>
      <c r="B547" s="339" t="s">
        <v>822</v>
      </c>
      <c r="C547" s="339">
        <v>0</v>
      </c>
      <c r="D547" s="339">
        <v>0</v>
      </c>
      <c r="E547" s="339">
        <v>0</v>
      </c>
      <c r="F547" s="339">
        <v>0</v>
      </c>
      <c r="G547" s="339">
        <v>0</v>
      </c>
      <c r="H547" s="339">
        <v>0</v>
      </c>
      <c r="I547" s="339">
        <v>0</v>
      </c>
      <c r="J547" s="339">
        <v>0</v>
      </c>
      <c r="K547" s="339">
        <v>0</v>
      </c>
      <c r="L547" s="339">
        <v>0</v>
      </c>
      <c r="M547" s="339">
        <v>0</v>
      </c>
      <c r="N547" s="339">
        <v>0</v>
      </c>
      <c r="O547" s="339">
        <v>0</v>
      </c>
      <c r="P547" s="339">
        <v>0</v>
      </c>
      <c r="Q547" s="340"/>
      <c r="R547" s="340"/>
      <c r="S547" s="340"/>
      <c r="T547" s="340"/>
      <c r="U547" s="340"/>
      <c r="V547" s="340"/>
      <c r="W547" s="340"/>
      <c r="X547" s="340"/>
      <c r="Y547" s="340"/>
      <c r="Z547" s="340"/>
      <c r="AA547" s="340"/>
      <c r="AB547" s="340"/>
      <c r="AC547" s="340"/>
      <c r="AD547" s="340"/>
    </row>
    <row r="548" spans="1:30" ht="12.75">
      <c r="A548" s="339" t="s">
        <v>707</v>
      </c>
      <c r="B548" s="339" t="s">
        <v>822</v>
      </c>
      <c r="C548" s="339">
        <v>0</v>
      </c>
      <c r="D548" s="339">
        <v>0</v>
      </c>
      <c r="E548" s="339">
        <v>0</v>
      </c>
      <c r="F548" s="339">
        <v>0</v>
      </c>
      <c r="G548" s="339">
        <v>0</v>
      </c>
      <c r="H548" s="339">
        <v>0</v>
      </c>
      <c r="I548" s="339">
        <v>0</v>
      </c>
      <c r="J548" s="339">
        <v>0</v>
      </c>
      <c r="K548" s="339">
        <v>0</v>
      </c>
      <c r="L548" s="339">
        <v>0</v>
      </c>
      <c r="M548" s="339">
        <v>0</v>
      </c>
      <c r="N548" s="339">
        <v>0</v>
      </c>
      <c r="O548" s="339">
        <v>0</v>
      </c>
      <c r="P548" s="339">
        <v>0</v>
      </c>
      <c r="Q548" s="340"/>
      <c r="R548" s="340"/>
      <c r="S548" s="340"/>
      <c r="T548" s="340"/>
      <c r="U548" s="340"/>
      <c r="V548" s="340"/>
      <c r="W548" s="340"/>
      <c r="X548" s="340"/>
      <c r="Y548" s="340"/>
      <c r="Z548" s="340"/>
      <c r="AA548" s="340"/>
      <c r="AB548" s="340"/>
      <c r="AC548" s="340"/>
      <c r="AD548" s="340"/>
    </row>
    <row r="549" spans="1:30" ht="12.75">
      <c r="A549" s="339" t="s">
        <v>220</v>
      </c>
      <c r="B549" s="339" t="s">
        <v>822</v>
      </c>
      <c r="C549" s="339">
        <v>71</v>
      </c>
      <c r="D549" s="339">
        <v>71</v>
      </c>
      <c r="E549" s="339">
        <v>71</v>
      </c>
      <c r="F549" s="339">
        <v>71</v>
      </c>
      <c r="G549" s="339">
        <v>71</v>
      </c>
      <c r="H549" s="339">
        <v>71</v>
      </c>
      <c r="I549" s="339">
        <v>71</v>
      </c>
      <c r="J549" s="339">
        <v>71</v>
      </c>
      <c r="K549" s="339">
        <v>71</v>
      </c>
      <c r="L549" s="339">
        <v>71</v>
      </c>
      <c r="M549" s="339">
        <v>71</v>
      </c>
      <c r="N549" s="339">
        <v>71</v>
      </c>
      <c r="O549" s="339">
        <v>71</v>
      </c>
      <c r="P549" s="339">
        <v>71312</v>
      </c>
      <c r="Q549" s="340"/>
      <c r="R549" s="340"/>
      <c r="S549" s="340"/>
      <c r="T549" s="340"/>
      <c r="U549" s="340"/>
      <c r="V549" s="340"/>
      <c r="W549" s="340"/>
      <c r="X549" s="340"/>
      <c r="Y549" s="340"/>
      <c r="Z549" s="340"/>
      <c r="AA549" s="340"/>
      <c r="AB549" s="340"/>
      <c r="AC549" s="340"/>
      <c r="AD549" s="340"/>
    </row>
    <row r="550" spans="1:30" ht="12.75">
      <c r="A550" s="339" t="s">
        <v>1272</v>
      </c>
      <c r="B550" s="339" t="s">
        <v>822</v>
      </c>
      <c r="C550" s="339">
        <v>0</v>
      </c>
      <c r="D550" s="339">
        <v>0</v>
      </c>
      <c r="E550" s="339">
        <v>0</v>
      </c>
      <c r="F550" s="339">
        <v>0</v>
      </c>
      <c r="G550" s="339">
        <v>0</v>
      </c>
      <c r="H550" s="339">
        <v>0</v>
      </c>
      <c r="I550" s="339">
        <v>0</v>
      </c>
      <c r="J550" s="339">
        <v>0</v>
      </c>
      <c r="K550" s="339">
        <v>0</v>
      </c>
      <c r="L550" s="339">
        <v>0</v>
      </c>
      <c r="M550" s="339">
        <v>0</v>
      </c>
      <c r="N550" s="339">
        <v>0</v>
      </c>
      <c r="O550" s="339">
        <v>0</v>
      </c>
      <c r="P550" s="339">
        <v>0</v>
      </c>
      <c r="Q550" s="340"/>
      <c r="R550" s="340"/>
      <c r="S550" s="340"/>
      <c r="T550" s="340"/>
      <c r="U550" s="340"/>
      <c r="V550" s="340"/>
      <c r="W550" s="340"/>
      <c r="X550" s="340"/>
      <c r="Y550" s="340"/>
      <c r="Z550" s="340"/>
      <c r="AA550" s="340"/>
      <c r="AB550" s="340"/>
      <c r="AC550" s="340"/>
      <c r="AD550" s="340"/>
    </row>
    <row r="551" spans="1:30" ht="12.75">
      <c r="A551" s="339" t="s">
        <v>1273</v>
      </c>
      <c r="B551" s="339" t="s">
        <v>822</v>
      </c>
      <c r="C551" s="339">
        <v>0</v>
      </c>
      <c r="D551" s="339">
        <v>0</v>
      </c>
      <c r="E551" s="339">
        <v>0</v>
      </c>
      <c r="F551" s="339">
        <v>0</v>
      </c>
      <c r="G551" s="339">
        <v>0</v>
      </c>
      <c r="H551" s="339">
        <v>0</v>
      </c>
      <c r="I551" s="339">
        <v>0</v>
      </c>
      <c r="J551" s="339">
        <v>0</v>
      </c>
      <c r="K551" s="339">
        <v>0</v>
      </c>
      <c r="L551" s="339">
        <v>0</v>
      </c>
      <c r="M551" s="339">
        <v>0</v>
      </c>
      <c r="N551" s="339">
        <v>0</v>
      </c>
      <c r="O551" s="339">
        <v>0</v>
      </c>
      <c r="P551" s="339">
        <v>0</v>
      </c>
      <c r="Q551" s="340"/>
      <c r="R551" s="340"/>
      <c r="S551" s="340"/>
      <c r="T551" s="340"/>
      <c r="U551" s="340"/>
      <c r="V551" s="340"/>
      <c r="W551" s="340"/>
      <c r="X551" s="340"/>
      <c r="Y551" s="340"/>
      <c r="Z551" s="340"/>
      <c r="AA551" s="340"/>
      <c r="AB551" s="340"/>
      <c r="AC551" s="340"/>
      <c r="AD551" s="340"/>
    </row>
    <row r="552" spans="1:30" ht="12.75">
      <c r="A552" s="339" t="s">
        <v>1274</v>
      </c>
      <c r="B552" s="339" t="s">
        <v>822</v>
      </c>
      <c r="C552" s="339">
        <v>0</v>
      </c>
      <c r="D552" s="339">
        <v>0</v>
      </c>
      <c r="E552" s="339">
        <v>0</v>
      </c>
      <c r="F552" s="339">
        <v>0</v>
      </c>
      <c r="G552" s="339">
        <v>0</v>
      </c>
      <c r="H552" s="339">
        <v>0</v>
      </c>
      <c r="I552" s="339">
        <v>0</v>
      </c>
      <c r="J552" s="339">
        <v>0</v>
      </c>
      <c r="K552" s="339">
        <v>0</v>
      </c>
      <c r="L552" s="339">
        <v>0</v>
      </c>
      <c r="M552" s="339">
        <v>0</v>
      </c>
      <c r="N552" s="339">
        <v>0</v>
      </c>
      <c r="O552" s="339">
        <v>0</v>
      </c>
      <c r="P552" s="339">
        <v>0</v>
      </c>
      <c r="Q552" s="340"/>
      <c r="R552" s="340"/>
      <c r="S552" s="340"/>
      <c r="T552" s="340"/>
      <c r="U552" s="340"/>
      <c r="V552" s="340"/>
      <c r="W552" s="340"/>
      <c r="X552" s="340"/>
      <c r="Y552" s="340"/>
      <c r="Z552" s="340"/>
      <c r="AA552" s="340"/>
      <c r="AB552" s="340"/>
      <c r="AC552" s="340"/>
      <c r="AD552" s="340"/>
    </row>
    <row r="553" spans="1:30" ht="12.75">
      <c r="A553" s="339" t="s">
        <v>298</v>
      </c>
      <c r="B553" s="339" t="s">
        <v>822</v>
      </c>
      <c r="C553" s="339">
        <v>366549</v>
      </c>
      <c r="D553" s="339">
        <v>369714</v>
      </c>
      <c r="E553" s="339">
        <v>370334</v>
      </c>
      <c r="F553" s="339">
        <v>369302</v>
      </c>
      <c r="G553" s="339">
        <v>368747</v>
      </c>
      <c r="H553" s="339">
        <v>370358</v>
      </c>
      <c r="I553" s="339">
        <v>370996</v>
      </c>
      <c r="J553" s="339">
        <v>372013</v>
      </c>
      <c r="K553" s="339">
        <v>373211</v>
      </c>
      <c r="L553" s="339">
        <v>374738</v>
      </c>
      <c r="M553" s="339">
        <v>376650</v>
      </c>
      <c r="N553" s="339">
        <v>380360</v>
      </c>
      <c r="O553" s="339">
        <v>387177</v>
      </c>
      <c r="P553" s="339">
        <v>372773811</v>
      </c>
      <c r="Q553" s="340"/>
      <c r="R553" s="340"/>
      <c r="S553" s="340"/>
      <c r="T553" s="340"/>
      <c r="U553" s="340"/>
      <c r="V553" s="340"/>
      <c r="W553" s="340"/>
      <c r="X553" s="340"/>
      <c r="Y553" s="340"/>
      <c r="Z553" s="340"/>
      <c r="AA553" s="340"/>
      <c r="AB553" s="340"/>
      <c r="AC553" s="340"/>
      <c r="AD553" s="340"/>
    </row>
    <row r="554" spans="1:30" ht="12.75">
      <c r="A554" s="339" t="s">
        <v>299</v>
      </c>
      <c r="B554" s="339" t="s">
        <v>822</v>
      </c>
      <c r="C554" s="339">
        <v>0</v>
      </c>
      <c r="D554" s="339">
        <v>0</v>
      </c>
      <c r="E554" s="339">
        <v>0</v>
      </c>
      <c r="F554" s="339">
        <v>0</v>
      </c>
      <c r="G554" s="339">
        <v>0</v>
      </c>
      <c r="H554" s="339">
        <v>0</v>
      </c>
      <c r="I554" s="339">
        <v>0</v>
      </c>
      <c r="J554" s="339">
        <v>0</v>
      </c>
      <c r="K554" s="339">
        <v>0</v>
      </c>
      <c r="L554" s="339">
        <v>0</v>
      </c>
      <c r="M554" s="339">
        <v>0</v>
      </c>
      <c r="N554" s="339">
        <v>0</v>
      </c>
      <c r="O554" s="339">
        <v>0</v>
      </c>
      <c r="P554" s="339">
        <v>0</v>
      </c>
      <c r="Q554" s="340"/>
      <c r="R554" s="340"/>
      <c r="S554" s="340"/>
      <c r="T554" s="340"/>
      <c r="U554" s="340"/>
      <c r="V554" s="340"/>
      <c r="W554" s="340"/>
      <c r="X554" s="340"/>
      <c r="Y554" s="340"/>
      <c r="Z554" s="340"/>
      <c r="AA554" s="340"/>
      <c r="AB554" s="340"/>
      <c r="AC554" s="340"/>
      <c r="AD554" s="340"/>
    </row>
    <row r="555" spans="1:30" ht="12.75">
      <c r="A555" s="339" t="s">
        <v>300</v>
      </c>
      <c r="B555" s="339" t="s">
        <v>822</v>
      </c>
      <c r="C555" s="339">
        <v>0</v>
      </c>
      <c r="D555" s="339">
        <v>0</v>
      </c>
      <c r="E555" s="339">
        <v>0</v>
      </c>
      <c r="F555" s="339">
        <v>0</v>
      </c>
      <c r="G555" s="339">
        <v>0</v>
      </c>
      <c r="H555" s="339">
        <v>0</v>
      </c>
      <c r="I555" s="339">
        <v>0</v>
      </c>
      <c r="J555" s="339">
        <v>0</v>
      </c>
      <c r="K555" s="339">
        <v>0</v>
      </c>
      <c r="L555" s="339">
        <v>0</v>
      </c>
      <c r="M555" s="339">
        <v>0</v>
      </c>
      <c r="N555" s="339">
        <v>0</v>
      </c>
      <c r="O555" s="339">
        <v>0</v>
      </c>
      <c r="P555" s="339">
        <v>0</v>
      </c>
      <c r="Q555" s="340"/>
      <c r="R555" s="340"/>
      <c r="S555" s="340"/>
      <c r="T555" s="340"/>
      <c r="U555" s="340"/>
      <c r="V555" s="340"/>
      <c r="W555" s="340"/>
      <c r="X555" s="340"/>
      <c r="Y555" s="340"/>
      <c r="Z555" s="340"/>
      <c r="AA555" s="340"/>
      <c r="AB555" s="340"/>
      <c r="AC555" s="340"/>
      <c r="AD555" s="340"/>
    </row>
    <row r="556" spans="1:30" ht="12.75">
      <c r="A556" s="339" t="s">
        <v>779</v>
      </c>
      <c r="B556" s="339" t="s">
        <v>822</v>
      </c>
      <c r="C556" s="339">
        <v>0</v>
      </c>
      <c r="D556" s="339">
        <v>0</v>
      </c>
      <c r="E556" s="339">
        <v>0</v>
      </c>
      <c r="F556" s="339">
        <v>0</v>
      </c>
      <c r="G556" s="339">
        <v>0</v>
      </c>
      <c r="H556" s="339">
        <v>0</v>
      </c>
      <c r="I556" s="339">
        <v>0</v>
      </c>
      <c r="J556" s="339">
        <v>0</v>
      </c>
      <c r="K556" s="339">
        <v>0</v>
      </c>
      <c r="L556" s="339">
        <v>0</v>
      </c>
      <c r="M556" s="339">
        <v>0</v>
      </c>
      <c r="N556" s="339">
        <v>0</v>
      </c>
      <c r="O556" s="339">
        <v>0</v>
      </c>
      <c r="P556" s="339">
        <v>0</v>
      </c>
      <c r="Q556" s="340"/>
      <c r="R556" s="340"/>
      <c r="S556" s="340"/>
      <c r="T556" s="340"/>
      <c r="U556" s="340"/>
      <c r="V556" s="340"/>
      <c r="W556" s="340"/>
      <c r="X556" s="340"/>
      <c r="Y556" s="340"/>
      <c r="Z556" s="340"/>
      <c r="AA556" s="340"/>
      <c r="AB556" s="340"/>
      <c r="AC556" s="340"/>
      <c r="AD556" s="340"/>
    </row>
    <row r="557" spans="1:30" ht="12.75">
      <c r="A557" s="339" t="s">
        <v>708</v>
      </c>
      <c r="B557" s="339" t="s">
        <v>822</v>
      </c>
      <c r="C557" s="339">
        <v>0</v>
      </c>
      <c r="D557" s="339">
        <v>0</v>
      </c>
      <c r="E557" s="339">
        <v>0</v>
      </c>
      <c r="F557" s="339">
        <v>0</v>
      </c>
      <c r="G557" s="339">
        <v>0</v>
      </c>
      <c r="H557" s="339">
        <v>0</v>
      </c>
      <c r="I557" s="339">
        <v>0</v>
      </c>
      <c r="J557" s="339">
        <v>0</v>
      </c>
      <c r="K557" s="339">
        <v>0</v>
      </c>
      <c r="L557" s="339">
        <v>0</v>
      </c>
      <c r="M557" s="339">
        <v>0</v>
      </c>
      <c r="N557" s="339">
        <v>0</v>
      </c>
      <c r="O557" s="339">
        <v>0</v>
      </c>
      <c r="P557" s="339">
        <v>0</v>
      </c>
      <c r="Q557" s="340"/>
      <c r="R557" s="340"/>
      <c r="S557" s="340"/>
      <c r="T557" s="340"/>
      <c r="U557" s="340"/>
      <c r="V557" s="340"/>
      <c r="W557" s="340"/>
      <c r="X557" s="340"/>
      <c r="Y557" s="340"/>
      <c r="Z557" s="340"/>
      <c r="AA557" s="340"/>
      <c r="AB557" s="340"/>
      <c r="AC557" s="340"/>
      <c r="AD557" s="340"/>
    </row>
    <row r="558" spans="1:30" ht="12.75">
      <c r="A558" s="339" t="s">
        <v>709</v>
      </c>
      <c r="B558" s="339" t="s">
        <v>822</v>
      </c>
      <c r="C558" s="339">
        <v>0</v>
      </c>
      <c r="D558" s="339">
        <v>0</v>
      </c>
      <c r="E558" s="339">
        <v>0</v>
      </c>
      <c r="F558" s="339">
        <v>0</v>
      </c>
      <c r="G558" s="339">
        <v>0</v>
      </c>
      <c r="H558" s="339">
        <v>0</v>
      </c>
      <c r="I558" s="339">
        <v>0</v>
      </c>
      <c r="J558" s="339">
        <v>0</v>
      </c>
      <c r="K558" s="339">
        <v>0</v>
      </c>
      <c r="L558" s="339">
        <v>0</v>
      </c>
      <c r="M558" s="339">
        <v>0</v>
      </c>
      <c r="N558" s="339">
        <v>0</v>
      </c>
      <c r="O558" s="339">
        <v>0</v>
      </c>
      <c r="P558" s="339">
        <v>0</v>
      </c>
      <c r="Q558" s="340"/>
      <c r="R558" s="340"/>
      <c r="S558" s="340"/>
      <c r="T558" s="340"/>
      <c r="U558" s="340"/>
      <c r="V558" s="340"/>
      <c r="W558" s="340"/>
      <c r="X558" s="340"/>
      <c r="Y558" s="340"/>
      <c r="Z558" s="340"/>
      <c r="AA558" s="340"/>
      <c r="AB558" s="340"/>
      <c r="AC558" s="340"/>
      <c r="AD558" s="340"/>
    </row>
    <row r="559" spans="1:30" ht="12.75">
      <c r="A559" s="339" t="s">
        <v>301</v>
      </c>
      <c r="B559" s="339" t="s">
        <v>822</v>
      </c>
      <c r="C559" s="339">
        <v>75</v>
      </c>
      <c r="D559" s="339">
        <v>75</v>
      </c>
      <c r="E559" s="339">
        <v>75</v>
      </c>
      <c r="F559" s="339">
        <v>75</v>
      </c>
      <c r="G559" s="339">
        <v>75</v>
      </c>
      <c r="H559" s="339">
        <v>75</v>
      </c>
      <c r="I559" s="339">
        <v>75</v>
      </c>
      <c r="J559" s="339">
        <v>75</v>
      </c>
      <c r="K559" s="339">
        <v>75</v>
      </c>
      <c r="L559" s="339">
        <v>75</v>
      </c>
      <c r="M559" s="339">
        <v>75</v>
      </c>
      <c r="N559" s="339">
        <v>75</v>
      </c>
      <c r="O559" s="339">
        <v>75</v>
      </c>
      <c r="P559" s="339">
        <v>75387</v>
      </c>
      <c r="Q559" s="340"/>
      <c r="R559" s="340"/>
      <c r="S559" s="340"/>
      <c r="T559" s="340"/>
      <c r="U559" s="340"/>
      <c r="V559" s="340"/>
      <c r="W559" s="340"/>
      <c r="X559" s="340"/>
      <c r="Y559" s="340"/>
      <c r="Z559" s="340"/>
      <c r="AA559" s="340"/>
      <c r="AB559" s="340"/>
      <c r="AC559" s="340"/>
      <c r="AD559" s="340"/>
    </row>
    <row r="560" spans="1:30" ht="12.75">
      <c r="A560" s="339" t="s">
        <v>302</v>
      </c>
      <c r="B560" s="339" t="s">
        <v>822</v>
      </c>
      <c r="C560" s="339">
        <v>445929</v>
      </c>
      <c r="D560" s="339">
        <v>448292</v>
      </c>
      <c r="E560" s="339">
        <v>448095</v>
      </c>
      <c r="F560" s="339">
        <v>449624</v>
      </c>
      <c r="G560" s="339">
        <v>451390</v>
      </c>
      <c r="H560" s="339">
        <v>452540</v>
      </c>
      <c r="I560" s="339">
        <v>453065</v>
      </c>
      <c r="J560" s="339">
        <v>454560</v>
      </c>
      <c r="K560" s="339">
        <v>455426</v>
      </c>
      <c r="L560" s="339">
        <v>456256</v>
      </c>
      <c r="M560" s="339">
        <v>458380</v>
      </c>
      <c r="N560" s="339">
        <v>462363</v>
      </c>
      <c r="O560" s="339">
        <v>470279</v>
      </c>
      <c r="P560" s="339">
        <v>454007925</v>
      </c>
      <c r="Q560" s="340"/>
      <c r="R560" s="340"/>
      <c r="S560" s="340"/>
      <c r="T560" s="340"/>
      <c r="U560" s="340"/>
      <c r="V560" s="340"/>
      <c r="W560" s="340"/>
      <c r="X560" s="340"/>
      <c r="Y560" s="340"/>
      <c r="Z560" s="340"/>
      <c r="AA560" s="340"/>
      <c r="AB560" s="340"/>
      <c r="AC560" s="340"/>
      <c r="AD560" s="340"/>
    </row>
    <row r="561" spans="1:30" ht="12.75">
      <c r="A561" s="339" t="s">
        <v>1275</v>
      </c>
      <c r="B561" s="339" t="s">
        <v>822</v>
      </c>
      <c r="C561" s="339">
        <v>0</v>
      </c>
      <c r="D561" s="339">
        <v>0</v>
      </c>
      <c r="E561" s="339">
        <v>0</v>
      </c>
      <c r="F561" s="339">
        <v>0</v>
      </c>
      <c r="G561" s="339">
        <v>0</v>
      </c>
      <c r="H561" s="339">
        <v>0</v>
      </c>
      <c r="I561" s="339">
        <v>0</v>
      </c>
      <c r="J561" s="339">
        <v>0</v>
      </c>
      <c r="K561" s="339">
        <v>0</v>
      </c>
      <c r="L561" s="339">
        <v>0</v>
      </c>
      <c r="M561" s="339">
        <v>0</v>
      </c>
      <c r="N561" s="339">
        <v>0</v>
      </c>
      <c r="O561" s="339">
        <v>0</v>
      </c>
      <c r="P561" s="339">
        <v>0</v>
      </c>
      <c r="Q561" s="340"/>
      <c r="R561" s="340"/>
      <c r="S561" s="340"/>
      <c r="T561" s="340"/>
      <c r="U561" s="340"/>
      <c r="V561" s="340"/>
      <c r="W561" s="340"/>
      <c r="X561" s="340"/>
      <c r="Y561" s="340"/>
      <c r="Z561" s="340"/>
      <c r="AA561" s="340"/>
      <c r="AB561" s="340"/>
      <c r="AC561" s="340"/>
      <c r="AD561" s="340"/>
    </row>
    <row r="562" spans="1:30" ht="12.75">
      <c r="A562" s="339" t="s">
        <v>267</v>
      </c>
      <c r="B562" s="339" t="s">
        <v>822</v>
      </c>
      <c r="C562" s="339">
        <v>0</v>
      </c>
      <c r="D562" s="339">
        <v>0</v>
      </c>
      <c r="E562" s="339">
        <v>0</v>
      </c>
      <c r="F562" s="339">
        <v>0</v>
      </c>
      <c r="G562" s="339">
        <v>0</v>
      </c>
      <c r="H562" s="339">
        <v>0</v>
      </c>
      <c r="I562" s="339">
        <v>0</v>
      </c>
      <c r="J562" s="339">
        <v>0</v>
      </c>
      <c r="K562" s="339">
        <v>0</v>
      </c>
      <c r="L562" s="339">
        <v>0</v>
      </c>
      <c r="M562" s="339">
        <v>0</v>
      </c>
      <c r="N562" s="339">
        <v>0</v>
      </c>
      <c r="O562" s="339">
        <v>0</v>
      </c>
      <c r="P562" s="339">
        <v>0</v>
      </c>
    </row>
    <row r="563" spans="1:30" ht="12.75">
      <c r="A563" s="339" t="s">
        <v>221</v>
      </c>
      <c r="B563" s="339" t="s">
        <v>822</v>
      </c>
      <c r="C563" s="339">
        <v>0</v>
      </c>
      <c r="D563" s="339">
        <v>0</v>
      </c>
      <c r="E563" s="339">
        <v>0</v>
      </c>
      <c r="F563" s="339">
        <v>0</v>
      </c>
      <c r="G563" s="339">
        <v>0</v>
      </c>
      <c r="H563" s="339">
        <v>0</v>
      </c>
      <c r="I563" s="339">
        <v>0</v>
      </c>
      <c r="J563" s="339">
        <v>0</v>
      </c>
      <c r="K563" s="339">
        <v>0</v>
      </c>
      <c r="L563" s="339">
        <v>0</v>
      </c>
      <c r="M563" s="339">
        <v>0</v>
      </c>
      <c r="N563" s="339">
        <v>0</v>
      </c>
      <c r="O563" s="339">
        <v>0</v>
      </c>
      <c r="P563" s="339">
        <v>0</v>
      </c>
    </row>
    <row r="564" spans="1:30" ht="12.75">
      <c r="A564" s="339" t="s">
        <v>222</v>
      </c>
      <c r="B564" s="339" t="s">
        <v>822</v>
      </c>
      <c r="C564" s="339">
        <v>0</v>
      </c>
      <c r="D564" s="339">
        <v>0</v>
      </c>
      <c r="E564" s="339">
        <v>0</v>
      </c>
      <c r="F564" s="339">
        <v>0</v>
      </c>
      <c r="G564" s="339">
        <v>0</v>
      </c>
      <c r="H564" s="339">
        <v>0</v>
      </c>
      <c r="I564" s="339">
        <v>0</v>
      </c>
      <c r="J564" s="339">
        <v>0</v>
      </c>
      <c r="K564" s="339">
        <v>0</v>
      </c>
      <c r="L564" s="339">
        <v>0</v>
      </c>
      <c r="M564" s="339">
        <v>0</v>
      </c>
      <c r="N564" s="339">
        <v>0</v>
      </c>
      <c r="O564" s="339">
        <v>0</v>
      </c>
      <c r="P564" s="339">
        <v>0</v>
      </c>
    </row>
    <row r="565" spans="1:30" ht="12.75">
      <c r="A565" s="339" t="s">
        <v>1276</v>
      </c>
      <c r="B565" s="339" t="s">
        <v>822</v>
      </c>
      <c r="C565" s="339">
        <v>0</v>
      </c>
      <c r="D565" s="339">
        <v>0</v>
      </c>
      <c r="E565" s="339">
        <v>0</v>
      </c>
      <c r="F565" s="339">
        <v>0</v>
      </c>
      <c r="G565" s="339">
        <v>0</v>
      </c>
      <c r="H565" s="339">
        <v>0</v>
      </c>
      <c r="I565" s="339">
        <v>0</v>
      </c>
      <c r="J565" s="339">
        <v>0</v>
      </c>
      <c r="K565" s="339">
        <v>0</v>
      </c>
      <c r="L565" s="339">
        <v>0</v>
      </c>
      <c r="M565" s="339">
        <v>0</v>
      </c>
      <c r="N565" s="339">
        <v>0</v>
      </c>
      <c r="O565" s="339">
        <v>0</v>
      </c>
      <c r="P565" s="339">
        <v>0</v>
      </c>
    </row>
    <row r="566" spans="1:30" ht="12.75">
      <c r="A566" s="339" t="s">
        <v>1277</v>
      </c>
      <c r="B566" s="339" t="s">
        <v>822</v>
      </c>
      <c r="C566" s="339">
        <v>0</v>
      </c>
      <c r="D566" s="339">
        <v>0</v>
      </c>
      <c r="E566" s="339">
        <v>0</v>
      </c>
      <c r="F566" s="339">
        <v>0</v>
      </c>
      <c r="G566" s="339">
        <v>0</v>
      </c>
      <c r="H566" s="339">
        <v>0</v>
      </c>
      <c r="I566" s="339">
        <v>0</v>
      </c>
      <c r="J566" s="339">
        <v>0</v>
      </c>
      <c r="K566" s="339">
        <v>0</v>
      </c>
      <c r="L566" s="339">
        <v>0</v>
      </c>
      <c r="M566" s="339">
        <v>0</v>
      </c>
      <c r="N566" s="339">
        <v>0</v>
      </c>
      <c r="O566" s="339">
        <v>0</v>
      </c>
      <c r="P566" s="339">
        <v>0</v>
      </c>
    </row>
    <row r="567" spans="1:30" ht="12.75">
      <c r="A567" s="339" t="s">
        <v>1278</v>
      </c>
      <c r="B567" s="339" t="s">
        <v>822</v>
      </c>
      <c r="C567" s="339">
        <v>0</v>
      </c>
      <c r="D567" s="339">
        <v>0</v>
      </c>
      <c r="E567" s="339">
        <v>0</v>
      </c>
      <c r="F567" s="339">
        <v>0</v>
      </c>
      <c r="G567" s="339">
        <v>0</v>
      </c>
      <c r="H567" s="339">
        <v>0</v>
      </c>
      <c r="I567" s="339">
        <v>0</v>
      </c>
      <c r="J567" s="339">
        <v>0</v>
      </c>
      <c r="K567" s="339">
        <v>0</v>
      </c>
      <c r="L567" s="339">
        <v>0</v>
      </c>
      <c r="M567" s="339">
        <v>0</v>
      </c>
      <c r="N567" s="339">
        <v>0</v>
      </c>
      <c r="O567" s="339">
        <v>0</v>
      </c>
      <c r="P567" s="339">
        <v>0</v>
      </c>
    </row>
    <row r="568" spans="1:30" ht="12.75">
      <c r="A568" s="339" t="s">
        <v>303</v>
      </c>
      <c r="B568" s="339" t="s">
        <v>822</v>
      </c>
      <c r="C568" s="339">
        <v>708531</v>
      </c>
      <c r="D568" s="339">
        <v>709377</v>
      </c>
      <c r="E568" s="339">
        <v>711146</v>
      </c>
      <c r="F568" s="339">
        <v>710827</v>
      </c>
      <c r="G568" s="339">
        <v>713402</v>
      </c>
      <c r="H568" s="339">
        <v>716968</v>
      </c>
      <c r="I568" s="339">
        <v>718473</v>
      </c>
      <c r="J568" s="339">
        <v>722203</v>
      </c>
      <c r="K568" s="339">
        <v>723471</v>
      </c>
      <c r="L568" s="339">
        <v>726837</v>
      </c>
      <c r="M568" s="339">
        <v>731215</v>
      </c>
      <c r="N568" s="339">
        <v>735660</v>
      </c>
      <c r="O568" s="339">
        <v>742386</v>
      </c>
      <c r="P568" s="339">
        <v>720419940</v>
      </c>
    </row>
    <row r="569" spans="1:30" ht="12.75">
      <c r="A569" s="339" t="s">
        <v>304</v>
      </c>
      <c r="B569" s="339" t="s">
        <v>822</v>
      </c>
      <c r="C569" s="339">
        <v>0</v>
      </c>
      <c r="D569" s="339">
        <v>0</v>
      </c>
      <c r="E569" s="339">
        <v>0</v>
      </c>
      <c r="F569" s="339">
        <v>0</v>
      </c>
      <c r="G569" s="339">
        <v>0</v>
      </c>
      <c r="H569" s="339">
        <v>0</v>
      </c>
      <c r="I569" s="339">
        <v>0</v>
      </c>
      <c r="J569" s="339">
        <v>0</v>
      </c>
      <c r="K569" s="339">
        <v>0</v>
      </c>
      <c r="L569" s="339">
        <v>0</v>
      </c>
      <c r="M569" s="339">
        <v>0</v>
      </c>
      <c r="N569" s="339">
        <v>0</v>
      </c>
      <c r="O569" s="339">
        <v>0</v>
      </c>
      <c r="P569" s="339">
        <v>0</v>
      </c>
    </row>
    <row r="570" spans="1:30" ht="12.75">
      <c r="A570" s="339" t="s">
        <v>1279</v>
      </c>
      <c r="B570" s="339" t="s">
        <v>822</v>
      </c>
      <c r="C570" s="339">
        <v>0</v>
      </c>
      <c r="D570" s="339">
        <v>0</v>
      </c>
      <c r="E570" s="339">
        <v>0</v>
      </c>
      <c r="F570" s="339">
        <v>0</v>
      </c>
      <c r="G570" s="339">
        <v>0</v>
      </c>
      <c r="H570" s="339">
        <v>0</v>
      </c>
      <c r="I570" s="339">
        <v>0</v>
      </c>
      <c r="J570" s="339">
        <v>0</v>
      </c>
      <c r="K570" s="339">
        <v>0</v>
      </c>
      <c r="L570" s="339">
        <v>0</v>
      </c>
      <c r="M570" s="339">
        <v>0</v>
      </c>
      <c r="N570" s="339">
        <v>0</v>
      </c>
      <c r="O570" s="339">
        <v>0</v>
      </c>
      <c r="P570" s="339">
        <v>0</v>
      </c>
    </row>
    <row r="571" spans="1:30" ht="12.75">
      <c r="A571" s="339" t="s">
        <v>608</v>
      </c>
      <c r="B571" s="339" t="s">
        <v>822</v>
      </c>
      <c r="C571" s="339">
        <v>0</v>
      </c>
      <c r="D571" s="339">
        <v>0</v>
      </c>
      <c r="E571" s="339">
        <v>0</v>
      </c>
      <c r="F571" s="339">
        <v>0</v>
      </c>
      <c r="G571" s="339">
        <v>0</v>
      </c>
      <c r="H571" s="339">
        <v>0</v>
      </c>
      <c r="I571" s="339">
        <v>0</v>
      </c>
      <c r="J571" s="339">
        <v>0</v>
      </c>
      <c r="K571" s="339">
        <v>0</v>
      </c>
      <c r="L571" s="339">
        <v>0</v>
      </c>
      <c r="M571" s="339">
        <v>0</v>
      </c>
      <c r="N571" s="339">
        <v>0</v>
      </c>
      <c r="O571" s="339">
        <v>0</v>
      </c>
      <c r="P571" s="339">
        <v>0</v>
      </c>
    </row>
    <row r="572" spans="1:30" ht="12.75">
      <c r="A572" s="339" t="s">
        <v>1280</v>
      </c>
      <c r="B572" s="339" t="s">
        <v>822</v>
      </c>
      <c r="C572" s="339">
        <v>0</v>
      </c>
      <c r="D572" s="339">
        <v>0</v>
      </c>
      <c r="E572" s="339">
        <v>0</v>
      </c>
      <c r="F572" s="339">
        <v>0</v>
      </c>
      <c r="G572" s="339">
        <v>0</v>
      </c>
      <c r="H572" s="339">
        <v>0</v>
      </c>
      <c r="I572" s="339">
        <v>0</v>
      </c>
      <c r="J572" s="339">
        <v>0</v>
      </c>
      <c r="K572" s="339">
        <v>0</v>
      </c>
      <c r="L572" s="339">
        <v>0</v>
      </c>
      <c r="M572" s="339">
        <v>0</v>
      </c>
      <c r="N572" s="339">
        <v>0</v>
      </c>
      <c r="O572" s="339">
        <v>0</v>
      </c>
      <c r="P572" s="339">
        <v>0</v>
      </c>
    </row>
    <row r="573" spans="1:30" ht="12.75">
      <c r="A573" s="339" t="s">
        <v>1281</v>
      </c>
      <c r="B573" s="339" t="s">
        <v>822</v>
      </c>
      <c r="C573" s="339">
        <v>0</v>
      </c>
      <c r="D573" s="339">
        <v>0</v>
      </c>
      <c r="E573" s="339">
        <v>0</v>
      </c>
      <c r="F573" s="339">
        <v>0</v>
      </c>
      <c r="G573" s="339">
        <v>0</v>
      </c>
      <c r="H573" s="339">
        <v>0</v>
      </c>
      <c r="I573" s="339">
        <v>0</v>
      </c>
      <c r="J573" s="339">
        <v>0</v>
      </c>
      <c r="K573" s="339">
        <v>0</v>
      </c>
      <c r="L573" s="339">
        <v>0</v>
      </c>
      <c r="M573" s="339">
        <v>0</v>
      </c>
      <c r="N573" s="339">
        <v>0</v>
      </c>
      <c r="O573" s="339">
        <v>0</v>
      </c>
      <c r="P573" s="339">
        <v>0</v>
      </c>
    </row>
    <row r="574" spans="1:30" ht="12.75">
      <c r="A574" s="339" t="s">
        <v>305</v>
      </c>
      <c r="B574" s="339" t="s">
        <v>822</v>
      </c>
      <c r="C574" s="339">
        <v>0</v>
      </c>
      <c r="D574" s="339">
        <v>0</v>
      </c>
      <c r="E574" s="339">
        <v>0</v>
      </c>
      <c r="F574" s="339">
        <v>0</v>
      </c>
      <c r="G574" s="339">
        <v>0</v>
      </c>
      <c r="H574" s="339">
        <v>0</v>
      </c>
      <c r="I574" s="339">
        <v>0</v>
      </c>
      <c r="J574" s="339">
        <v>0</v>
      </c>
      <c r="K574" s="339">
        <v>0</v>
      </c>
      <c r="L574" s="339">
        <v>0</v>
      </c>
      <c r="M574" s="339">
        <v>0</v>
      </c>
      <c r="N574" s="339">
        <v>0</v>
      </c>
      <c r="O574" s="339">
        <v>0</v>
      </c>
      <c r="P574" s="339">
        <v>0</v>
      </c>
    </row>
    <row r="575" spans="1:30" ht="12.75">
      <c r="A575" s="339" t="s">
        <v>609</v>
      </c>
      <c r="B575" s="339" t="s">
        <v>822</v>
      </c>
      <c r="C575" s="339">
        <v>0</v>
      </c>
      <c r="D575" s="339">
        <v>0</v>
      </c>
      <c r="E575" s="339">
        <v>0</v>
      </c>
      <c r="F575" s="339">
        <v>0</v>
      </c>
      <c r="G575" s="339">
        <v>0</v>
      </c>
      <c r="H575" s="339">
        <v>0</v>
      </c>
      <c r="I575" s="339">
        <v>0</v>
      </c>
      <c r="J575" s="339">
        <v>0</v>
      </c>
      <c r="K575" s="339">
        <v>0</v>
      </c>
      <c r="L575" s="339">
        <v>0</v>
      </c>
      <c r="M575" s="339">
        <v>0</v>
      </c>
      <c r="N575" s="339">
        <v>0</v>
      </c>
      <c r="O575" s="339">
        <v>0</v>
      </c>
      <c r="P575" s="339">
        <v>0</v>
      </c>
    </row>
    <row r="576" spans="1:30" ht="12.75">
      <c r="A576" s="339" t="s">
        <v>1282</v>
      </c>
      <c r="B576" s="339" t="s">
        <v>822</v>
      </c>
      <c r="C576" s="339">
        <v>0</v>
      </c>
      <c r="D576" s="339">
        <v>0</v>
      </c>
      <c r="E576" s="339">
        <v>0</v>
      </c>
      <c r="F576" s="339">
        <v>0</v>
      </c>
      <c r="G576" s="339">
        <v>0</v>
      </c>
      <c r="H576" s="339">
        <v>0</v>
      </c>
      <c r="I576" s="339">
        <v>0</v>
      </c>
      <c r="J576" s="339">
        <v>0</v>
      </c>
      <c r="K576" s="339">
        <v>0</v>
      </c>
      <c r="L576" s="339">
        <v>0</v>
      </c>
      <c r="M576" s="339">
        <v>0</v>
      </c>
      <c r="N576" s="339">
        <v>0</v>
      </c>
      <c r="O576" s="339">
        <v>0</v>
      </c>
      <c r="P576" s="339">
        <v>0</v>
      </c>
    </row>
    <row r="577" spans="1:16" ht="12.75">
      <c r="A577" s="339" t="s">
        <v>306</v>
      </c>
      <c r="B577" s="339" t="s">
        <v>822</v>
      </c>
      <c r="C577" s="339">
        <v>0</v>
      </c>
      <c r="D577" s="339">
        <v>0</v>
      </c>
      <c r="E577" s="339">
        <v>0</v>
      </c>
      <c r="F577" s="339">
        <v>0</v>
      </c>
      <c r="G577" s="339">
        <v>0</v>
      </c>
      <c r="H577" s="339">
        <v>0</v>
      </c>
      <c r="I577" s="339">
        <v>0</v>
      </c>
      <c r="J577" s="339">
        <v>0</v>
      </c>
      <c r="K577" s="339">
        <v>0</v>
      </c>
      <c r="L577" s="339">
        <v>0</v>
      </c>
      <c r="M577" s="339">
        <v>0</v>
      </c>
      <c r="N577" s="339">
        <v>0</v>
      </c>
      <c r="O577" s="339">
        <v>0</v>
      </c>
      <c r="P577" s="339">
        <v>0</v>
      </c>
    </row>
    <row r="578" spans="1:16" ht="12.75">
      <c r="A578" s="339" t="s">
        <v>268</v>
      </c>
      <c r="B578" s="339" t="s">
        <v>822</v>
      </c>
      <c r="C578" s="339">
        <v>0</v>
      </c>
      <c r="D578" s="339">
        <v>0</v>
      </c>
      <c r="E578" s="339">
        <v>0</v>
      </c>
      <c r="F578" s="339">
        <v>0</v>
      </c>
      <c r="G578" s="339">
        <v>0</v>
      </c>
      <c r="H578" s="339">
        <v>0</v>
      </c>
      <c r="I578" s="339">
        <v>0</v>
      </c>
      <c r="J578" s="339">
        <v>0</v>
      </c>
      <c r="K578" s="339">
        <v>0</v>
      </c>
      <c r="L578" s="339">
        <v>0</v>
      </c>
      <c r="M578" s="339">
        <v>0</v>
      </c>
      <c r="N578" s="339">
        <v>0</v>
      </c>
      <c r="O578" s="339">
        <v>0</v>
      </c>
      <c r="P578" s="339">
        <v>0</v>
      </c>
    </row>
    <row r="579" spans="1:16" ht="12.75">
      <c r="A579" s="339" t="s">
        <v>1283</v>
      </c>
      <c r="B579" s="339" t="s">
        <v>822</v>
      </c>
      <c r="C579" s="339">
        <v>0</v>
      </c>
      <c r="D579" s="339">
        <v>0</v>
      </c>
      <c r="E579" s="339">
        <v>0</v>
      </c>
      <c r="F579" s="339">
        <v>0</v>
      </c>
      <c r="G579" s="339">
        <v>0</v>
      </c>
      <c r="H579" s="339">
        <v>0</v>
      </c>
      <c r="I579" s="339">
        <v>0</v>
      </c>
      <c r="J579" s="339">
        <v>0</v>
      </c>
      <c r="K579" s="339">
        <v>0</v>
      </c>
      <c r="L579" s="339">
        <v>0</v>
      </c>
      <c r="M579" s="339">
        <v>0</v>
      </c>
      <c r="N579" s="339">
        <v>0</v>
      </c>
      <c r="O579" s="339">
        <v>0</v>
      </c>
      <c r="P579" s="339">
        <v>0</v>
      </c>
    </row>
    <row r="580" spans="1:16" ht="12.75">
      <c r="A580" s="339" t="s">
        <v>1284</v>
      </c>
      <c r="B580" s="339" t="s">
        <v>822</v>
      </c>
      <c r="C580" s="339">
        <v>0</v>
      </c>
      <c r="D580" s="339">
        <v>0</v>
      </c>
      <c r="E580" s="339">
        <v>0</v>
      </c>
      <c r="F580" s="339">
        <v>0</v>
      </c>
      <c r="G580" s="339">
        <v>0</v>
      </c>
      <c r="H580" s="339">
        <v>0</v>
      </c>
      <c r="I580" s="339">
        <v>0</v>
      </c>
      <c r="J580" s="339">
        <v>0</v>
      </c>
      <c r="K580" s="339">
        <v>0</v>
      </c>
      <c r="L580" s="339">
        <v>0</v>
      </c>
      <c r="M580" s="339">
        <v>0</v>
      </c>
      <c r="N580" s="339">
        <v>0</v>
      </c>
      <c r="O580" s="339">
        <v>0</v>
      </c>
      <c r="P580" s="339">
        <v>0</v>
      </c>
    </row>
    <row r="581" spans="1:16" ht="12.75">
      <c r="A581" s="339" t="s">
        <v>307</v>
      </c>
      <c r="B581" s="339" t="s">
        <v>822</v>
      </c>
      <c r="C581" s="339">
        <v>918878</v>
      </c>
      <c r="D581" s="339">
        <v>922313</v>
      </c>
      <c r="E581" s="339">
        <v>926816</v>
      </c>
      <c r="F581" s="339">
        <v>930804</v>
      </c>
      <c r="G581" s="339">
        <v>933367</v>
      </c>
      <c r="H581" s="339">
        <v>938918</v>
      </c>
      <c r="I581" s="339">
        <v>942290</v>
      </c>
      <c r="J581" s="339">
        <v>949164</v>
      </c>
      <c r="K581" s="339">
        <v>955528</v>
      </c>
      <c r="L581" s="339">
        <v>960320</v>
      </c>
      <c r="M581" s="339">
        <v>967767</v>
      </c>
      <c r="N581" s="339">
        <v>974575</v>
      </c>
      <c r="O581" s="339">
        <v>982990</v>
      </c>
      <c r="P581" s="339">
        <v>946066160</v>
      </c>
    </row>
    <row r="582" spans="1:16" ht="12.75">
      <c r="A582" s="339" t="s">
        <v>308</v>
      </c>
      <c r="B582" s="339" t="s">
        <v>822</v>
      </c>
      <c r="C582" s="339">
        <v>481753</v>
      </c>
      <c r="D582" s="339">
        <v>483491</v>
      </c>
      <c r="E582" s="339">
        <v>485387</v>
      </c>
      <c r="F582" s="339">
        <v>489155</v>
      </c>
      <c r="G582" s="339">
        <v>489491</v>
      </c>
      <c r="H582" s="339">
        <v>489738</v>
      </c>
      <c r="I582" s="339">
        <v>491301</v>
      </c>
      <c r="J582" s="339">
        <v>492760</v>
      </c>
      <c r="K582" s="339">
        <v>493957</v>
      </c>
      <c r="L582" s="339">
        <v>496349</v>
      </c>
      <c r="M582" s="339">
        <v>496202</v>
      </c>
      <c r="N582" s="339">
        <v>497669</v>
      </c>
      <c r="O582" s="339">
        <v>499517</v>
      </c>
      <c r="P582" s="339">
        <v>491344638</v>
      </c>
    </row>
    <row r="583" spans="1:16" ht="12.75">
      <c r="A583" s="339" t="s">
        <v>1285</v>
      </c>
      <c r="B583" s="339" t="s">
        <v>822</v>
      </c>
      <c r="C583" s="339">
        <v>0</v>
      </c>
      <c r="D583" s="339">
        <v>0</v>
      </c>
      <c r="E583" s="339">
        <v>0</v>
      </c>
      <c r="F583" s="339">
        <v>0</v>
      </c>
      <c r="G583" s="339">
        <v>0</v>
      </c>
      <c r="H583" s="339">
        <v>0</v>
      </c>
      <c r="I583" s="339">
        <v>0</v>
      </c>
      <c r="J583" s="339">
        <v>0</v>
      </c>
      <c r="K583" s="339">
        <v>0</v>
      </c>
      <c r="L583" s="339">
        <v>0</v>
      </c>
      <c r="M583" s="339">
        <v>0</v>
      </c>
      <c r="N583" s="339">
        <v>0</v>
      </c>
      <c r="O583" s="339">
        <v>0</v>
      </c>
      <c r="P583" s="339">
        <v>0</v>
      </c>
    </row>
    <row r="584" spans="1:16" ht="12.75">
      <c r="A584" s="339" t="s">
        <v>309</v>
      </c>
      <c r="B584" s="339" t="s">
        <v>822</v>
      </c>
      <c r="C584" s="339">
        <v>185266</v>
      </c>
      <c r="D584" s="339">
        <v>185913</v>
      </c>
      <c r="E584" s="339">
        <v>186124</v>
      </c>
      <c r="F584" s="339">
        <v>186413</v>
      </c>
      <c r="G584" s="339">
        <v>186634</v>
      </c>
      <c r="H584" s="339">
        <v>186806</v>
      </c>
      <c r="I584" s="339">
        <v>186935</v>
      </c>
      <c r="J584" s="339">
        <v>187017</v>
      </c>
      <c r="K584" s="339">
        <v>187276</v>
      </c>
      <c r="L584" s="339">
        <v>187677</v>
      </c>
      <c r="M584" s="339">
        <v>188219</v>
      </c>
      <c r="N584" s="339">
        <v>188528</v>
      </c>
      <c r="O584" s="339">
        <v>189026</v>
      </c>
      <c r="P584" s="339">
        <v>187057274</v>
      </c>
    </row>
    <row r="585" spans="1:16" ht="12.75">
      <c r="A585" s="339" t="s">
        <v>1286</v>
      </c>
      <c r="B585" s="339" t="s">
        <v>822</v>
      </c>
      <c r="C585" s="339">
        <v>0</v>
      </c>
      <c r="D585" s="339">
        <v>0</v>
      </c>
      <c r="E585" s="339">
        <v>0</v>
      </c>
      <c r="F585" s="339">
        <v>0</v>
      </c>
      <c r="G585" s="339">
        <v>0</v>
      </c>
      <c r="H585" s="339">
        <v>0</v>
      </c>
      <c r="I585" s="339">
        <v>0</v>
      </c>
      <c r="J585" s="339">
        <v>0</v>
      </c>
      <c r="K585" s="339">
        <v>0</v>
      </c>
      <c r="L585" s="339">
        <v>0</v>
      </c>
      <c r="M585" s="339">
        <v>0</v>
      </c>
      <c r="N585" s="339">
        <v>0</v>
      </c>
      <c r="O585" s="339">
        <v>0</v>
      </c>
      <c r="P585" s="339">
        <v>0</v>
      </c>
    </row>
    <row r="586" spans="1:16" ht="12.75">
      <c r="A586" s="339" t="s">
        <v>947</v>
      </c>
      <c r="B586" s="339" t="s">
        <v>822</v>
      </c>
      <c r="C586" s="339">
        <v>0</v>
      </c>
      <c r="D586" s="339">
        <v>0</v>
      </c>
      <c r="E586" s="339">
        <v>0</v>
      </c>
      <c r="F586" s="339">
        <v>0</v>
      </c>
      <c r="G586" s="339">
        <v>0</v>
      </c>
      <c r="H586" s="339">
        <v>0</v>
      </c>
      <c r="I586" s="339">
        <v>0</v>
      </c>
      <c r="J586" s="339">
        <v>0</v>
      </c>
      <c r="K586" s="339">
        <v>0</v>
      </c>
      <c r="L586" s="339">
        <v>0</v>
      </c>
      <c r="M586" s="339">
        <v>0</v>
      </c>
      <c r="N586" s="339">
        <v>0</v>
      </c>
      <c r="O586" s="339">
        <v>0</v>
      </c>
      <c r="P586" s="339">
        <v>0</v>
      </c>
    </row>
    <row r="587" spans="1:16" ht="12.75">
      <c r="A587" s="339" t="s">
        <v>982</v>
      </c>
      <c r="B587" s="339" t="s">
        <v>822</v>
      </c>
      <c r="C587" s="339">
        <v>153129</v>
      </c>
      <c r="D587" s="339">
        <v>153269</v>
      </c>
      <c r="E587" s="339">
        <v>153444</v>
      </c>
      <c r="F587" s="339">
        <v>153667</v>
      </c>
      <c r="G587" s="339">
        <v>154311</v>
      </c>
      <c r="H587" s="339">
        <v>153814</v>
      </c>
      <c r="I587" s="339">
        <v>153370</v>
      </c>
      <c r="J587" s="339">
        <v>153321</v>
      </c>
      <c r="K587" s="339">
        <v>152534</v>
      </c>
      <c r="L587" s="339">
        <v>151790</v>
      </c>
      <c r="M587" s="339">
        <v>150636</v>
      </c>
      <c r="N587" s="339">
        <v>149578</v>
      </c>
      <c r="O587" s="339">
        <v>148860</v>
      </c>
      <c r="P587" s="339">
        <v>152560709</v>
      </c>
    </row>
    <row r="588" spans="1:16" ht="12.75">
      <c r="A588" s="339" t="s">
        <v>1287</v>
      </c>
      <c r="B588" s="339" t="s">
        <v>822</v>
      </c>
      <c r="C588" s="339">
        <v>0</v>
      </c>
      <c r="D588" s="339">
        <v>0</v>
      </c>
      <c r="E588" s="339">
        <v>0</v>
      </c>
      <c r="F588" s="339">
        <v>0</v>
      </c>
      <c r="G588" s="339">
        <v>0</v>
      </c>
      <c r="H588" s="339">
        <v>0</v>
      </c>
      <c r="I588" s="339">
        <v>0</v>
      </c>
      <c r="J588" s="339">
        <v>0</v>
      </c>
      <c r="K588" s="339">
        <v>0</v>
      </c>
      <c r="L588" s="339">
        <v>0</v>
      </c>
      <c r="M588" s="339">
        <v>0</v>
      </c>
      <c r="N588" s="339">
        <v>0</v>
      </c>
      <c r="O588" s="339">
        <v>0</v>
      </c>
      <c r="P588" s="339">
        <v>0</v>
      </c>
    </row>
    <row r="589" spans="1:16" ht="12.75">
      <c r="A589" s="339" t="s">
        <v>983</v>
      </c>
      <c r="B589" s="339" t="s">
        <v>822</v>
      </c>
      <c r="C589" s="339">
        <v>38</v>
      </c>
      <c r="D589" s="339">
        <v>38</v>
      </c>
      <c r="E589" s="339">
        <v>38</v>
      </c>
      <c r="F589" s="339">
        <v>15653</v>
      </c>
      <c r="G589" s="339">
        <v>15653</v>
      </c>
      <c r="H589" s="339">
        <v>15653</v>
      </c>
      <c r="I589" s="339">
        <v>15651</v>
      </c>
      <c r="J589" s="339">
        <v>19542</v>
      </c>
      <c r="K589" s="339">
        <v>20138</v>
      </c>
      <c r="L589" s="339">
        <v>23398</v>
      </c>
      <c r="M589" s="339">
        <v>31071</v>
      </c>
      <c r="N589" s="339">
        <v>31199</v>
      </c>
      <c r="O589" s="339">
        <v>32500</v>
      </c>
      <c r="P589" s="339">
        <v>17025150</v>
      </c>
    </row>
    <row r="590" spans="1:16" ht="12.75">
      <c r="A590" s="339" t="s">
        <v>1288</v>
      </c>
      <c r="B590" s="339" t="s">
        <v>822</v>
      </c>
      <c r="C590" s="339">
        <v>0</v>
      </c>
      <c r="D590" s="339">
        <v>0</v>
      </c>
      <c r="E590" s="339">
        <v>0</v>
      </c>
      <c r="F590" s="339">
        <v>0</v>
      </c>
      <c r="G590" s="339">
        <v>0</v>
      </c>
      <c r="H590" s="339">
        <v>0</v>
      </c>
      <c r="I590" s="339">
        <v>0</v>
      </c>
      <c r="J590" s="339">
        <v>0</v>
      </c>
      <c r="K590" s="339">
        <v>0</v>
      </c>
      <c r="L590" s="339">
        <v>0</v>
      </c>
      <c r="M590" s="339">
        <v>0</v>
      </c>
      <c r="N590" s="339">
        <v>0</v>
      </c>
      <c r="O590" s="339">
        <v>0</v>
      </c>
      <c r="P590" s="339">
        <v>0</v>
      </c>
    </row>
    <row r="591" spans="1:16" ht="12.75">
      <c r="A591" s="339" t="s">
        <v>1062</v>
      </c>
      <c r="B591" s="339" t="s">
        <v>822</v>
      </c>
      <c r="C591" s="339">
        <v>0</v>
      </c>
      <c r="D591" s="339">
        <v>0</v>
      </c>
      <c r="E591" s="339">
        <v>0</v>
      </c>
      <c r="F591" s="339">
        <v>0</v>
      </c>
      <c r="G591" s="339">
        <v>0</v>
      </c>
      <c r="H591" s="339">
        <v>0</v>
      </c>
      <c r="I591" s="339">
        <v>0</v>
      </c>
      <c r="J591" s="339">
        <v>0</v>
      </c>
      <c r="K591" s="339">
        <v>0</v>
      </c>
      <c r="L591" s="339">
        <v>0</v>
      </c>
      <c r="M591" s="339">
        <v>0</v>
      </c>
      <c r="N591" s="339">
        <v>0</v>
      </c>
      <c r="O591" s="339">
        <v>0</v>
      </c>
      <c r="P591" s="339">
        <v>0</v>
      </c>
    </row>
    <row r="592" spans="1:16" ht="12.75">
      <c r="A592" s="339" t="s">
        <v>1063</v>
      </c>
      <c r="B592" s="339" t="s">
        <v>822</v>
      </c>
      <c r="C592" s="339">
        <v>0</v>
      </c>
      <c r="D592" s="339">
        <v>0</v>
      </c>
      <c r="E592" s="339">
        <v>0</v>
      </c>
      <c r="F592" s="339">
        <v>0</v>
      </c>
      <c r="G592" s="339">
        <v>0</v>
      </c>
      <c r="H592" s="339">
        <v>0</v>
      </c>
      <c r="I592" s="339">
        <v>0</v>
      </c>
      <c r="J592" s="339">
        <v>0</v>
      </c>
      <c r="K592" s="339">
        <v>0</v>
      </c>
      <c r="L592" s="339">
        <v>0</v>
      </c>
      <c r="M592" s="339">
        <v>0</v>
      </c>
      <c r="N592" s="339">
        <v>0</v>
      </c>
      <c r="O592" s="339">
        <v>0</v>
      </c>
      <c r="P592" s="339">
        <v>0</v>
      </c>
    </row>
    <row r="593" spans="1:16" ht="12.75">
      <c r="A593" s="339" t="s">
        <v>820</v>
      </c>
      <c r="B593" s="339" t="s">
        <v>822</v>
      </c>
      <c r="C593" s="339">
        <v>0</v>
      </c>
      <c r="D593" s="339">
        <v>0</v>
      </c>
      <c r="E593" s="339">
        <v>0</v>
      </c>
      <c r="F593" s="339">
        <v>0</v>
      </c>
      <c r="G593" s="339">
        <v>0</v>
      </c>
      <c r="H593" s="339">
        <v>0</v>
      </c>
      <c r="I593" s="339">
        <v>0</v>
      </c>
      <c r="J593" s="339">
        <v>0</v>
      </c>
      <c r="K593" s="339">
        <v>0</v>
      </c>
      <c r="L593" s="339">
        <v>0</v>
      </c>
      <c r="M593" s="339">
        <v>0</v>
      </c>
      <c r="N593" s="339">
        <v>0</v>
      </c>
      <c r="O593" s="339">
        <v>0</v>
      </c>
      <c r="P593" s="339">
        <v>0</v>
      </c>
    </row>
    <row r="594" spans="1:16" ht="12.75">
      <c r="A594" s="339" t="s">
        <v>821</v>
      </c>
      <c r="B594" s="339" t="s">
        <v>822</v>
      </c>
      <c r="C594" s="339">
        <v>0</v>
      </c>
      <c r="D594" s="339">
        <v>0</v>
      </c>
      <c r="E594" s="339">
        <v>0</v>
      </c>
      <c r="F594" s="339">
        <v>0</v>
      </c>
      <c r="G594" s="339">
        <v>0</v>
      </c>
      <c r="H594" s="339">
        <v>0</v>
      </c>
      <c r="I594" s="339">
        <v>0</v>
      </c>
      <c r="J594" s="339">
        <v>0</v>
      </c>
      <c r="K594" s="339">
        <v>0</v>
      </c>
      <c r="L594" s="339">
        <v>0</v>
      </c>
      <c r="M594" s="339">
        <v>0</v>
      </c>
      <c r="N594" s="339">
        <v>0</v>
      </c>
      <c r="O594" s="339">
        <v>0</v>
      </c>
      <c r="P594" s="339">
        <v>0</v>
      </c>
    </row>
    <row r="595" spans="1:16" ht="12.75">
      <c r="A595" s="339" t="s">
        <v>310</v>
      </c>
      <c r="B595" s="339" t="s">
        <v>822</v>
      </c>
      <c r="C595" s="339">
        <v>55229</v>
      </c>
      <c r="D595" s="339">
        <v>55547</v>
      </c>
      <c r="E595" s="339">
        <v>55575</v>
      </c>
      <c r="F595" s="339">
        <v>55422</v>
      </c>
      <c r="G595" s="339">
        <v>55383</v>
      </c>
      <c r="H595" s="339">
        <v>55221</v>
      </c>
      <c r="I595" s="339">
        <v>55285</v>
      </c>
      <c r="J595" s="339">
        <v>55271</v>
      </c>
      <c r="K595" s="339">
        <v>55218</v>
      </c>
      <c r="L595" s="339">
        <v>55177</v>
      </c>
      <c r="M595" s="339">
        <v>55150</v>
      </c>
      <c r="N595" s="339">
        <v>55182</v>
      </c>
      <c r="O595" s="339">
        <v>57241</v>
      </c>
      <c r="P595" s="339">
        <v>55388796</v>
      </c>
    </row>
    <row r="596" spans="1:16" ht="12.75">
      <c r="A596" s="339" t="s">
        <v>1289</v>
      </c>
      <c r="B596" s="339" t="s">
        <v>822</v>
      </c>
      <c r="C596" s="339">
        <v>0</v>
      </c>
      <c r="D596" s="339">
        <v>0</v>
      </c>
      <c r="E596" s="339">
        <v>0</v>
      </c>
      <c r="F596" s="339">
        <v>0</v>
      </c>
      <c r="G596" s="339">
        <v>0</v>
      </c>
      <c r="H596" s="339">
        <v>0</v>
      </c>
      <c r="I596" s="339">
        <v>0</v>
      </c>
      <c r="J596" s="339">
        <v>0</v>
      </c>
      <c r="K596" s="339">
        <v>0</v>
      </c>
      <c r="L596" s="339">
        <v>0</v>
      </c>
      <c r="M596" s="339">
        <v>0</v>
      </c>
      <c r="N596" s="339">
        <v>0</v>
      </c>
      <c r="O596" s="339">
        <v>0</v>
      </c>
      <c r="P596" s="339">
        <v>0</v>
      </c>
    </row>
    <row r="597" spans="1:16" ht="12.75">
      <c r="A597" s="339" t="s">
        <v>311</v>
      </c>
      <c r="B597" s="339" t="s">
        <v>822</v>
      </c>
      <c r="C597" s="339">
        <v>3412</v>
      </c>
      <c r="D597" s="339">
        <v>3412</v>
      </c>
      <c r="E597" s="339">
        <v>3412</v>
      </c>
      <c r="F597" s="339">
        <v>3412</v>
      </c>
      <c r="G597" s="339">
        <v>3412</v>
      </c>
      <c r="H597" s="339">
        <v>3412</v>
      </c>
      <c r="I597" s="339">
        <v>3412</v>
      </c>
      <c r="J597" s="339">
        <v>3412</v>
      </c>
      <c r="K597" s="339">
        <v>3412</v>
      </c>
      <c r="L597" s="339">
        <v>3412</v>
      </c>
      <c r="M597" s="339">
        <v>3412</v>
      </c>
      <c r="N597" s="339">
        <v>3412</v>
      </c>
      <c r="O597" s="339">
        <v>2343</v>
      </c>
      <c r="P597" s="339">
        <v>3367727</v>
      </c>
    </row>
    <row r="598" spans="1:16" ht="12.75">
      <c r="A598" s="339" t="s">
        <v>312</v>
      </c>
      <c r="B598" s="339" t="s">
        <v>822</v>
      </c>
      <c r="C598" s="339">
        <v>0</v>
      </c>
      <c r="D598" s="339">
        <v>0</v>
      </c>
      <c r="E598" s="339">
        <v>0</v>
      </c>
      <c r="F598" s="339">
        <v>0</v>
      </c>
      <c r="G598" s="339">
        <v>0</v>
      </c>
      <c r="H598" s="339">
        <v>0</v>
      </c>
      <c r="I598" s="339">
        <v>0</v>
      </c>
      <c r="J598" s="339">
        <v>0</v>
      </c>
      <c r="K598" s="339">
        <v>0</v>
      </c>
      <c r="L598" s="339">
        <v>0</v>
      </c>
      <c r="M598" s="339">
        <v>0</v>
      </c>
      <c r="N598" s="339">
        <v>0</v>
      </c>
      <c r="O598" s="339">
        <v>0</v>
      </c>
      <c r="P598" s="339">
        <v>0</v>
      </c>
    </row>
    <row r="599" spans="1:16" s="344" customFormat="1" ht="12.75">
      <c r="B599" s="342" t="s">
        <v>1290</v>
      </c>
      <c r="C599" s="342">
        <v>3828368</v>
      </c>
      <c r="D599" s="342">
        <v>3841052</v>
      </c>
      <c r="E599" s="342">
        <v>3853358</v>
      </c>
      <c r="F599" s="342">
        <v>3876883</v>
      </c>
      <c r="G599" s="342">
        <v>3884539</v>
      </c>
      <c r="H599" s="342">
        <v>3900343</v>
      </c>
      <c r="I599" s="342">
        <v>3905671</v>
      </c>
      <c r="J599" s="342">
        <v>3924203</v>
      </c>
      <c r="K599" s="342">
        <v>3935524</v>
      </c>
      <c r="L599" s="342">
        <v>3953589</v>
      </c>
      <c r="M599" s="342">
        <v>3981219</v>
      </c>
      <c r="N599" s="342">
        <v>4002399</v>
      </c>
      <c r="O599" s="342">
        <v>4044524</v>
      </c>
      <c r="P599" s="342">
        <v>3916270559</v>
      </c>
    </row>
    <row r="600" spans="1:16" ht="12.75">
      <c r="A600" s="339" t="s">
        <v>313</v>
      </c>
      <c r="B600" s="339" t="s">
        <v>314</v>
      </c>
      <c r="C600" s="339">
        <v>404</v>
      </c>
      <c r="D600" s="339">
        <v>404</v>
      </c>
      <c r="E600" s="339">
        <v>404</v>
      </c>
      <c r="F600" s="339">
        <v>404</v>
      </c>
      <c r="G600" s="339">
        <v>404</v>
      </c>
      <c r="H600" s="339">
        <v>404</v>
      </c>
      <c r="I600" s="339">
        <v>404</v>
      </c>
      <c r="J600" s="339">
        <v>404</v>
      </c>
      <c r="K600" s="339">
        <v>404</v>
      </c>
      <c r="L600" s="339">
        <v>404</v>
      </c>
      <c r="M600" s="339">
        <v>404</v>
      </c>
      <c r="N600" s="339">
        <v>404</v>
      </c>
      <c r="O600" s="339">
        <v>404</v>
      </c>
      <c r="P600" s="339">
        <v>404023</v>
      </c>
    </row>
    <row r="601" spans="1:16" ht="12.75">
      <c r="A601" s="339" t="s">
        <v>315</v>
      </c>
      <c r="B601" s="339" t="s">
        <v>314</v>
      </c>
      <c r="C601" s="339">
        <v>5117</v>
      </c>
      <c r="D601" s="339">
        <v>5117</v>
      </c>
      <c r="E601" s="339">
        <v>5117</v>
      </c>
      <c r="F601" s="339">
        <v>5117</v>
      </c>
      <c r="G601" s="339">
        <v>5117</v>
      </c>
      <c r="H601" s="339">
        <v>5117</v>
      </c>
      <c r="I601" s="339">
        <v>5117</v>
      </c>
      <c r="J601" s="339">
        <v>5117</v>
      </c>
      <c r="K601" s="339">
        <v>5117</v>
      </c>
      <c r="L601" s="339">
        <v>5117</v>
      </c>
      <c r="M601" s="339">
        <v>5117</v>
      </c>
      <c r="N601" s="339">
        <v>5117</v>
      </c>
      <c r="O601" s="339">
        <v>5117</v>
      </c>
      <c r="P601" s="339">
        <v>5116919</v>
      </c>
    </row>
    <row r="602" spans="1:16" ht="12.75">
      <c r="A602" s="339" t="s">
        <v>823</v>
      </c>
      <c r="B602" s="339" t="s">
        <v>314</v>
      </c>
      <c r="C602" s="339">
        <v>0</v>
      </c>
      <c r="D602" s="339">
        <v>0</v>
      </c>
      <c r="E602" s="339">
        <v>0</v>
      </c>
      <c r="F602" s="339">
        <v>0</v>
      </c>
      <c r="G602" s="339">
        <v>0</v>
      </c>
      <c r="H602" s="339">
        <v>0</v>
      </c>
      <c r="I602" s="339">
        <v>0</v>
      </c>
      <c r="J602" s="339">
        <v>0</v>
      </c>
      <c r="K602" s="339">
        <v>0</v>
      </c>
      <c r="L602" s="339">
        <v>0</v>
      </c>
      <c r="M602" s="339">
        <v>0</v>
      </c>
      <c r="N602" s="339">
        <v>0</v>
      </c>
      <c r="O602" s="339">
        <v>0</v>
      </c>
      <c r="P602" s="339">
        <v>0</v>
      </c>
    </row>
    <row r="603" spans="1:16" ht="12.75">
      <c r="A603" s="339" t="s">
        <v>870</v>
      </c>
      <c r="B603" s="339" t="s">
        <v>314</v>
      </c>
      <c r="C603" s="339">
        <v>0</v>
      </c>
      <c r="D603" s="339">
        <v>0</v>
      </c>
      <c r="E603" s="339">
        <v>0</v>
      </c>
      <c r="F603" s="339">
        <v>0</v>
      </c>
      <c r="G603" s="339">
        <v>0</v>
      </c>
      <c r="H603" s="339">
        <v>0</v>
      </c>
      <c r="I603" s="339">
        <v>0</v>
      </c>
      <c r="J603" s="339">
        <v>0</v>
      </c>
      <c r="K603" s="339">
        <v>0</v>
      </c>
      <c r="L603" s="339">
        <v>0</v>
      </c>
      <c r="M603" s="339">
        <v>0</v>
      </c>
      <c r="N603" s="339">
        <v>0</v>
      </c>
      <c r="O603" s="339">
        <v>0</v>
      </c>
      <c r="P603" s="339">
        <v>0</v>
      </c>
    </row>
    <row r="604" spans="1:16" ht="12.75">
      <c r="A604" s="339" t="s">
        <v>896</v>
      </c>
      <c r="B604" s="339" t="s">
        <v>314</v>
      </c>
      <c r="C604" s="339">
        <v>0</v>
      </c>
      <c r="D604" s="339">
        <v>0</v>
      </c>
      <c r="E604" s="339">
        <v>0</v>
      </c>
      <c r="F604" s="339">
        <v>0</v>
      </c>
      <c r="G604" s="339">
        <v>0</v>
      </c>
      <c r="H604" s="339">
        <v>0</v>
      </c>
      <c r="I604" s="339">
        <v>0</v>
      </c>
      <c r="J604" s="339">
        <v>0</v>
      </c>
      <c r="K604" s="339">
        <v>0</v>
      </c>
      <c r="L604" s="339">
        <v>0</v>
      </c>
      <c r="M604" s="339">
        <v>0</v>
      </c>
      <c r="N604" s="339">
        <v>0</v>
      </c>
      <c r="O604" s="339">
        <v>0</v>
      </c>
      <c r="P604" s="339">
        <v>0</v>
      </c>
    </row>
    <row r="605" spans="1:16" ht="12.75">
      <c r="A605" s="339" t="s">
        <v>897</v>
      </c>
      <c r="B605" s="339" t="s">
        <v>314</v>
      </c>
      <c r="C605" s="339">
        <v>0</v>
      </c>
      <c r="D605" s="339">
        <v>0</v>
      </c>
      <c r="E605" s="339">
        <v>0</v>
      </c>
      <c r="F605" s="339">
        <v>0</v>
      </c>
      <c r="G605" s="339">
        <v>0</v>
      </c>
      <c r="H605" s="339">
        <v>0</v>
      </c>
      <c r="I605" s="339">
        <v>0</v>
      </c>
      <c r="J605" s="339">
        <v>0</v>
      </c>
      <c r="K605" s="339">
        <v>0</v>
      </c>
      <c r="L605" s="339">
        <v>0</v>
      </c>
      <c r="M605" s="339">
        <v>0</v>
      </c>
      <c r="N605" s="339">
        <v>0</v>
      </c>
      <c r="O605" s="339">
        <v>0</v>
      </c>
      <c r="P605" s="339">
        <v>0</v>
      </c>
    </row>
    <row r="606" spans="1:16" ht="12.75">
      <c r="A606" s="339" t="s">
        <v>898</v>
      </c>
      <c r="B606" s="339" t="s">
        <v>314</v>
      </c>
      <c r="C606" s="339">
        <v>0</v>
      </c>
      <c r="D606" s="339">
        <v>0</v>
      </c>
      <c r="E606" s="339">
        <v>0</v>
      </c>
      <c r="F606" s="339">
        <v>0</v>
      </c>
      <c r="G606" s="339">
        <v>0</v>
      </c>
      <c r="H606" s="339">
        <v>0</v>
      </c>
      <c r="I606" s="339">
        <v>0</v>
      </c>
      <c r="J606" s="339">
        <v>0</v>
      </c>
      <c r="K606" s="339">
        <v>0</v>
      </c>
      <c r="L606" s="339">
        <v>0</v>
      </c>
      <c r="M606" s="339">
        <v>0</v>
      </c>
      <c r="N606" s="339">
        <v>0</v>
      </c>
      <c r="O606" s="339">
        <v>0</v>
      </c>
      <c r="P606" s="339">
        <v>0</v>
      </c>
    </row>
    <row r="607" spans="1:16" ht="12.75">
      <c r="A607" s="339" t="s">
        <v>899</v>
      </c>
      <c r="B607" s="339" t="s">
        <v>314</v>
      </c>
      <c r="C607" s="339">
        <v>0</v>
      </c>
      <c r="D607" s="339">
        <v>0</v>
      </c>
      <c r="E607" s="339">
        <v>0</v>
      </c>
      <c r="F607" s="339">
        <v>0</v>
      </c>
      <c r="G607" s="339">
        <v>0</v>
      </c>
      <c r="H607" s="339">
        <v>0</v>
      </c>
      <c r="I607" s="339">
        <v>0</v>
      </c>
      <c r="J607" s="339">
        <v>0</v>
      </c>
      <c r="K607" s="339">
        <v>0</v>
      </c>
      <c r="L607" s="339">
        <v>0</v>
      </c>
      <c r="M607" s="339">
        <v>0</v>
      </c>
      <c r="N607" s="339">
        <v>0</v>
      </c>
      <c r="O607" s="339">
        <v>0</v>
      </c>
      <c r="P607" s="339">
        <v>0</v>
      </c>
    </row>
    <row r="608" spans="1:16" ht="12.75">
      <c r="A608" s="339" t="s">
        <v>900</v>
      </c>
      <c r="B608" s="339" t="s">
        <v>314</v>
      </c>
      <c r="C608" s="339">
        <v>0</v>
      </c>
      <c r="D608" s="339">
        <v>0</v>
      </c>
      <c r="E608" s="339">
        <v>0</v>
      </c>
      <c r="F608" s="339">
        <v>0</v>
      </c>
      <c r="G608" s="339">
        <v>0</v>
      </c>
      <c r="H608" s="339">
        <v>0</v>
      </c>
      <c r="I608" s="339">
        <v>0</v>
      </c>
      <c r="J608" s="339">
        <v>0</v>
      </c>
      <c r="K608" s="339">
        <v>0</v>
      </c>
      <c r="L608" s="339">
        <v>0</v>
      </c>
      <c r="M608" s="339">
        <v>0</v>
      </c>
      <c r="N608" s="339">
        <v>0</v>
      </c>
      <c r="O608" s="339">
        <v>0</v>
      </c>
      <c r="P608" s="339">
        <v>0</v>
      </c>
    </row>
    <row r="609" spans="1:16" ht="12.75">
      <c r="A609" s="339" t="s">
        <v>901</v>
      </c>
      <c r="B609" s="339" t="s">
        <v>314</v>
      </c>
      <c r="C609" s="339">
        <v>0</v>
      </c>
      <c r="D609" s="339">
        <v>0</v>
      </c>
      <c r="E609" s="339">
        <v>0</v>
      </c>
      <c r="F609" s="339">
        <v>0</v>
      </c>
      <c r="G609" s="339">
        <v>0</v>
      </c>
      <c r="H609" s="339">
        <v>0</v>
      </c>
      <c r="I609" s="339">
        <v>0</v>
      </c>
      <c r="J609" s="339">
        <v>0</v>
      </c>
      <c r="K609" s="339">
        <v>0</v>
      </c>
      <c r="L609" s="339">
        <v>0</v>
      </c>
      <c r="M609" s="339">
        <v>0</v>
      </c>
      <c r="N609" s="339">
        <v>0</v>
      </c>
      <c r="O609" s="339">
        <v>0</v>
      </c>
      <c r="P609" s="339">
        <v>0</v>
      </c>
    </row>
    <row r="610" spans="1:16" ht="12.75">
      <c r="A610" s="339" t="s">
        <v>902</v>
      </c>
      <c r="B610" s="339" t="s">
        <v>314</v>
      </c>
      <c r="C610" s="339">
        <v>0</v>
      </c>
      <c r="D610" s="339">
        <v>0</v>
      </c>
      <c r="E610" s="339">
        <v>0</v>
      </c>
      <c r="F610" s="339">
        <v>0</v>
      </c>
      <c r="G610" s="339">
        <v>0</v>
      </c>
      <c r="H610" s="339">
        <v>0</v>
      </c>
      <c r="I610" s="339">
        <v>0</v>
      </c>
      <c r="J610" s="339">
        <v>0</v>
      </c>
      <c r="K610" s="339">
        <v>0</v>
      </c>
      <c r="L610" s="339">
        <v>0</v>
      </c>
      <c r="M610" s="339">
        <v>0</v>
      </c>
      <c r="N610" s="339">
        <v>0</v>
      </c>
      <c r="O610" s="339">
        <v>0</v>
      </c>
      <c r="P610" s="339">
        <v>0</v>
      </c>
    </row>
    <row r="611" spans="1:16" ht="12.75">
      <c r="A611" s="339" t="s">
        <v>903</v>
      </c>
      <c r="B611" s="339" t="s">
        <v>314</v>
      </c>
      <c r="C611" s="339">
        <v>0</v>
      </c>
      <c r="D611" s="339">
        <v>0</v>
      </c>
      <c r="E611" s="339">
        <v>0</v>
      </c>
      <c r="F611" s="339">
        <v>0</v>
      </c>
      <c r="G611" s="339">
        <v>0</v>
      </c>
      <c r="H611" s="339">
        <v>0</v>
      </c>
      <c r="I611" s="339">
        <v>0</v>
      </c>
      <c r="J611" s="339">
        <v>0</v>
      </c>
      <c r="K611" s="339">
        <v>0</v>
      </c>
      <c r="L611" s="339">
        <v>0</v>
      </c>
      <c r="M611" s="339">
        <v>0</v>
      </c>
      <c r="N611" s="339">
        <v>0</v>
      </c>
      <c r="O611" s="339">
        <v>0</v>
      </c>
      <c r="P611" s="339">
        <v>0</v>
      </c>
    </row>
    <row r="612" spans="1:16" ht="12.75">
      <c r="A612" s="339" t="s">
        <v>904</v>
      </c>
      <c r="B612" s="339" t="s">
        <v>314</v>
      </c>
      <c r="C612" s="339">
        <v>0</v>
      </c>
      <c r="D612" s="339">
        <v>0</v>
      </c>
      <c r="E612" s="339">
        <v>0</v>
      </c>
      <c r="F612" s="339">
        <v>0</v>
      </c>
      <c r="G612" s="339">
        <v>0</v>
      </c>
      <c r="H612" s="339">
        <v>0</v>
      </c>
      <c r="I612" s="339">
        <v>0</v>
      </c>
      <c r="J612" s="339">
        <v>0</v>
      </c>
      <c r="K612" s="339">
        <v>0</v>
      </c>
      <c r="L612" s="339">
        <v>0</v>
      </c>
      <c r="M612" s="339">
        <v>0</v>
      </c>
      <c r="N612" s="339">
        <v>0</v>
      </c>
      <c r="O612" s="339">
        <v>0</v>
      </c>
      <c r="P612" s="339">
        <v>0</v>
      </c>
    </row>
    <row r="613" spans="1:16" ht="12.75">
      <c r="A613" s="339" t="s">
        <v>905</v>
      </c>
      <c r="B613" s="339" t="s">
        <v>314</v>
      </c>
      <c r="C613" s="339">
        <v>0</v>
      </c>
      <c r="D613" s="339">
        <v>0</v>
      </c>
      <c r="E613" s="339">
        <v>0</v>
      </c>
      <c r="F613" s="339">
        <v>0</v>
      </c>
      <c r="G613" s="339">
        <v>0</v>
      </c>
      <c r="H613" s="339">
        <v>0</v>
      </c>
      <c r="I613" s="339">
        <v>0</v>
      </c>
      <c r="J613" s="339">
        <v>0</v>
      </c>
      <c r="K613" s="339">
        <v>0</v>
      </c>
      <c r="L613" s="339">
        <v>0</v>
      </c>
      <c r="M613" s="339">
        <v>0</v>
      </c>
      <c r="N613" s="339">
        <v>0</v>
      </c>
      <c r="O613" s="339">
        <v>0</v>
      </c>
      <c r="P613" s="339">
        <v>0</v>
      </c>
    </row>
    <row r="614" spans="1:16" ht="12.75">
      <c r="A614" s="339" t="s">
        <v>824</v>
      </c>
      <c r="B614" s="339" t="s">
        <v>314</v>
      </c>
      <c r="C614" s="339">
        <v>0</v>
      </c>
      <c r="D614" s="339">
        <v>0</v>
      </c>
      <c r="E614" s="339">
        <v>0</v>
      </c>
      <c r="F614" s="339">
        <v>0</v>
      </c>
      <c r="G614" s="339">
        <v>0</v>
      </c>
      <c r="H614" s="339">
        <v>0</v>
      </c>
      <c r="I614" s="339">
        <v>0</v>
      </c>
      <c r="J614" s="339">
        <v>0</v>
      </c>
      <c r="K614" s="339">
        <v>0</v>
      </c>
      <c r="L614" s="339">
        <v>0</v>
      </c>
      <c r="M614" s="339">
        <v>0</v>
      </c>
      <c r="N614" s="339">
        <v>0</v>
      </c>
      <c r="O614" s="339">
        <v>0</v>
      </c>
      <c r="P614" s="339">
        <v>0</v>
      </c>
    </row>
    <row r="615" spans="1:16" ht="12.75">
      <c r="A615" s="339" t="s">
        <v>1291</v>
      </c>
      <c r="B615" s="339" t="s">
        <v>314</v>
      </c>
      <c r="C615" s="339">
        <v>0</v>
      </c>
      <c r="D615" s="339">
        <v>0</v>
      </c>
      <c r="E615" s="339">
        <v>0</v>
      </c>
      <c r="F615" s="339">
        <v>0</v>
      </c>
      <c r="G615" s="339">
        <v>0</v>
      </c>
      <c r="H615" s="339">
        <v>0</v>
      </c>
      <c r="I615" s="339">
        <v>0</v>
      </c>
      <c r="J615" s="339">
        <v>0</v>
      </c>
      <c r="K615" s="339">
        <v>0</v>
      </c>
      <c r="L615" s="339">
        <v>0</v>
      </c>
      <c r="M615" s="339">
        <v>0</v>
      </c>
      <c r="N615" s="339">
        <v>0</v>
      </c>
      <c r="O615" s="339">
        <v>0</v>
      </c>
      <c r="P615" s="339">
        <v>0</v>
      </c>
    </row>
    <row r="616" spans="1:16" ht="12.75">
      <c r="A616" s="339" t="s">
        <v>1018</v>
      </c>
      <c r="B616" s="339" t="s">
        <v>314</v>
      </c>
      <c r="C616" s="339">
        <v>20918</v>
      </c>
      <c r="D616" s="339">
        <v>20918</v>
      </c>
      <c r="E616" s="339">
        <v>20918</v>
      </c>
      <c r="F616" s="339">
        <v>20918</v>
      </c>
      <c r="G616" s="339">
        <v>20918</v>
      </c>
      <c r="H616" s="339">
        <v>20918</v>
      </c>
      <c r="I616" s="339">
        <v>20918</v>
      </c>
      <c r="J616" s="339">
        <v>20918</v>
      </c>
      <c r="K616" s="339">
        <v>20918</v>
      </c>
      <c r="L616" s="339">
        <v>20918</v>
      </c>
      <c r="M616" s="339">
        <v>20918</v>
      </c>
      <c r="N616" s="339">
        <v>20918</v>
      </c>
      <c r="O616" s="339">
        <v>20918</v>
      </c>
      <c r="P616" s="339">
        <v>20917598</v>
      </c>
    </row>
    <row r="617" spans="1:16" ht="12.75">
      <c r="A617" s="339" t="s">
        <v>316</v>
      </c>
      <c r="B617" s="339" t="s">
        <v>314</v>
      </c>
      <c r="C617" s="339">
        <v>539</v>
      </c>
      <c r="D617" s="339">
        <v>539</v>
      </c>
      <c r="E617" s="339">
        <v>539</v>
      </c>
      <c r="F617" s="339">
        <v>539</v>
      </c>
      <c r="G617" s="339">
        <v>539</v>
      </c>
      <c r="H617" s="339">
        <v>539</v>
      </c>
      <c r="I617" s="339">
        <v>539</v>
      </c>
      <c r="J617" s="339">
        <v>539</v>
      </c>
      <c r="K617" s="339">
        <v>539</v>
      </c>
      <c r="L617" s="339">
        <v>539</v>
      </c>
      <c r="M617" s="339">
        <v>539</v>
      </c>
      <c r="N617" s="339">
        <v>539</v>
      </c>
      <c r="O617" s="339">
        <v>539</v>
      </c>
      <c r="P617" s="339">
        <v>539295</v>
      </c>
    </row>
    <row r="618" spans="1:16" ht="12.75">
      <c r="A618" s="339" t="s">
        <v>1292</v>
      </c>
      <c r="B618" s="339" t="s">
        <v>314</v>
      </c>
      <c r="C618" s="339">
        <v>0</v>
      </c>
      <c r="D618" s="339">
        <v>0</v>
      </c>
      <c r="E618" s="339">
        <v>0</v>
      </c>
      <c r="F618" s="339">
        <v>0</v>
      </c>
      <c r="G618" s="339">
        <v>0</v>
      </c>
      <c r="H618" s="339">
        <v>0</v>
      </c>
      <c r="I618" s="339">
        <v>0</v>
      </c>
      <c r="J618" s="339">
        <v>0</v>
      </c>
      <c r="K618" s="339">
        <v>0</v>
      </c>
      <c r="L618" s="339">
        <v>0</v>
      </c>
      <c r="M618" s="339">
        <v>0</v>
      </c>
      <c r="N618" s="339">
        <v>0</v>
      </c>
      <c r="O618" s="339">
        <v>0</v>
      </c>
      <c r="P618" s="339">
        <v>0</v>
      </c>
    </row>
    <row r="619" spans="1:16" ht="12.75">
      <c r="A619" s="339" t="s">
        <v>317</v>
      </c>
      <c r="B619" s="339" t="s">
        <v>314</v>
      </c>
      <c r="C619" s="339">
        <v>735</v>
      </c>
      <c r="D619" s="339">
        <v>735</v>
      </c>
      <c r="E619" s="339">
        <v>735</v>
      </c>
      <c r="F619" s="339">
        <v>735</v>
      </c>
      <c r="G619" s="339">
        <v>735</v>
      </c>
      <c r="H619" s="339">
        <v>735</v>
      </c>
      <c r="I619" s="339">
        <v>735</v>
      </c>
      <c r="J619" s="339">
        <v>735</v>
      </c>
      <c r="K619" s="339">
        <v>735</v>
      </c>
      <c r="L619" s="339">
        <v>735</v>
      </c>
      <c r="M619" s="339">
        <v>735</v>
      </c>
      <c r="N619" s="339">
        <v>735</v>
      </c>
      <c r="O619" s="339">
        <v>735</v>
      </c>
      <c r="P619" s="339">
        <v>735273</v>
      </c>
    </row>
    <row r="620" spans="1:16" ht="12.75">
      <c r="A620" s="339" t="s">
        <v>1293</v>
      </c>
      <c r="B620" s="339" t="s">
        <v>314</v>
      </c>
      <c r="C620" s="339">
        <v>0</v>
      </c>
      <c r="D620" s="339">
        <v>0</v>
      </c>
      <c r="E620" s="339">
        <v>0</v>
      </c>
      <c r="F620" s="339">
        <v>0</v>
      </c>
      <c r="G620" s="339">
        <v>0</v>
      </c>
      <c r="H620" s="339">
        <v>0</v>
      </c>
      <c r="I620" s="339">
        <v>0</v>
      </c>
      <c r="J620" s="339">
        <v>0</v>
      </c>
      <c r="K620" s="339">
        <v>0</v>
      </c>
      <c r="L620" s="339">
        <v>0</v>
      </c>
      <c r="M620" s="339">
        <v>0</v>
      </c>
      <c r="N620" s="339">
        <v>0</v>
      </c>
      <c r="O620" s="339">
        <v>0</v>
      </c>
      <c r="P620" s="339">
        <v>0</v>
      </c>
    </row>
    <row r="621" spans="1:16" ht="12.75">
      <c r="A621" s="339" t="s">
        <v>318</v>
      </c>
      <c r="B621" s="339" t="s">
        <v>314</v>
      </c>
      <c r="C621" s="339">
        <v>44528</v>
      </c>
      <c r="D621" s="339">
        <v>44108</v>
      </c>
      <c r="E621" s="339">
        <v>44466</v>
      </c>
      <c r="F621" s="339">
        <v>44620</v>
      </c>
      <c r="G621" s="339">
        <v>44629</v>
      </c>
      <c r="H621" s="339">
        <v>46375</v>
      </c>
      <c r="I621" s="339">
        <v>47124</v>
      </c>
      <c r="J621" s="339">
        <v>47394</v>
      </c>
      <c r="K621" s="339">
        <v>47400</v>
      </c>
      <c r="L621" s="339">
        <v>47401</v>
      </c>
      <c r="M621" s="339">
        <v>47387</v>
      </c>
      <c r="N621" s="339">
        <v>47387</v>
      </c>
      <c r="O621" s="339">
        <v>48094</v>
      </c>
      <c r="P621" s="339">
        <v>46216862</v>
      </c>
    </row>
    <row r="622" spans="1:16" ht="12.75">
      <c r="A622" s="339" t="s">
        <v>1294</v>
      </c>
      <c r="B622" s="339" t="s">
        <v>314</v>
      </c>
      <c r="C622" s="339">
        <v>0</v>
      </c>
      <c r="D622" s="339">
        <v>0</v>
      </c>
      <c r="E622" s="339">
        <v>0</v>
      </c>
      <c r="F622" s="339">
        <v>0</v>
      </c>
      <c r="G622" s="339">
        <v>0</v>
      </c>
      <c r="H622" s="339">
        <v>0</v>
      </c>
      <c r="I622" s="339">
        <v>0</v>
      </c>
      <c r="J622" s="339">
        <v>0</v>
      </c>
      <c r="K622" s="339">
        <v>0</v>
      </c>
      <c r="L622" s="339">
        <v>0</v>
      </c>
      <c r="M622" s="339">
        <v>0</v>
      </c>
      <c r="N622" s="339">
        <v>0</v>
      </c>
      <c r="O622" s="339">
        <v>0</v>
      </c>
      <c r="P622" s="339">
        <v>0</v>
      </c>
    </row>
    <row r="623" spans="1:16" ht="12.75">
      <c r="A623" s="339" t="s">
        <v>319</v>
      </c>
      <c r="B623" s="339" t="s">
        <v>314</v>
      </c>
      <c r="C623" s="339">
        <v>170</v>
      </c>
      <c r="D623" s="339">
        <v>170</v>
      </c>
      <c r="E623" s="339">
        <v>170</v>
      </c>
      <c r="F623" s="339">
        <v>170</v>
      </c>
      <c r="G623" s="339">
        <v>170</v>
      </c>
      <c r="H623" s="339">
        <v>170</v>
      </c>
      <c r="I623" s="339">
        <v>170</v>
      </c>
      <c r="J623" s="339">
        <v>170</v>
      </c>
      <c r="K623" s="339">
        <v>170</v>
      </c>
      <c r="L623" s="339">
        <v>170</v>
      </c>
      <c r="M623" s="339">
        <v>170</v>
      </c>
      <c r="N623" s="339">
        <v>170</v>
      </c>
      <c r="O623" s="339">
        <v>170</v>
      </c>
      <c r="P623" s="339">
        <v>170443</v>
      </c>
    </row>
    <row r="624" spans="1:16" ht="12.75">
      <c r="A624" s="339" t="s">
        <v>1295</v>
      </c>
      <c r="B624" s="339" t="s">
        <v>314</v>
      </c>
      <c r="C624" s="339">
        <v>0</v>
      </c>
      <c r="D624" s="339">
        <v>0</v>
      </c>
      <c r="E624" s="339">
        <v>0</v>
      </c>
      <c r="F624" s="339">
        <v>0</v>
      </c>
      <c r="G624" s="339">
        <v>0</v>
      </c>
      <c r="H624" s="339">
        <v>0</v>
      </c>
      <c r="I624" s="339">
        <v>0</v>
      </c>
      <c r="J624" s="339">
        <v>0</v>
      </c>
      <c r="K624" s="339">
        <v>0</v>
      </c>
      <c r="L624" s="339">
        <v>0</v>
      </c>
      <c r="M624" s="339">
        <v>0</v>
      </c>
      <c r="N624" s="339">
        <v>0</v>
      </c>
      <c r="O624" s="339">
        <v>0</v>
      </c>
      <c r="P624" s="339">
        <v>0</v>
      </c>
    </row>
    <row r="625" spans="1:16" ht="12.75">
      <c r="A625" s="339" t="s">
        <v>236</v>
      </c>
      <c r="B625" s="339" t="s">
        <v>314</v>
      </c>
      <c r="C625" s="339">
        <v>14</v>
      </c>
      <c r="D625" s="339">
        <v>14</v>
      </c>
      <c r="E625" s="339">
        <v>14</v>
      </c>
      <c r="F625" s="339">
        <v>14</v>
      </c>
      <c r="G625" s="339">
        <v>14</v>
      </c>
      <c r="H625" s="339">
        <v>14</v>
      </c>
      <c r="I625" s="339">
        <v>14</v>
      </c>
      <c r="J625" s="339">
        <v>14</v>
      </c>
      <c r="K625" s="339">
        <v>14</v>
      </c>
      <c r="L625" s="339">
        <v>14</v>
      </c>
      <c r="M625" s="339">
        <v>14</v>
      </c>
      <c r="N625" s="339">
        <v>14</v>
      </c>
      <c r="O625" s="339">
        <v>14</v>
      </c>
      <c r="P625" s="339">
        <v>14333</v>
      </c>
    </row>
    <row r="626" spans="1:16" ht="12.75">
      <c r="A626" s="339" t="s">
        <v>1296</v>
      </c>
      <c r="B626" s="339" t="s">
        <v>314</v>
      </c>
      <c r="C626" s="339">
        <v>0</v>
      </c>
      <c r="D626" s="339">
        <v>0</v>
      </c>
      <c r="E626" s="339">
        <v>0</v>
      </c>
      <c r="F626" s="339">
        <v>0</v>
      </c>
      <c r="G626" s="339">
        <v>0</v>
      </c>
      <c r="H626" s="339">
        <v>0</v>
      </c>
      <c r="I626" s="339">
        <v>0</v>
      </c>
      <c r="J626" s="339">
        <v>0</v>
      </c>
      <c r="K626" s="339">
        <v>0</v>
      </c>
      <c r="L626" s="339">
        <v>0</v>
      </c>
      <c r="M626" s="339">
        <v>0</v>
      </c>
      <c r="N626" s="339">
        <v>0</v>
      </c>
      <c r="O626" s="339">
        <v>0</v>
      </c>
      <c r="P626" s="339">
        <v>0</v>
      </c>
    </row>
    <row r="627" spans="1:16" ht="12.75">
      <c r="A627" s="339" t="s">
        <v>320</v>
      </c>
      <c r="B627" s="339" t="s">
        <v>314</v>
      </c>
      <c r="C627" s="339">
        <v>0</v>
      </c>
      <c r="D627" s="339">
        <v>0</v>
      </c>
      <c r="E627" s="339">
        <v>0</v>
      </c>
      <c r="F627" s="339">
        <v>0</v>
      </c>
      <c r="G627" s="339">
        <v>0</v>
      </c>
      <c r="H627" s="339">
        <v>0</v>
      </c>
      <c r="I627" s="339">
        <v>0</v>
      </c>
      <c r="J627" s="339">
        <v>0</v>
      </c>
      <c r="K627" s="339">
        <v>0</v>
      </c>
      <c r="L627" s="339">
        <v>0</v>
      </c>
      <c r="M627" s="339">
        <v>0</v>
      </c>
      <c r="N627" s="339">
        <v>0</v>
      </c>
      <c r="O627" s="339">
        <v>0</v>
      </c>
      <c r="P627" s="339">
        <v>0</v>
      </c>
    </row>
    <row r="628" spans="1:16" ht="12.75">
      <c r="A628" s="339" t="s">
        <v>906</v>
      </c>
      <c r="B628" s="339" t="s">
        <v>314</v>
      </c>
      <c r="C628" s="339">
        <v>0</v>
      </c>
      <c r="D628" s="339">
        <v>0</v>
      </c>
      <c r="E628" s="339">
        <v>0</v>
      </c>
      <c r="F628" s="339">
        <v>0</v>
      </c>
      <c r="G628" s="339">
        <v>0</v>
      </c>
      <c r="H628" s="339">
        <v>0</v>
      </c>
      <c r="I628" s="339">
        <v>0</v>
      </c>
      <c r="J628" s="339">
        <v>0</v>
      </c>
      <c r="K628" s="339">
        <v>0</v>
      </c>
      <c r="L628" s="339">
        <v>0</v>
      </c>
      <c r="M628" s="339">
        <v>0</v>
      </c>
      <c r="N628" s="339">
        <v>0</v>
      </c>
      <c r="O628" s="339">
        <v>0</v>
      </c>
      <c r="P628" s="339">
        <v>0</v>
      </c>
    </row>
    <row r="629" spans="1:16" ht="12.75">
      <c r="A629" s="339" t="s">
        <v>907</v>
      </c>
      <c r="B629" s="339" t="s">
        <v>314</v>
      </c>
      <c r="C629" s="339">
        <v>0</v>
      </c>
      <c r="D629" s="339">
        <v>0</v>
      </c>
      <c r="E629" s="339">
        <v>0</v>
      </c>
      <c r="F629" s="339">
        <v>0</v>
      </c>
      <c r="G629" s="339">
        <v>0</v>
      </c>
      <c r="H629" s="339">
        <v>0</v>
      </c>
      <c r="I629" s="339">
        <v>0</v>
      </c>
      <c r="J629" s="339">
        <v>0</v>
      </c>
      <c r="K629" s="339">
        <v>0</v>
      </c>
      <c r="L629" s="339">
        <v>0</v>
      </c>
      <c r="M629" s="339">
        <v>0</v>
      </c>
      <c r="N629" s="339">
        <v>0</v>
      </c>
      <c r="O629" s="339">
        <v>0</v>
      </c>
      <c r="P629" s="339">
        <v>0</v>
      </c>
    </row>
    <row r="630" spans="1:16" ht="12.75">
      <c r="A630" s="339" t="s">
        <v>908</v>
      </c>
      <c r="B630" s="339" t="s">
        <v>314</v>
      </c>
      <c r="C630" s="339">
        <v>0</v>
      </c>
      <c r="D630" s="339">
        <v>0</v>
      </c>
      <c r="E630" s="339">
        <v>0</v>
      </c>
      <c r="F630" s="339">
        <v>0</v>
      </c>
      <c r="G630" s="339">
        <v>0</v>
      </c>
      <c r="H630" s="339">
        <v>0</v>
      </c>
      <c r="I630" s="339">
        <v>0</v>
      </c>
      <c r="J630" s="339">
        <v>0</v>
      </c>
      <c r="K630" s="339">
        <v>0</v>
      </c>
      <c r="L630" s="339">
        <v>0</v>
      </c>
      <c r="M630" s="339">
        <v>0</v>
      </c>
      <c r="N630" s="339">
        <v>0</v>
      </c>
      <c r="O630" s="339">
        <v>0</v>
      </c>
      <c r="P630" s="339">
        <v>0</v>
      </c>
    </row>
    <row r="631" spans="1:16" ht="12.75">
      <c r="A631" s="339" t="s">
        <v>984</v>
      </c>
      <c r="B631" s="339" t="s">
        <v>314</v>
      </c>
      <c r="C631" s="339">
        <v>0</v>
      </c>
      <c r="D631" s="339">
        <v>0</v>
      </c>
      <c r="E631" s="339">
        <v>0</v>
      </c>
      <c r="F631" s="339">
        <v>0</v>
      </c>
      <c r="G631" s="339">
        <v>0</v>
      </c>
      <c r="H631" s="339">
        <v>0</v>
      </c>
      <c r="I631" s="339">
        <v>0</v>
      </c>
      <c r="J631" s="339">
        <v>0</v>
      </c>
      <c r="K631" s="339">
        <v>0</v>
      </c>
      <c r="L631" s="339">
        <v>0</v>
      </c>
      <c r="M631" s="339">
        <v>0</v>
      </c>
      <c r="N631" s="339">
        <v>0</v>
      </c>
      <c r="O631" s="339">
        <v>0</v>
      </c>
      <c r="P631" s="339">
        <v>0</v>
      </c>
    </row>
    <row r="632" spans="1:16" ht="12.75">
      <c r="A632" s="339" t="s">
        <v>985</v>
      </c>
      <c r="B632" s="339" t="s">
        <v>314</v>
      </c>
      <c r="C632" s="339">
        <v>0</v>
      </c>
      <c r="D632" s="339">
        <v>0</v>
      </c>
      <c r="E632" s="339">
        <v>0</v>
      </c>
      <c r="F632" s="339">
        <v>0</v>
      </c>
      <c r="G632" s="339">
        <v>0</v>
      </c>
      <c r="H632" s="339">
        <v>0</v>
      </c>
      <c r="I632" s="339">
        <v>0</v>
      </c>
      <c r="J632" s="339">
        <v>0</v>
      </c>
      <c r="K632" s="339">
        <v>0</v>
      </c>
      <c r="L632" s="339">
        <v>0</v>
      </c>
      <c r="M632" s="339">
        <v>0</v>
      </c>
      <c r="N632" s="339">
        <v>0</v>
      </c>
      <c r="O632" s="339">
        <v>0</v>
      </c>
      <c r="P632" s="339">
        <v>0</v>
      </c>
    </row>
    <row r="633" spans="1:16" ht="12.75">
      <c r="A633" s="339" t="s">
        <v>986</v>
      </c>
      <c r="B633" s="339" t="s">
        <v>314</v>
      </c>
      <c r="C633" s="339">
        <v>0</v>
      </c>
      <c r="D633" s="339">
        <v>0</v>
      </c>
      <c r="E633" s="339">
        <v>0</v>
      </c>
      <c r="F633" s="339">
        <v>0</v>
      </c>
      <c r="G633" s="339">
        <v>0</v>
      </c>
      <c r="H633" s="339">
        <v>0</v>
      </c>
      <c r="I633" s="339">
        <v>0</v>
      </c>
      <c r="J633" s="339">
        <v>0</v>
      </c>
      <c r="K633" s="339">
        <v>0</v>
      </c>
      <c r="L633" s="339">
        <v>0</v>
      </c>
      <c r="M633" s="339">
        <v>0</v>
      </c>
      <c r="N633" s="339">
        <v>0</v>
      </c>
      <c r="O633" s="339">
        <v>0</v>
      </c>
      <c r="P633" s="339">
        <v>0</v>
      </c>
    </row>
    <row r="634" spans="1:16" ht="12.75">
      <c r="A634" s="339" t="s">
        <v>237</v>
      </c>
      <c r="B634" s="339" t="s">
        <v>314</v>
      </c>
      <c r="C634" s="339">
        <v>105</v>
      </c>
      <c r="D634" s="339">
        <v>105</v>
      </c>
      <c r="E634" s="339">
        <v>105</v>
      </c>
      <c r="F634" s="339">
        <v>105</v>
      </c>
      <c r="G634" s="339">
        <v>105</v>
      </c>
      <c r="H634" s="339">
        <v>105</v>
      </c>
      <c r="I634" s="339">
        <v>105</v>
      </c>
      <c r="J634" s="339">
        <v>0</v>
      </c>
      <c r="K634" s="339">
        <v>0</v>
      </c>
      <c r="L634" s="339">
        <v>0</v>
      </c>
      <c r="M634" s="339">
        <v>0</v>
      </c>
      <c r="N634" s="339">
        <v>0</v>
      </c>
      <c r="O634" s="339">
        <v>0</v>
      </c>
      <c r="P634" s="339">
        <v>56875</v>
      </c>
    </row>
    <row r="635" spans="1:16" ht="12.75">
      <c r="A635" s="339" t="s">
        <v>1297</v>
      </c>
      <c r="B635" s="339" t="s">
        <v>314</v>
      </c>
      <c r="C635" s="339">
        <v>0</v>
      </c>
      <c r="D635" s="339">
        <v>0</v>
      </c>
      <c r="E635" s="339">
        <v>0</v>
      </c>
      <c r="F635" s="339">
        <v>0</v>
      </c>
      <c r="G635" s="339">
        <v>0</v>
      </c>
      <c r="H635" s="339">
        <v>0</v>
      </c>
      <c r="I635" s="339">
        <v>0</v>
      </c>
      <c r="J635" s="339">
        <v>0</v>
      </c>
      <c r="K635" s="339">
        <v>0</v>
      </c>
      <c r="L635" s="339">
        <v>0</v>
      </c>
      <c r="M635" s="339">
        <v>0</v>
      </c>
      <c r="N635" s="339">
        <v>0</v>
      </c>
      <c r="O635" s="339">
        <v>0</v>
      </c>
      <c r="P635" s="339">
        <v>0</v>
      </c>
    </row>
    <row r="636" spans="1:16" ht="12.75">
      <c r="A636" s="339" t="s">
        <v>610</v>
      </c>
      <c r="B636" s="339" t="s">
        <v>314</v>
      </c>
      <c r="C636" s="339">
        <v>471</v>
      </c>
      <c r="D636" s="339">
        <v>471</v>
      </c>
      <c r="E636" s="339">
        <v>471</v>
      </c>
      <c r="F636" s="339">
        <v>471</v>
      </c>
      <c r="G636" s="339">
        <v>471</v>
      </c>
      <c r="H636" s="339">
        <v>471</v>
      </c>
      <c r="I636" s="339">
        <v>471</v>
      </c>
      <c r="J636" s="339">
        <v>471</v>
      </c>
      <c r="K636" s="339">
        <v>471</v>
      </c>
      <c r="L636" s="339">
        <v>471</v>
      </c>
      <c r="M636" s="339">
        <v>471</v>
      </c>
      <c r="N636" s="339">
        <v>471</v>
      </c>
      <c r="O636" s="339">
        <v>471</v>
      </c>
      <c r="P636" s="339">
        <v>470534</v>
      </c>
    </row>
    <row r="637" spans="1:16" ht="12.75">
      <c r="A637" s="339" t="s">
        <v>1298</v>
      </c>
      <c r="B637" s="339" t="s">
        <v>314</v>
      </c>
      <c r="C637" s="339">
        <v>0</v>
      </c>
      <c r="D637" s="339">
        <v>0</v>
      </c>
      <c r="E637" s="339">
        <v>0</v>
      </c>
      <c r="F637" s="339">
        <v>0</v>
      </c>
      <c r="G637" s="339">
        <v>0</v>
      </c>
      <c r="H637" s="339">
        <v>0</v>
      </c>
      <c r="I637" s="339">
        <v>0</v>
      </c>
      <c r="J637" s="339">
        <v>0</v>
      </c>
      <c r="K637" s="339">
        <v>0</v>
      </c>
      <c r="L637" s="339">
        <v>0</v>
      </c>
      <c r="M637" s="339">
        <v>0</v>
      </c>
      <c r="N637" s="339">
        <v>0</v>
      </c>
      <c r="O637" s="339">
        <v>0</v>
      </c>
      <c r="P637" s="339">
        <v>0</v>
      </c>
    </row>
    <row r="638" spans="1:16" ht="12.75">
      <c r="A638" s="339" t="s">
        <v>223</v>
      </c>
      <c r="B638" s="339" t="s">
        <v>314</v>
      </c>
      <c r="C638" s="339">
        <v>0</v>
      </c>
      <c r="D638" s="339">
        <v>0</v>
      </c>
      <c r="E638" s="339">
        <v>0</v>
      </c>
      <c r="F638" s="339">
        <v>0</v>
      </c>
      <c r="G638" s="339">
        <v>0</v>
      </c>
      <c r="H638" s="339">
        <v>0</v>
      </c>
      <c r="I638" s="339">
        <v>0</v>
      </c>
      <c r="J638" s="339">
        <v>0</v>
      </c>
      <c r="K638" s="339">
        <v>0</v>
      </c>
      <c r="L638" s="339">
        <v>0</v>
      </c>
      <c r="M638" s="339">
        <v>0</v>
      </c>
      <c r="N638" s="339">
        <v>0</v>
      </c>
      <c r="O638" s="339">
        <v>0</v>
      </c>
      <c r="P638" s="339">
        <v>0</v>
      </c>
    </row>
    <row r="639" spans="1:16" ht="12.75">
      <c r="A639" s="339" t="s">
        <v>1299</v>
      </c>
      <c r="B639" s="339" t="s">
        <v>314</v>
      </c>
      <c r="C639" s="339">
        <v>0</v>
      </c>
      <c r="D639" s="339">
        <v>0</v>
      </c>
      <c r="E639" s="339">
        <v>0</v>
      </c>
      <c r="F639" s="339">
        <v>0</v>
      </c>
      <c r="G639" s="339">
        <v>0</v>
      </c>
      <c r="H639" s="339">
        <v>0</v>
      </c>
      <c r="I639" s="339">
        <v>0</v>
      </c>
      <c r="J639" s="339">
        <v>0</v>
      </c>
      <c r="K639" s="339">
        <v>0</v>
      </c>
      <c r="L639" s="339">
        <v>0</v>
      </c>
      <c r="M639" s="339">
        <v>0</v>
      </c>
      <c r="N639" s="339">
        <v>0</v>
      </c>
      <c r="O639" s="339">
        <v>0</v>
      </c>
      <c r="P639" s="339">
        <v>0</v>
      </c>
    </row>
    <row r="640" spans="1:16" ht="12.75">
      <c r="A640" s="339" t="s">
        <v>224</v>
      </c>
      <c r="B640" s="339" t="s">
        <v>314</v>
      </c>
      <c r="C640" s="339">
        <v>3</v>
      </c>
      <c r="D640" s="339">
        <v>3</v>
      </c>
      <c r="E640" s="339">
        <v>3</v>
      </c>
      <c r="F640" s="339">
        <v>3</v>
      </c>
      <c r="G640" s="339">
        <v>3</v>
      </c>
      <c r="H640" s="339">
        <v>3</v>
      </c>
      <c r="I640" s="339">
        <v>3</v>
      </c>
      <c r="J640" s="339">
        <v>3</v>
      </c>
      <c r="K640" s="339">
        <v>3</v>
      </c>
      <c r="L640" s="339">
        <v>3</v>
      </c>
      <c r="M640" s="339">
        <v>3</v>
      </c>
      <c r="N640" s="339">
        <v>3</v>
      </c>
      <c r="O640" s="339">
        <v>3</v>
      </c>
      <c r="P640" s="339">
        <v>2891</v>
      </c>
    </row>
    <row r="641" spans="1:16" ht="12.75">
      <c r="A641" s="339" t="s">
        <v>1300</v>
      </c>
      <c r="B641" s="339" t="s">
        <v>314</v>
      </c>
      <c r="C641" s="339">
        <v>0</v>
      </c>
      <c r="D641" s="339">
        <v>0</v>
      </c>
      <c r="E641" s="339">
        <v>0</v>
      </c>
      <c r="F641" s="339">
        <v>0</v>
      </c>
      <c r="G641" s="339">
        <v>0</v>
      </c>
      <c r="H641" s="339">
        <v>0</v>
      </c>
      <c r="I641" s="339">
        <v>0</v>
      </c>
      <c r="J641" s="339">
        <v>0</v>
      </c>
      <c r="K641" s="339">
        <v>0</v>
      </c>
      <c r="L641" s="339">
        <v>0</v>
      </c>
      <c r="M641" s="339">
        <v>0</v>
      </c>
      <c r="N641" s="339">
        <v>0</v>
      </c>
      <c r="O641" s="339">
        <v>0</v>
      </c>
      <c r="P641" s="339">
        <v>0</v>
      </c>
    </row>
    <row r="642" spans="1:16" ht="12.75">
      <c r="A642" s="339" t="s">
        <v>1301</v>
      </c>
      <c r="B642" s="339" t="s">
        <v>314</v>
      </c>
      <c r="C642" s="339">
        <v>0</v>
      </c>
      <c r="D642" s="339">
        <v>0</v>
      </c>
      <c r="E642" s="339">
        <v>0</v>
      </c>
      <c r="F642" s="339">
        <v>0</v>
      </c>
      <c r="G642" s="339">
        <v>0</v>
      </c>
      <c r="H642" s="339">
        <v>0</v>
      </c>
      <c r="I642" s="339">
        <v>0</v>
      </c>
      <c r="J642" s="339">
        <v>0</v>
      </c>
      <c r="K642" s="339">
        <v>0</v>
      </c>
      <c r="L642" s="339">
        <v>0</v>
      </c>
      <c r="M642" s="339">
        <v>0</v>
      </c>
      <c r="N642" s="339">
        <v>0</v>
      </c>
      <c r="O642" s="339">
        <v>0</v>
      </c>
      <c r="P642" s="339">
        <v>0</v>
      </c>
    </row>
    <row r="643" spans="1:16" ht="12.75">
      <c r="A643" s="339" t="s">
        <v>871</v>
      </c>
      <c r="B643" s="339" t="s">
        <v>314</v>
      </c>
      <c r="C643" s="339">
        <v>7</v>
      </c>
      <c r="D643" s="339">
        <v>7</v>
      </c>
      <c r="E643" s="339">
        <v>7</v>
      </c>
      <c r="F643" s="339">
        <v>7</v>
      </c>
      <c r="G643" s="339">
        <v>7</v>
      </c>
      <c r="H643" s="339">
        <v>7</v>
      </c>
      <c r="I643" s="339">
        <v>7</v>
      </c>
      <c r="J643" s="339">
        <v>7</v>
      </c>
      <c r="K643" s="339">
        <v>7</v>
      </c>
      <c r="L643" s="339">
        <v>7</v>
      </c>
      <c r="M643" s="339">
        <v>7</v>
      </c>
      <c r="N643" s="339">
        <v>7</v>
      </c>
      <c r="O643" s="339">
        <v>7</v>
      </c>
      <c r="P643" s="339">
        <v>6824</v>
      </c>
    </row>
    <row r="644" spans="1:16" ht="12.75">
      <c r="A644" s="339" t="s">
        <v>269</v>
      </c>
      <c r="B644" s="339" t="s">
        <v>314</v>
      </c>
      <c r="C644" s="339">
        <v>0</v>
      </c>
      <c r="D644" s="339">
        <v>0</v>
      </c>
      <c r="E644" s="339">
        <v>0</v>
      </c>
      <c r="F644" s="339">
        <v>0</v>
      </c>
      <c r="G644" s="339">
        <v>0</v>
      </c>
      <c r="H644" s="339">
        <v>0</v>
      </c>
      <c r="I644" s="339">
        <v>0</v>
      </c>
      <c r="J644" s="339">
        <v>105</v>
      </c>
      <c r="K644" s="339">
        <v>105</v>
      </c>
      <c r="L644" s="339">
        <v>105</v>
      </c>
      <c r="M644" s="339">
        <v>105</v>
      </c>
      <c r="N644" s="339">
        <v>105</v>
      </c>
      <c r="O644" s="339">
        <v>105</v>
      </c>
      <c r="P644" s="339">
        <v>48125</v>
      </c>
    </row>
    <row r="645" spans="1:16" ht="12.75">
      <c r="A645" s="339" t="s">
        <v>1302</v>
      </c>
      <c r="B645" s="339" t="s">
        <v>314</v>
      </c>
      <c r="C645" s="339">
        <v>0</v>
      </c>
      <c r="D645" s="339">
        <v>0</v>
      </c>
      <c r="E645" s="339">
        <v>0</v>
      </c>
      <c r="F645" s="339">
        <v>0</v>
      </c>
      <c r="G645" s="339">
        <v>0</v>
      </c>
      <c r="H645" s="339">
        <v>0</v>
      </c>
      <c r="I645" s="339">
        <v>0</v>
      </c>
      <c r="J645" s="339">
        <v>0</v>
      </c>
      <c r="K645" s="339">
        <v>0</v>
      </c>
      <c r="L645" s="339">
        <v>0</v>
      </c>
      <c r="M645" s="339">
        <v>0</v>
      </c>
      <c r="N645" s="339">
        <v>0</v>
      </c>
      <c r="O645" s="339">
        <v>0</v>
      </c>
      <c r="P645" s="339">
        <v>0</v>
      </c>
    </row>
    <row r="646" spans="1:16" ht="12.75">
      <c r="A646" s="339" t="s">
        <v>238</v>
      </c>
      <c r="B646" s="339" t="s">
        <v>314</v>
      </c>
      <c r="C646" s="339">
        <v>25</v>
      </c>
      <c r="D646" s="339">
        <v>25</v>
      </c>
      <c r="E646" s="339">
        <v>25</v>
      </c>
      <c r="F646" s="339">
        <v>25</v>
      </c>
      <c r="G646" s="339">
        <v>25</v>
      </c>
      <c r="H646" s="339">
        <v>25</v>
      </c>
      <c r="I646" s="339">
        <v>25</v>
      </c>
      <c r="J646" s="339">
        <v>0</v>
      </c>
      <c r="K646" s="339">
        <v>0</v>
      </c>
      <c r="L646" s="339">
        <v>0</v>
      </c>
      <c r="M646" s="339">
        <v>0</v>
      </c>
      <c r="N646" s="339">
        <v>0</v>
      </c>
      <c r="O646" s="339">
        <v>0</v>
      </c>
      <c r="P646" s="339">
        <v>13631</v>
      </c>
    </row>
    <row r="647" spans="1:16" ht="12.75">
      <c r="A647" s="339" t="s">
        <v>1303</v>
      </c>
      <c r="B647" s="339" t="s">
        <v>314</v>
      </c>
      <c r="C647" s="339">
        <v>0</v>
      </c>
      <c r="D647" s="339">
        <v>0</v>
      </c>
      <c r="E647" s="339">
        <v>0</v>
      </c>
      <c r="F647" s="339">
        <v>0</v>
      </c>
      <c r="G647" s="339">
        <v>0</v>
      </c>
      <c r="H647" s="339">
        <v>0</v>
      </c>
      <c r="I647" s="339">
        <v>0</v>
      </c>
      <c r="J647" s="339">
        <v>0</v>
      </c>
      <c r="K647" s="339">
        <v>0</v>
      </c>
      <c r="L647" s="339">
        <v>0</v>
      </c>
      <c r="M647" s="339">
        <v>0</v>
      </c>
      <c r="N647" s="339">
        <v>0</v>
      </c>
      <c r="O647" s="339">
        <v>0</v>
      </c>
      <c r="P647" s="339">
        <v>0</v>
      </c>
    </row>
    <row r="648" spans="1:16" ht="12.75">
      <c r="A648" s="339" t="s">
        <v>872</v>
      </c>
      <c r="B648" s="339" t="s">
        <v>314</v>
      </c>
      <c r="C648" s="339">
        <v>46</v>
      </c>
      <c r="D648" s="339">
        <v>46</v>
      </c>
      <c r="E648" s="339">
        <v>46</v>
      </c>
      <c r="F648" s="339">
        <v>46</v>
      </c>
      <c r="G648" s="339">
        <v>46</v>
      </c>
      <c r="H648" s="339">
        <v>46</v>
      </c>
      <c r="I648" s="339">
        <v>46</v>
      </c>
      <c r="J648" s="339">
        <v>46</v>
      </c>
      <c r="K648" s="339">
        <v>46</v>
      </c>
      <c r="L648" s="339">
        <v>46</v>
      </c>
      <c r="M648" s="339">
        <v>46</v>
      </c>
      <c r="N648" s="339">
        <v>46</v>
      </c>
      <c r="O648" s="339">
        <v>46</v>
      </c>
      <c r="P648" s="339">
        <v>45505</v>
      </c>
    </row>
    <row r="649" spans="1:16" ht="12.75">
      <c r="A649" s="339" t="s">
        <v>769</v>
      </c>
      <c r="B649" s="339" t="s">
        <v>314</v>
      </c>
      <c r="C649" s="339">
        <v>0</v>
      </c>
      <c r="D649" s="339">
        <v>0</v>
      </c>
      <c r="E649" s="339">
        <v>0</v>
      </c>
      <c r="F649" s="339">
        <v>0</v>
      </c>
      <c r="G649" s="339">
        <v>0</v>
      </c>
      <c r="H649" s="339">
        <v>0</v>
      </c>
      <c r="I649" s="339">
        <v>0</v>
      </c>
      <c r="J649" s="339">
        <v>0</v>
      </c>
      <c r="K649" s="339">
        <v>0</v>
      </c>
      <c r="L649" s="339">
        <v>0</v>
      </c>
      <c r="M649" s="339">
        <v>0</v>
      </c>
      <c r="N649" s="339">
        <v>0</v>
      </c>
      <c r="O649" s="339">
        <v>0</v>
      </c>
      <c r="P649" s="339">
        <v>0</v>
      </c>
    </row>
    <row r="650" spans="1:16" ht="12.75">
      <c r="A650" s="339" t="s">
        <v>1304</v>
      </c>
      <c r="B650" s="339" t="s">
        <v>314</v>
      </c>
      <c r="C650" s="339">
        <v>0</v>
      </c>
      <c r="D650" s="339">
        <v>0</v>
      </c>
      <c r="E650" s="339">
        <v>0</v>
      </c>
      <c r="F650" s="339">
        <v>0</v>
      </c>
      <c r="G650" s="339">
        <v>0</v>
      </c>
      <c r="H650" s="339">
        <v>0</v>
      </c>
      <c r="I650" s="339">
        <v>0</v>
      </c>
      <c r="J650" s="339">
        <v>0</v>
      </c>
      <c r="K650" s="339">
        <v>0</v>
      </c>
      <c r="L650" s="339">
        <v>0</v>
      </c>
      <c r="M650" s="339">
        <v>0</v>
      </c>
      <c r="N650" s="339">
        <v>0</v>
      </c>
      <c r="O650" s="339">
        <v>0</v>
      </c>
      <c r="P650" s="339">
        <v>0</v>
      </c>
    </row>
    <row r="651" spans="1:16" ht="12.75">
      <c r="A651" s="339" t="s">
        <v>1305</v>
      </c>
      <c r="B651" s="339" t="s">
        <v>314</v>
      </c>
      <c r="C651" s="339">
        <v>0</v>
      </c>
      <c r="D651" s="339">
        <v>0</v>
      </c>
      <c r="E651" s="339">
        <v>0</v>
      </c>
      <c r="F651" s="339">
        <v>0</v>
      </c>
      <c r="G651" s="339">
        <v>0</v>
      </c>
      <c r="H651" s="339">
        <v>0</v>
      </c>
      <c r="I651" s="339">
        <v>0</v>
      </c>
      <c r="J651" s="339">
        <v>0</v>
      </c>
      <c r="K651" s="339">
        <v>0</v>
      </c>
      <c r="L651" s="339">
        <v>0</v>
      </c>
      <c r="M651" s="339">
        <v>0</v>
      </c>
      <c r="N651" s="339">
        <v>0</v>
      </c>
      <c r="O651" s="339">
        <v>0</v>
      </c>
      <c r="P651" s="339">
        <v>0</v>
      </c>
    </row>
    <row r="652" spans="1:16" ht="12.75">
      <c r="A652" s="339" t="s">
        <v>770</v>
      </c>
      <c r="B652" s="339" t="s">
        <v>314</v>
      </c>
      <c r="C652" s="339">
        <v>0</v>
      </c>
      <c r="D652" s="339">
        <v>0</v>
      </c>
      <c r="E652" s="339">
        <v>0</v>
      </c>
      <c r="F652" s="339">
        <v>0</v>
      </c>
      <c r="G652" s="339">
        <v>0</v>
      </c>
      <c r="H652" s="339">
        <v>0</v>
      </c>
      <c r="I652" s="339">
        <v>0</v>
      </c>
      <c r="J652" s="339">
        <v>0</v>
      </c>
      <c r="K652" s="339">
        <v>0</v>
      </c>
      <c r="L652" s="339">
        <v>0</v>
      </c>
      <c r="M652" s="339">
        <v>0</v>
      </c>
      <c r="N652" s="339">
        <v>0</v>
      </c>
      <c r="O652" s="339">
        <v>0</v>
      </c>
      <c r="P652" s="339">
        <v>0</v>
      </c>
    </row>
    <row r="653" spans="1:16" ht="12.75">
      <c r="A653" s="339" t="s">
        <v>1306</v>
      </c>
      <c r="B653" s="339" t="s">
        <v>314</v>
      </c>
      <c r="C653" s="339">
        <v>0</v>
      </c>
      <c r="D653" s="339">
        <v>0</v>
      </c>
      <c r="E653" s="339">
        <v>0</v>
      </c>
      <c r="F653" s="339">
        <v>0</v>
      </c>
      <c r="G653" s="339">
        <v>0</v>
      </c>
      <c r="H653" s="339">
        <v>0</v>
      </c>
      <c r="I653" s="339">
        <v>0</v>
      </c>
      <c r="J653" s="339">
        <v>0</v>
      </c>
      <c r="K653" s="339">
        <v>0</v>
      </c>
      <c r="L653" s="339">
        <v>0</v>
      </c>
      <c r="M653" s="339">
        <v>0</v>
      </c>
      <c r="N653" s="339">
        <v>0</v>
      </c>
      <c r="O653" s="339">
        <v>0</v>
      </c>
      <c r="P653" s="339">
        <v>0</v>
      </c>
    </row>
    <row r="654" spans="1:16" ht="12.75">
      <c r="A654" s="339" t="s">
        <v>873</v>
      </c>
      <c r="B654" s="339" t="s">
        <v>314</v>
      </c>
      <c r="C654" s="339">
        <v>22</v>
      </c>
      <c r="D654" s="339">
        <v>22</v>
      </c>
      <c r="E654" s="339">
        <v>22</v>
      </c>
      <c r="F654" s="339">
        <v>22</v>
      </c>
      <c r="G654" s="339">
        <v>22</v>
      </c>
      <c r="H654" s="339">
        <v>22</v>
      </c>
      <c r="I654" s="339">
        <v>22</v>
      </c>
      <c r="J654" s="339">
        <v>212</v>
      </c>
      <c r="K654" s="339">
        <v>212</v>
      </c>
      <c r="L654" s="339">
        <v>212</v>
      </c>
      <c r="M654" s="339">
        <v>212</v>
      </c>
      <c r="N654" s="339">
        <v>212</v>
      </c>
      <c r="O654" s="339">
        <v>212</v>
      </c>
      <c r="P654" s="339">
        <v>108805</v>
      </c>
    </row>
    <row r="655" spans="1:16" ht="12.75">
      <c r="A655" s="339" t="s">
        <v>771</v>
      </c>
      <c r="B655" s="339" t="s">
        <v>314</v>
      </c>
      <c r="C655" s="339">
        <v>20</v>
      </c>
      <c r="D655" s="339">
        <v>20</v>
      </c>
      <c r="E655" s="339">
        <v>20</v>
      </c>
      <c r="F655" s="339">
        <v>20</v>
      </c>
      <c r="G655" s="339">
        <v>20</v>
      </c>
      <c r="H655" s="339">
        <v>20</v>
      </c>
      <c r="I655" s="339">
        <v>20</v>
      </c>
      <c r="J655" s="339">
        <v>45</v>
      </c>
      <c r="K655" s="339">
        <v>45</v>
      </c>
      <c r="L655" s="339">
        <v>45</v>
      </c>
      <c r="M655" s="339">
        <v>45</v>
      </c>
      <c r="N655" s="339">
        <v>45</v>
      </c>
      <c r="O655" s="339">
        <v>45</v>
      </c>
      <c r="P655" s="339">
        <v>31789</v>
      </c>
    </row>
    <row r="656" spans="1:16" ht="12.75">
      <c r="A656" s="339" t="s">
        <v>1307</v>
      </c>
      <c r="B656" s="339" t="s">
        <v>314</v>
      </c>
      <c r="C656" s="339">
        <v>0</v>
      </c>
      <c r="D656" s="339">
        <v>0</v>
      </c>
      <c r="E656" s="339">
        <v>0</v>
      </c>
      <c r="F656" s="339">
        <v>0</v>
      </c>
      <c r="G656" s="339">
        <v>0</v>
      </c>
      <c r="H656" s="339">
        <v>0</v>
      </c>
      <c r="I656" s="339">
        <v>0</v>
      </c>
      <c r="J656" s="339">
        <v>0</v>
      </c>
      <c r="K656" s="339">
        <v>0</v>
      </c>
      <c r="L656" s="339">
        <v>0</v>
      </c>
      <c r="M656" s="339">
        <v>0</v>
      </c>
      <c r="N656" s="339">
        <v>0</v>
      </c>
      <c r="O656" s="339">
        <v>0</v>
      </c>
      <c r="P656" s="339">
        <v>0</v>
      </c>
    </row>
    <row r="657" spans="1:16" ht="12.75">
      <c r="A657" s="339" t="s">
        <v>321</v>
      </c>
      <c r="B657" s="339" t="s">
        <v>314</v>
      </c>
      <c r="C657" s="339">
        <v>971</v>
      </c>
      <c r="D657" s="339">
        <v>971</v>
      </c>
      <c r="E657" s="339">
        <v>971</v>
      </c>
      <c r="F657" s="339">
        <v>971</v>
      </c>
      <c r="G657" s="339">
        <v>971</v>
      </c>
      <c r="H657" s="339">
        <v>971</v>
      </c>
      <c r="I657" s="339">
        <v>971</v>
      </c>
      <c r="J657" s="339">
        <v>3340</v>
      </c>
      <c r="K657" s="339">
        <v>3340</v>
      </c>
      <c r="L657" s="339">
        <v>3037</v>
      </c>
      <c r="M657" s="339">
        <v>3037</v>
      </c>
      <c r="N657" s="339">
        <v>3037</v>
      </c>
      <c r="O657" s="339">
        <v>3037</v>
      </c>
      <c r="P657" s="339">
        <v>1968217</v>
      </c>
    </row>
    <row r="658" spans="1:16" ht="12.75">
      <c r="A658" s="339" t="s">
        <v>322</v>
      </c>
      <c r="B658" s="339" t="s">
        <v>314</v>
      </c>
      <c r="C658" s="339">
        <v>2563</v>
      </c>
      <c r="D658" s="339">
        <v>2563</v>
      </c>
      <c r="E658" s="339">
        <v>2563</v>
      </c>
      <c r="F658" s="339">
        <v>2563</v>
      </c>
      <c r="G658" s="339">
        <v>2563</v>
      </c>
      <c r="H658" s="339">
        <v>2563</v>
      </c>
      <c r="I658" s="339">
        <v>2563</v>
      </c>
      <c r="J658" s="339">
        <v>0</v>
      </c>
      <c r="K658" s="339">
        <v>0</v>
      </c>
      <c r="L658" s="339">
        <v>0</v>
      </c>
      <c r="M658" s="339">
        <v>0</v>
      </c>
      <c r="N658" s="339">
        <v>0</v>
      </c>
      <c r="O658" s="339">
        <v>0</v>
      </c>
      <c r="P658" s="339">
        <v>1388075</v>
      </c>
    </row>
    <row r="659" spans="1:16" ht="12.75">
      <c r="A659" s="339" t="s">
        <v>1308</v>
      </c>
      <c r="B659" s="339" t="s">
        <v>314</v>
      </c>
      <c r="C659" s="339">
        <v>0</v>
      </c>
      <c r="D659" s="339">
        <v>0</v>
      </c>
      <c r="E659" s="339">
        <v>0</v>
      </c>
      <c r="F659" s="339">
        <v>0</v>
      </c>
      <c r="G659" s="339">
        <v>0</v>
      </c>
      <c r="H659" s="339">
        <v>0</v>
      </c>
      <c r="I659" s="339">
        <v>0</v>
      </c>
      <c r="J659" s="339">
        <v>0</v>
      </c>
      <c r="K659" s="339">
        <v>0</v>
      </c>
      <c r="L659" s="339">
        <v>0</v>
      </c>
      <c r="M659" s="339">
        <v>0</v>
      </c>
      <c r="N659" s="339">
        <v>0</v>
      </c>
      <c r="O659" s="339">
        <v>0</v>
      </c>
      <c r="P659" s="339">
        <v>0</v>
      </c>
    </row>
    <row r="660" spans="1:16" ht="12.75">
      <c r="A660" s="339" t="s">
        <v>874</v>
      </c>
      <c r="B660" s="339" t="s">
        <v>314</v>
      </c>
      <c r="C660" s="339">
        <v>22</v>
      </c>
      <c r="D660" s="339">
        <v>22</v>
      </c>
      <c r="E660" s="339">
        <v>22</v>
      </c>
      <c r="F660" s="339">
        <v>22</v>
      </c>
      <c r="G660" s="339">
        <v>22</v>
      </c>
      <c r="H660" s="339">
        <v>22</v>
      </c>
      <c r="I660" s="339">
        <v>22</v>
      </c>
      <c r="J660" s="339">
        <v>25</v>
      </c>
      <c r="K660" s="339">
        <v>25</v>
      </c>
      <c r="L660" s="339">
        <v>25</v>
      </c>
      <c r="M660" s="339">
        <v>25</v>
      </c>
      <c r="N660" s="339">
        <v>25</v>
      </c>
      <c r="O660" s="339">
        <v>25</v>
      </c>
      <c r="P660" s="339">
        <v>22949</v>
      </c>
    </row>
    <row r="661" spans="1:16" ht="12.75">
      <c r="A661" s="339" t="s">
        <v>1309</v>
      </c>
      <c r="B661" s="339" t="s">
        <v>314</v>
      </c>
      <c r="C661" s="339">
        <v>0</v>
      </c>
      <c r="D661" s="339">
        <v>0</v>
      </c>
      <c r="E661" s="339">
        <v>0</v>
      </c>
      <c r="F661" s="339">
        <v>0</v>
      </c>
      <c r="G661" s="339">
        <v>0</v>
      </c>
      <c r="H661" s="339">
        <v>0</v>
      </c>
      <c r="I661" s="339">
        <v>0</v>
      </c>
      <c r="J661" s="339">
        <v>0</v>
      </c>
      <c r="K661" s="339">
        <v>0</v>
      </c>
      <c r="L661" s="339">
        <v>0</v>
      </c>
      <c r="M661" s="339">
        <v>0</v>
      </c>
      <c r="N661" s="339">
        <v>0</v>
      </c>
      <c r="O661" s="339">
        <v>0</v>
      </c>
      <c r="P661" s="339">
        <v>0</v>
      </c>
    </row>
    <row r="662" spans="1:16" ht="12.75">
      <c r="A662" s="339" t="s">
        <v>836</v>
      </c>
      <c r="B662" s="339" t="s">
        <v>314</v>
      </c>
      <c r="C662" s="339">
        <v>0</v>
      </c>
      <c r="D662" s="339">
        <v>0</v>
      </c>
      <c r="E662" s="339">
        <v>0</v>
      </c>
      <c r="F662" s="339">
        <v>0</v>
      </c>
      <c r="G662" s="339">
        <v>0</v>
      </c>
      <c r="H662" s="339">
        <v>0</v>
      </c>
      <c r="I662" s="339">
        <v>0</v>
      </c>
      <c r="J662" s="339">
        <v>0</v>
      </c>
      <c r="K662" s="339">
        <v>0</v>
      </c>
      <c r="L662" s="339">
        <v>0</v>
      </c>
      <c r="M662" s="339">
        <v>0</v>
      </c>
      <c r="N662" s="339">
        <v>0</v>
      </c>
      <c r="O662" s="339">
        <v>0</v>
      </c>
      <c r="P662" s="339">
        <v>0</v>
      </c>
    </row>
    <row r="663" spans="1:16" ht="12.75">
      <c r="A663" s="339" t="s">
        <v>837</v>
      </c>
      <c r="B663" s="339" t="s">
        <v>314</v>
      </c>
      <c r="C663" s="339">
        <v>1855</v>
      </c>
      <c r="D663" s="339">
        <v>1855</v>
      </c>
      <c r="E663" s="339">
        <v>1855</v>
      </c>
      <c r="F663" s="339">
        <v>1855</v>
      </c>
      <c r="G663" s="339">
        <v>1855</v>
      </c>
      <c r="H663" s="339">
        <v>1855</v>
      </c>
      <c r="I663" s="339">
        <v>1855</v>
      </c>
      <c r="J663" s="339">
        <v>1855</v>
      </c>
      <c r="K663" s="339">
        <v>1855</v>
      </c>
      <c r="L663" s="339">
        <v>1855</v>
      </c>
      <c r="M663" s="339">
        <v>1855</v>
      </c>
      <c r="N663" s="339">
        <v>1855</v>
      </c>
      <c r="O663" s="339">
        <v>0</v>
      </c>
      <c r="P663" s="339">
        <v>1777830</v>
      </c>
    </row>
    <row r="664" spans="1:16" ht="12.75">
      <c r="A664" s="339" t="s">
        <v>1310</v>
      </c>
      <c r="B664" s="339" t="s">
        <v>314</v>
      </c>
      <c r="C664" s="339">
        <v>0</v>
      </c>
      <c r="D664" s="339">
        <v>0</v>
      </c>
      <c r="E664" s="339">
        <v>0</v>
      </c>
      <c r="F664" s="339">
        <v>0</v>
      </c>
      <c r="G664" s="339">
        <v>0</v>
      </c>
      <c r="H664" s="339">
        <v>0</v>
      </c>
      <c r="I664" s="339">
        <v>0</v>
      </c>
      <c r="J664" s="339">
        <v>0</v>
      </c>
      <c r="K664" s="339">
        <v>0</v>
      </c>
      <c r="L664" s="339">
        <v>0</v>
      </c>
      <c r="M664" s="339">
        <v>0</v>
      </c>
      <c r="N664" s="339">
        <v>0</v>
      </c>
      <c r="O664" s="339">
        <v>0</v>
      </c>
      <c r="P664" s="339">
        <v>0</v>
      </c>
    </row>
    <row r="665" spans="1:16" ht="12.75">
      <c r="A665" s="339" t="s">
        <v>948</v>
      </c>
      <c r="B665" s="339" t="s">
        <v>314</v>
      </c>
      <c r="C665" s="339">
        <v>0</v>
      </c>
      <c r="D665" s="339">
        <v>0</v>
      </c>
      <c r="E665" s="339">
        <v>0</v>
      </c>
      <c r="F665" s="339">
        <v>0</v>
      </c>
      <c r="G665" s="339">
        <v>0</v>
      </c>
      <c r="H665" s="339">
        <v>0</v>
      </c>
      <c r="I665" s="339">
        <v>0</v>
      </c>
      <c r="J665" s="339">
        <v>0</v>
      </c>
      <c r="K665" s="339">
        <v>0</v>
      </c>
      <c r="L665" s="339">
        <v>0</v>
      </c>
      <c r="M665" s="339">
        <v>0</v>
      </c>
      <c r="N665" s="339">
        <v>0</v>
      </c>
      <c r="O665" s="339">
        <v>0</v>
      </c>
      <c r="P665" s="339">
        <v>0</v>
      </c>
    </row>
    <row r="666" spans="1:16" ht="12.75">
      <c r="A666" s="339" t="s">
        <v>838</v>
      </c>
      <c r="B666" s="339" t="s">
        <v>314</v>
      </c>
      <c r="C666" s="339">
        <v>84</v>
      </c>
      <c r="D666" s="339">
        <v>84</v>
      </c>
      <c r="E666" s="339">
        <v>84</v>
      </c>
      <c r="F666" s="339">
        <v>84</v>
      </c>
      <c r="G666" s="339">
        <v>84</v>
      </c>
      <c r="H666" s="339">
        <v>84</v>
      </c>
      <c r="I666" s="339">
        <v>84</v>
      </c>
      <c r="J666" s="339">
        <v>84</v>
      </c>
      <c r="K666" s="339">
        <v>84</v>
      </c>
      <c r="L666" s="339">
        <v>84</v>
      </c>
      <c r="M666" s="339">
        <v>84</v>
      </c>
      <c r="N666" s="339">
        <v>84</v>
      </c>
      <c r="O666" s="339">
        <v>84</v>
      </c>
      <c r="P666" s="339">
        <v>83654</v>
      </c>
    </row>
    <row r="667" spans="1:16" ht="12.75">
      <c r="A667" s="339" t="s">
        <v>1311</v>
      </c>
      <c r="B667" s="339" t="s">
        <v>314</v>
      </c>
      <c r="C667" s="339">
        <v>0</v>
      </c>
      <c r="D667" s="339">
        <v>0</v>
      </c>
      <c r="E667" s="339">
        <v>0</v>
      </c>
      <c r="F667" s="339">
        <v>0</v>
      </c>
      <c r="G667" s="339">
        <v>0</v>
      </c>
      <c r="H667" s="339">
        <v>0</v>
      </c>
      <c r="I667" s="339">
        <v>0</v>
      </c>
      <c r="J667" s="339">
        <v>0</v>
      </c>
      <c r="K667" s="339">
        <v>0</v>
      </c>
      <c r="L667" s="339">
        <v>0</v>
      </c>
      <c r="M667" s="339">
        <v>0</v>
      </c>
      <c r="N667" s="339">
        <v>0</v>
      </c>
      <c r="O667" s="339">
        <v>0</v>
      </c>
      <c r="P667" s="339">
        <v>0</v>
      </c>
    </row>
    <row r="668" spans="1:16" ht="12.75">
      <c r="A668" s="339" t="s">
        <v>875</v>
      </c>
      <c r="B668" s="339" t="s">
        <v>314</v>
      </c>
      <c r="C668" s="339">
        <v>1653</v>
      </c>
      <c r="D668" s="339">
        <v>1653</v>
      </c>
      <c r="E668" s="339">
        <v>1653</v>
      </c>
      <c r="F668" s="339">
        <v>1653</v>
      </c>
      <c r="G668" s="339">
        <v>1653</v>
      </c>
      <c r="H668" s="339">
        <v>1653</v>
      </c>
      <c r="I668" s="339">
        <v>1653</v>
      </c>
      <c r="J668" s="339">
        <v>0</v>
      </c>
      <c r="K668" s="339">
        <v>0</v>
      </c>
      <c r="L668" s="339">
        <v>0</v>
      </c>
      <c r="M668" s="339">
        <v>0</v>
      </c>
      <c r="N668" s="339">
        <v>0</v>
      </c>
      <c r="O668" s="339">
        <v>0</v>
      </c>
      <c r="P668" s="339">
        <v>895128</v>
      </c>
    </row>
    <row r="669" spans="1:16" ht="12.75">
      <c r="A669" s="339" t="s">
        <v>1312</v>
      </c>
      <c r="B669" s="339" t="s">
        <v>314</v>
      </c>
      <c r="C669" s="339">
        <v>0</v>
      </c>
      <c r="D669" s="339">
        <v>0</v>
      </c>
      <c r="E669" s="339">
        <v>0</v>
      </c>
      <c r="F669" s="339">
        <v>0</v>
      </c>
      <c r="G669" s="339">
        <v>0</v>
      </c>
      <c r="H669" s="339">
        <v>0</v>
      </c>
      <c r="I669" s="339">
        <v>0</v>
      </c>
      <c r="J669" s="339">
        <v>0</v>
      </c>
      <c r="K669" s="339">
        <v>0</v>
      </c>
      <c r="L669" s="339">
        <v>0</v>
      </c>
      <c r="M669" s="339">
        <v>0</v>
      </c>
      <c r="N669" s="339">
        <v>0</v>
      </c>
      <c r="O669" s="339">
        <v>0</v>
      </c>
      <c r="P669" s="339">
        <v>0</v>
      </c>
    </row>
    <row r="670" spans="1:16" ht="12.75">
      <c r="A670" s="339" t="s">
        <v>49</v>
      </c>
      <c r="B670" s="339" t="s">
        <v>314</v>
      </c>
      <c r="C670" s="339">
        <v>720</v>
      </c>
      <c r="D670" s="339">
        <v>720</v>
      </c>
      <c r="E670" s="339">
        <v>720</v>
      </c>
      <c r="F670" s="339">
        <v>720</v>
      </c>
      <c r="G670" s="339">
        <v>720</v>
      </c>
      <c r="H670" s="339">
        <v>720</v>
      </c>
      <c r="I670" s="339">
        <v>235</v>
      </c>
      <c r="J670" s="339">
        <v>235</v>
      </c>
      <c r="K670" s="339">
        <v>235</v>
      </c>
      <c r="L670" s="339">
        <v>235</v>
      </c>
      <c r="M670" s="339">
        <v>235</v>
      </c>
      <c r="N670" s="339">
        <v>235</v>
      </c>
      <c r="O670" s="339">
        <v>191</v>
      </c>
      <c r="P670" s="339">
        <v>455290</v>
      </c>
    </row>
    <row r="671" spans="1:16" ht="12.75">
      <c r="A671" s="339" t="s">
        <v>1313</v>
      </c>
      <c r="B671" s="339" t="s">
        <v>314</v>
      </c>
      <c r="C671" s="339">
        <v>0</v>
      </c>
      <c r="D671" s="339">
        <v>0</v>
      </c>
      <c r="E671" s="339">
        <v>0</v>
      </c>
      <c r="F671" s="339">
        <v>0</v>
      </c>
      <c r="G671" s="339">
        <v>0</v>
      </c>
      <c r="H671" s="339">
        <v>0</v>
      </c>
      <c r="I671" s="339">
        <v>0</v>
      </c>
      <c r="J671" s="339">
        <v>0</v>
      </c>
      <c r="K671" s="339">
        <v>0</v>
      </c>
      <c r="L671" s="339">
        <v>0</v>
      </c>
      <c r="M671" s="339">
        <v>0</v>
      </c>
      <c r="N671" s="339">
        <v>0</v>
      </c>
      <c r="O671" s="339">
        <v>0</v>
      </c>
      <c r="P671" s="339">
        <v>0</v>
      </c>
    </row>
    <row r="672" spans="1:16" ht="12.75">
      <c r="A672" s="339" t="s">
        <v>876</v>
      </c>
      <c r="B672" s="339" t="s">
        <v>314</v>
      </c>
      <c r="C672" s="339">
        <v>-17</v>
      </c>
      <c r="D672" s="339">
        <v>-17</v>
      </c>
      <c r="E672" s="339">
        <v>-17</v>
      </c>
      <c r="F672" s="339">
        <v>35</v>
      </c>
      <c r="G672" s="339">
        <v>35</v>
      </c>
      <c r="H672" s="339">
        <v>35</v>
      </c>
      <c r="I672" s="339">
        <v>35</v>
      </c>
      <c r="J672" s="339">
        <v>35</v>
      </c>
      <c r="K672" s="339">
        <v>35</v>
      </c>
      <c r="L672" s="339">
        <v>35</v>
      </c>
      <c r="M672" s="339">
        <v>35</v>
      </c>
      <c r="N672" s="339">
        <v>35</v>
      </c>
      <c r="O672" s="339">
        <v>35</v>
      </c>
      <c r="P672" s="339">
        <v>24046</v>
      </c>
    </row>
    <row r="673" spans="1:16" ht="12.75">
      <c r="A673" s="339" t="s">
        <v>1314</v>
      </c>
      <c r="B673" s="339" t="s">
        <v>314</v>
      </c>
      <c r="C673" s="339">
        <v>0</v>
      </c>
      <c r="D673" s="339">
        <v>0</v>
      </c>
      <c r="E673" s="339">
        <v>0</v>
      </c>
      <c r="F673" s="339">
        <v>0</v>
      </c>
      <c r="G673" s="339">
        <v>0</v>
      </c>
      <c r="H673" s="339">
        <v>0</v>
      </c>
      <c r="I673" s="339">
        <v>0</v>
      </c>
      <c r="J673" s="339">
        <v>0</v>
      </c>
      <c r="K673" s="339">
        <v>0</v>
      </c>
      <c r="L673" s="339">
        <v>0</v>
      </c>
      <c r="M673" s="339">
        <v>0</v>
      </c>
      <c r="N673" s="339">
        <v>0</v>
      </c>
      <c r="O673" s="339">
        <v>0</v>
      </c>
      <c r="P673" s="339">
        <v>0</v>
      </c>
    </row>
    <row r="674" spans="1:16" ht="12.75">
      <c r="A674" s="339" t="s">
        <v>710</v>
      </c>
      <c r="B674" s="339" t="s">
        <v>314</v>
      </c>
      <c r="C674" s="339">
        <v>27</v>
      </c>
      <c r="D674" s="339">
        <v>27</v>
      </c>
      <c r="E674" s="339">
        <v>27</v>
      </c>
      <c r="F674" s="339">
        <v>27</v>
      </c>
      <c r="G674" s="339">
        <v>27</v>
      </c>
      <c r="H674" s="339">
        <v>27</v>
      </c>
      <c r="I674" s="339">
        <v>27</v>
      </c>
      <c r="J674" s="339">
        <v>0</v>
      </c>
      <c r="K674" s="339">
        <v>0</v>
      </c>
      <c r="L674" s="339">
        <v>0</v>
      </c>
      <c r="M674" s="339">
        <v>0</v>
      </c>
      <c r="N674" s="339">
        <v>0</v>
      </c>
      <c r="O674" s="339">
        <v>0</v>
      </c>
      <c r="P674" s="339">
        <v>14867</v>
      </c>
    </row>
    <row r="675" spans="1:16" ht="12.75">
      <c r="A675" s="339" t="s">
        <v>1315</v>
      </c>
      <c r="B675" s="339" t="s">
        <v>314</v>
      </c>
      <c r="C675" s="339">
        <v>0</v>
      </c>
      <c r="D675" s="339">
        <v>0</v>
      </c>
      <c r="E675" s="339">
        <v>0</v>
      </c>
      <c r="F675" s="339">
        <v>0</v>
      </c>
      <c r="G675" s="339">
        <v>0</v>
      </c>
      <c r="H675" s="339">
        <v>0</v>
      </c>
      <c r="I675" s="339">
        <v>0</v>
      </c>
      <c r="J675" s="339">
        <v>0</v>
      </c>
      <c r="K675" s="339">
        <v>0</v>
      </c>
      <c r="L675" s="339">
        <v>0</v>
      </c>
      <c r="M675" s="339">
        <v>0</v>
      </c>
      <c r="N675" s="339">
        <v>0</v>
      </c>
      <c r="O675" s="339">
        <v>0</v>
      </c>
      <c r="P675" s="339">
        <v>0</v>
      </c>
    </row>
    <row r="676" spans="1:16" ht="12.75">
      <c r="A676" s="339" t="s">
        <v>839</v>
      </c>
      <c r="B676" s="339" t="s">
        <v>314</v>
      </c>
      <c r="C676" s="339">
        <v>64</v>
      </c>
      <c r="D676" s="339">
        <v>64</v>
      </c>
      <c r="E676" s="339">
        <v>64</v>
      </c>
      <c r="F676" s="339">
        <v>64</v>
      </c>
      <c r="G676" s="339">
        <v>64</v>
      </c>
      <c r="H676" s="339">
        <v>64</v>
      </c>
      <c r="I676" s="339">
        <v>0</v>
      </c>
      <c r="J676" s="339">
        <v>0</v>
      </c>
      <c r="K676" s="339">
        <v>0</v>
      </c>
      <c r="L676" s="339">
        <v>0</v>
      </c>
      <c r="M676" s="339">
        <v>0</v>
      </c>
      <c r="N676" s="339">
        <v>0</v>
      </c>
      <c r="O676" s="339">
        <v>0</v>
      </c>
      <c r="P676" s="339">
        <v>29366</v>
      </c>
    </row>
    <row r="677" spans="1:16" ht="12.75">
      <c r="A677" s="339" t="s">
        <v>1316</v>
      </c>
      <c r="B677" s="339" t="s">
        <v>314</v>
      </c>
      <c r="C677" s="339">
        <v>0</v>
      </c>
      <c r="D677" s="339">
        <v>0</v>
      </c>
      <c r="E677" s="339">
        <v>0</v>
      </c>
      <c r="F677" s="339">
        <v>0</v>
      </c>
      <c r="G677" s="339">
        <v>0</v>
      </c>
      <c r="H677" s="339">
        <v>0</v>
      </c>
      <c r="I677" s="339">
        <v>0</v>
      </c>
      <c r="J677" s="339">
        <v>0</v>
      </c>
      <c r="K677" s="339">
        <v>0</v>
      </c>
      <c r="L677" s="339">
        <v>0</v>
      </c>
      <c r="M677" s="339">
        <v>0</v>
      </c>
      <c r="N677" s="339">
        <v>0</v>
      </c>
      <c r="O677" s="339">
        <v>0</v>
      </c>
      <c r="P677" s="339">
        <v>0</v>
      </c>
    </row>
    <row r="678" spans="1:16" ht="12.75">
      <c r="A678" s="339" t="s">
        <v>780</v>
      </c>
      <c r="B678" s="339" t="s">
        <v>314</v>
      </c>
      <c r="C678" s="339">
        <v>0</v>
      </c>
      <c r="D678" s="339">
        <v>0</v>
      </c>
      <c r="E678" s="339">
        <v>0</v>
      </c>
      <c r="F678" s="339">
        <v>0</v>
      </c>
      <c r="G678" s="339">
        <v>0</v>
      </c>
      <c r="H678" s="339">
        <v>0</v>
      </c>
      <c r="I678" s="339">
        <v>0</v>
      </c>
      <c r="J678" s="339">
        <v>0</v>
      </c>
      <c r="K678" s="339">
        <v>0</v>
      </c>
      <c r="L678" s="339">
        <v>0</v>
      </c>
      <c r="M678" s="339">
        <v>0</v>
      </c>
      <c r="N678" s="339">
        <v>0</v>
      </c>
      <c r="O678" s="339">
        <v>0</v>
      </c>
      <c r="P678" s="339">
        <v>0</v>
      </c>
    </row>
    <row r="679" spans="1:16" ht="12.75">
      <c r="A679" s="339" t="s">
        <v>1317</v>
      </c>
      <c r="B679" s="339" t="s">
        <v>314</v>
      </c>
      <c r="C679" s="339">
        <v>0</v>
      </c>
      <c r="D679" s="339">
        <v>0</v>
      </c>
      <c r="E679" s="339">
        <v>0</v>
      </c>
      <c r="F679" s="339">
        <v>0</v>
      </c>
      <c r="G679" s="339">
        <v>0</v>
      </c>
      <c r="H679" s="339">
        <v>0</v>
      </c>
      <c r="I679" s="339">
        <v>0</v>
      </c>
      <c r="J679" s="339">
        <v>0</v>
      </c>
      <c r="K679" s="339">
        <v>0</v>
      </c>
      <c r="L679" s="339">
        <v>0</v>
      </c>
      <c r="M679" s="339">
        <v>0</v>
      </c>
      <c r="N679" s="339">
        <v>0</v>
      </c>
      <c r="O679" s="339">
        <v>0</v>
      </c>
      <c r="P679" s="339">
        <v>0</v>
      </c>
    </row>
    <row r="680" spans="1:16" ht="12.75">
      <c r="A680" s="339" t="s">
        <v>840</v>
      </c>
      <c r="B680" s="339" t="s">
        <v>314</v>
      </c>
      <c r="C680" s="339">
        <v>571</v>
      </c>
      <c r="D680" s="339">
        <v>571</v>
      </c>
      <c r="E680" s="339">
        <v>571</v>
      </c>
      <c r="F680" s="339">
        <v>571</v>
      </c>
      <c r="G680" s="339">
        <v>571</v>
      </c>
      <c r="H680" s="339">
        <v>571</v>
      </c>
      <c r="I680" s="339">
        <v>4</v>
      </c>
      <c r="J680" s="339">
        <v>4</v>
      </c>
      <c r="K680" s="339">
        <v>0</v>
      </c>
      <c r="L680" s="339">
        <v>0</v>
      </c>
      <c r="M680" s="339">
        <v>0</v>
      </c>
      <c r="N680" s="339">
        <v>0</v>
      </c>
      <c r="O680" s="339">
        <v>0</v>
      </c>
      <c r="P680" s="339">
        <v>262569</v>
      </c>
    </row>
    <row r="681" spans="1:16" ht="12.75">
      <c r="A681" s="339" t="s">
        <v>1318</v>
      </c>
      <c r="B681" s="339" t="s">
        <v>314</v>
      </c>
      <c r="C681" s="339">
        <v>0</v>
      </c>
      <c r="D681" s="339">
        <v>0</v>
      </c>
      <c r="E681" s="339">
        <v>0</v>
      </c>
      <c r="F681" s="339">
        <v>0</v>
      </c>
      <c r="G681" s="339">
        <v>0</v>
      </c>
      <c r="H681" s="339">
        <v>0</v>
      </c>
      <c r="I681" s="339">
        <v>0</v>
      </c>
      <c r="J681" s="339">
        <v>0</v>
      </c>
      <c r="K681" s="339">
        <v>0</v>
      </c>
      <c r="L681" s="339">
        <v>0</v>
      </c>
      <c r="M681" s="339">
        <v>0</v>
      </c>
      <c r="N681" s="339">
        <v>0</v>
      </c>
      <c r="O681" s="339">
        <v>0</v>
      </c>
      <c r="P681" s="339">
        <v>0</v>
      </c>
    </row>
    <row r="682" spans="1:16" ht="12.75">
      <c r="A682" s="339" t="s">
        <v>841</v>
      </c>
      <c r="B682" s="339" t="s">
        <v>314</v>
      </c>
      <c r="C682" s="339">
        <v>0</v>
      </c>
      <c r="D682" s="339">
        <v>0</v>
      </c>
      <c r="E682" s="339">
        <v>0</v>
      </c>
      <c r="F682" s="339">
        <v>0</v>
      </c>
      <c r="G682" s="339">
        <v>0</v>
      </c>
      <c r="H682" s="339">
        <v>0</v>
      </c>
      <c r="I682" s="339">
        <v>0</v>
      </c>
      <c r="J682" s="339">
        <v>0</v>
      </c>
      <c r="K682" s="339">
        <v>0</v>
      </c>
      <c r="L682" s="339">
        <v>0</v>
      </c>
      <c r="M682" s="339">
        <v>0</v>
      </c>
      <c r="N682" s="339">
        <v>0</v>
      </c>
      <c r="O682" s="339">
        <v>0</v>
      </c>
      <c r="P682" s="339">
        <v>0</v>
      </c>
    </row>
    <row r="683" spans="1:16" ht="12.75">
      <c r="A683" s="339" t="s">
        <v>1319</v>
      </c>
      <c r="B683" s="339" t="s">
        <v>314</v>
      </c>
      <c r="C683" s="339">
        <v>0</v>
      </c>
      <c r="D683" s="339">
        <v>0</v>
      </c>
      <c r="E683" s="339">
        <v>0</v>
      </c>
      <c r="F683" s="339">
        <v>0</v>
      </c>
      <c r="G683" s="339">
        <v>0</v>
      </c>
      <c r="H683" s="339">
        <v>0</v>
      </c>
      <c r="I683" s="339">
        <v>0</v>
      </c>
      <c r="J683" s="339">
        <v>0</v>
      </c>
      <c r="K683" s="339">
        <v>0</v>
      </c>
      <c r="L683" s="339">
        <v>0</v>
      </c>
      <c r="M683" s="339">
        <v>0</v>
      </c>
      <c r="N683" s="339">
        <v>0</v>
      </c>
      <c r="O683" s="339">
        <v>0</v>
      </c>
      <c r="P683" s="339">
        <v>0</v>
      </c>
    </row>
    <row r="684" spans="1:16" ht="12.75">
      <c r="A684" s="339" t="s">
        <v>323</v>
      </c>
      <c r="B684" s="339" t="s">
        <v>314</v>
      </c>
      <c r="C684" s="339">
        <v>16852</v>
      </c>
      <c r="D684" s="339">
        <v>16725</v>
      </c>
      <c r="E684" s="339">
        <v>17091</v>
      </c>
      <c r="F684" s="339">
        <v>17177</v>
      </c>
      <c r="G684" s="339">
        <v>17201</v>
      </c>
      <c r="H684" s="339">
        <v>13035</v>
      </c>
      <c r="I684" s="339">
        <v>13229</v>
      </c>
      <c r="J684" s="339">
        <v>13494</v>
      </c>
      <c r="K684" s="339">
        <v>14278</v>
      </c>
      <c r="L684" s="339">
        <v>14957</v>
      </c>
      <c r="M684" s="339">
        <v>16183</v>
      </c>
      <c r="N684" s="339">
        <v>16648</v>
      </c>
      <c r="O684" s="339">
        <v>15661</v>
      </c>
      <c r="P684" s="339">
        <v>15522796</v>
      </c>
    </row>
    <row r="685" spans="1:16" ht="12.75">
      <c r="A685" s="339" t="s">
        <v>1320</v>
      </c>
      <c r="B685" s="339" t="s">
        <v>314</v>
      </c>
      <c r="C685" s="339">
        <v>0</v>
      </c>
      <c r="D685" s="339">
        <v>0</v>
      </c>
      <c r="E685" s="339">
        <v>0</v>
      </c>
      <c r="F685" s="339">
        <v>0</v>
      </c>
      <c r="G685" s="339">
        <v>0</v>
      </c>
      <c r="H685" s="339">
        <v>0</v>
      </c>
      <c r="I685" s="339">
        <v>0</v>
      </c>
      <c r="J685" s="339">
        <v>0</v>
      </c>
      <c r="K685" s="339">
        <v>0</v>
      </c>
      <c r="L685" s="339">
        <v>0</v>
      </c>
      <c r="M685" s="339">
        <v>0</v>
      </c>
      <c r="N685" s="339">
        <v>0</v>
      </c>
      <c r="O685" s="339">
        <v>0</v>
      </c>
      <c r="P685" s="339">
        <v>0</v>
      </c>
    </row>
    <row r="686" spans="1:16" ht="12.75">
      <c r="A686" s="339" t="s">
        <v>772</v>
      </c>
      <c r="B686" s="339" t="s">
        <v>314</v>
      </c>
      <c r="C686" s="339">
        <v>0</v>
      </c>
      <c r="D686" s="339">
        <v>0</v>
      </c>
      <c r="E686" s="339">
        <v>0</v>
      </c>
      <c r="F686" s="339">
        <v>0</v>
      </c>
      <c r="G686" s="339">
        <v>0</v>
      </c>
      <c r="H686" s="339">
        <v>0</v>
      </c>
      <c r="I686" s="339">
        <v>0</v>
      </c>
      <c r="J686" s="339">
        <v>0</v>
      </c>
      <c r="K686" s="339">
        <v>0</v>
      </c>
      <c r="L686" s="339">
        <v>0</v>
      </c>
      <c r="M686" s="339">
        <v>0</v>
      </c>
      <c r="N686" s="339">
        <v>0</v>
      </c>
      <c r="O686" s="339">
        <v>0</v>
      </c>
      <c r="P686" s="339">
        <v>0</v>
      </c>
    </row>
    <row r="687" spans="1:16" ht="12.75">
      <c r="A687" s="339" t="s">
        <v>825</v>
      </c>
      <c r="B687" s="339" t="s">
        <v>314</v>
      </c>
      <c r="C687" s="339">
        <v>62</v>
      </c>
      <c r="D687" s="339">
        <v>62</v>
      </c>
      <c r="E687" s="339">
        <v>62</v>
      </c>
      <c r="F687" s="339">
        <v>62</v>
      </c>
      <c r="G687" s="339">
        <v>62</v>
      </c>
      <c r="H687" s="339">
        <v>62</v>
      </c>
      <c r="I687" s="339">
        <v>62</v>
      </c>
      <c r="J687" s="339">
        <v>62</v>
      </c>
      <c r="K687" s="339">
        <v>62</v>
      </c>
      <c r="L687" s="339">
        <v>62</v>
      </c>
      <c r="M687" s="339">
        <v>62</v>
      </c>
      <c r="N687" s="339">
        <v>62</v>
      </c>
      <c r="O687" s="339">
        <v>0</v>
      </c>
      <c r="P687" s="339">
        <v>59412</v>
      </c>
    </row>
    <row r="688" spans="1:16" ht="12.75">
      <c r="A688" s="339" t="s">
        <v>826</v>
      </c>
      <c r="B688" s="339" t="s">
        <v>314</v>
      </c>
      <c r="C688" s="339">
        <v>47</v>
      </c>
      <c r="D688" s="339">
        <v>47</v>
      </c>
      <c r="E688" s="339">
        <v>47</v>
      </c>
      <c r="F688" s="339">
        <v>47</v>
      </c>
      <c r="G688" s="339">
        <v>47</v>
      </c>
      <c r="H688" s="339">
        <v>47</v>
      </c>
      <c r="I688" s="339">
        <v>47</v>
      </c>
      <c r="J688" s="339">
        <v>47</v>
      </c>
      <c r="K688" s="339">
        <v>47</v>
      </c>
      <c r="L688" s="339">
        <v>47</v>
      </c>
      <c r="M688" s="339">
        <v>47</v>
      </c>
      <c r="N688" s="339">
        <v>47</v>
      </c>
      <c r="O688" s="339">
        <v>0</v>
      </c>
      <c r="P688" s="339">
        <v>44819</v>
      </c>
    </row>
    <row r="689" spans="1:16" ht="12.75">
      <c r="A689" s="339" t="s">
        <v>842</v>
      </c>
      <c r="B689" s="339" t="s">
        <v>314</v>
      </c>
      <c r="C689" s="339">
        <v>0</v>
      </c>
      <c r="D689" s="339">
        <v>0</v>
      </c>
      <c r="E689" s="339">
        <v>0</v>
      </c>
      <c r="F689" s="339">
        <v>0</v>
      </c>
      <c r="G689" s="339">
        <v>0</v>
      </c>
      <c r="H689" s="339">
        <v>0</v>
      </c>
      <c r="I689" s="339">
        <v>0</v>
      </c>
      <c r="J689" s="339">
        <v>0</v>
      </c>
      <c r="K689" s="339">
        <v>0</v>
      </c>
      <c r="L689" s="339">
        <v>0</v>
      </c>
      <c r="M689" s="339">
        <v>0</v>
      </c>
      <c r="N689" s="339">
        <v>0</v>
      </c>
      <c r="O689" s="339">
        <v>0</v>
      </c>
      <c r="P689" s="339">
        <v>0</v>
      </c>
    </row>
    <row r="690" spans="1:16" ht="12.75">
      <c r="A690" s="339" t="s">
        <v>773</v>
      </c>
      <c r="B690" s="339" t="s">
        <v>314</v>
      </c>
      <c r="C690" s="339">
        <v>0</v>
      </c>
      <c r="D690" s="339">
        <v>0</v>
      </c>
      <c r="E690" s="339">
        <v>0</v>
      </c>
      <c r="F690" s="339">
        <v>0</v>
      </c>
      <c r="G690" s="339">
        <v>0</v>
      </c>
      <c r="H690" s="339">
        <v>0</v>
      </c>
      <c r="I690" s="339">
        <v>0</v>
      </c>
      <c r="J690" s="339">
        <v>0</v>
      </c>
      <c r="K690" s="339">
        <v>0</v>
      </c>
      <c r="L690" s="339">
        <v>0</v>
      </c>
      <c r="M690" s="339">
        <v>0</v>
      </c>
      <c r="N690" s="339">
        <v>0</v>
      </c>
      <c r="O690" s="339">
        <v>0</v>
      </c>
      <c r="P690" s="339">
        <v>0</v>
      </c>
    </row>
    <row r="691" spans="1:16" ht="12.75">
      <c r="A691" s="339" t="s">
        <v>1321</v>
      </c>
      <c r="B691" s="339" t="s">
        <v>314</v>
      </c>
      <c r="C691" s="339">
        <v>0</v>
      </c>
      <c r="D691" s="339">
        <v>0</v>
      </c>
      <c r="E691" s="339">
        <v>0</v>
      </c>
      <c r="F691" s="339">
        <v>0</v>
      </c>
      <c r="G691" s="339">
        <v>0</v>
      </c>
      <c r="H691" s="339">
        <v>0</v>
      </c>
      <c r="I691" s="339">
        <v>0</v>
      </c>
      <c r="J691" s="339">
        <v>0</v>
      </c>
      <c r="K691" s="339">
        <v>0</v>
      </c>
      <c r="L691" s="339">
        <v>0</v>
      </c>
      <c r="M691" s="339">
        <v>0</v>
      </c>
      <c r="N691" s="339">
        <v>0</v>
      </c>
      <c r="O691" s="339">
        <v>0</v>
      </c>
      <c r="P691" s="339">
        <v>0</v>
      </c>
    </row>
    <row r="692" spans="1:16" ht="12.75">
      <c r="A692" s="339" t="s">
        <v>827</v>
      </c>
      <c r="B692" s="339" t="s">
        <v>314</v>
      </c>
      <c r="C692" s="339">
        <v>72</v>
      </c>
      <c r="D692" s="339">
        <v>72</v>
      </c>
      <c r="E692" s="339">
        <v>72</v>
      </c>
      <c r="F692" s="339">
        <v>72</v>
      </c>
      <c r="G692" s="339">
        <v>72</v>
      </c>
      <c r="H692" s="339">
        <v>72</v>
      </c>
      <c r="I692" s="339">
        <v>72</v>
      </c>
      <c r="J692" s="339">
        <v>72</v>
      </c>
      <c r="K692" s="339">
        <v>72</v>
      </c>
      <c r="L692" s="339">
        <v>72</v>
      </c>
      <c r="M692" s="339">
        <v>72</v>
      </c>
      <c r="N692" s="339">
        <v>72</v>
      </c>
      <c r="O692" s="339">
        <v>72</v>
      </c>
      <c r="P692" s="339">
        <v>71744</v>
      </c>
    </row>
    <row r="693" spans="1:16" ht="12.75">
      <c r="A693" s="339" t="s">
        <v>1322</v>
      </c>
      <c r="B693" s="339" t="s">
        <v>314</v>
      </c>
      <c r="C693" s="339">
        <v>0</v>
      </c>
      <c r="D693" s="339">
        <v>0</v>
      </c>
      <c r="E693" s="339">
        <v>0</v>
      </c>
      <c r="F693" s="339">
        <v>0</v>
      </c>
      <c r="G693" s="339">
        <v>0</v>
      </c>
      <c r="H693" s="339">
        <v>0</v>
      </c>
      <c r="I693" s="339">
        <v>0</v>
      </c>
      <c r="J693" s="339">
        <v>0</v>
      </c>
      <c r="K693" s="339">
        <v>0</v>
      </c>
      <c r="L693" s="339">
        <v>0</v>
      </c>
      <c r="M693" s="339">
        <v>0</v>
      </c>
      <c r="N693" s="339">
        <v>0</v>
      </c>
      <c r="O693" s="339">
        <v>0</v>
      </c>
      <c r="P693" s="339">
        <v>0</v>
      </c>
    </row>
    <row r="694" spans="1:16" ht="12.75">
      <c r="A694" s="339" t="s">
        <v>877</v>
      </c>
      <c r="B694" s="339" t="s">
        <v>314</v>
      </c>
      <c r="C694" s="339">
        <v>5</v>
      </c>
      <c r="D694" s="339">
        <v>5</v>
      </c>
      <c r="E694" s="339">
        <v>5</v>
      </c>
      <c r="F694" s="339">
        <v>5</v>
      </c>
      <c r="G694" s="339">
        <v>5</v>
      </c>
      <c r="H694" s="339">
        <v>5</v>
      </c>
      <c r="I694" s="339">
        <v>5</v>
      </c>
      <c r="J694" s="339">
        <v>5</v>
      </c>
      <c r="K694" s="339">
        <v>5</v>
      </c>
      <c r="L694" s="339">
        <v>5</v>
      </c>
      <c r="M694" s="339">
        <v>5</v>
      </c>
      <c r="N694" s="339">
        <v>5</v>
      </c>
      <c r="O694" s="339">
        <v>5</v>
      </c>
      <c r="P694" s="339">
        <v>4881</v>
      </c>
    </row>
    <row r="695" spans="1:16" ht="12.75">
      <c r="A695" s="339" t="s">
        <v>239</v>
      </c>
      <c r="B695" s="339" t="s">
        <v>314</v>
      </c>
      <c r="C695" s="339">
        <v>53</v>
      </c>
      <c r="D695" s="339">
        <v>53</v>
      </c>
      <c r="E695" s="339">
        <v>53</v>
      </c>
      <c r="F695" s="339">
        <v>53</v>
      </c>
      <c r="G695" s="339">
        <v>53</v>
      </c>
      <c r="H695" s="339">
        <v>53</v>
      </c>
      <c r="I695" s="339">
        <v>53</v>
      </c>
      <c r="J695" s="339">
        <v>53</v>
      </c>
      <c r="K695" s="339">
        <v>53</v>
      </c>
      <c r="L695" s="339">
        <v>53</v>
      </c>
      <c r="M695" s="339">
        <v>53</v>
      </c>
      <c r="N695" s="339">
        <v>53</v>
      </c>
      <c r="O695" s="339">
        <v>53</v>
      </c>
      <c r="P695" s="339">
        <v>53224</v>
      </c>
    </row>
    <row r="696" spans="1:16" ht="12.75">
      <c r="A696" s="339" t="s">
        <v>1323</v>
      </c>
      <c r="B696" s="339" t="s">
        <v>314</v>
      </c>
      <c r="C696" s="339">
        <v>0</v>
      </c>
      <c r="D696" s="339">
        <v>0</v>
      </c>
      <c r="E696" s="339">
        <v>0</v>
      </c>
      <c r="F696" s="339">
        <v>0</v>
      </c>
      <c r="G696" s="339">
        <v>0</v>
      </c>
      <c r="H696" s="339">
        <v>0</v>
      </c>
      <c r="I696" s="339">
        <v>0</v>
      </c>
      <c r="J696" s="339">
        <v>0</v>
      </c>
      <c r="K696" s="339">
        <v>0</v>
      </c>
      <c r="L696" s="339">
        <v>0</v>
      </c>
      <c r="M696" s="339">
        <v>0</v>
      </c>
      <c r="N696" s="339">
        <v>0</v>
      </c>
      <c r="O696" s="339">
        <v>0</v>
      </c>
      <c r="P696" s="339">
        <v>0</v>
      </c>
    </row>
    <row r="697" spans="1:16" ht="12.75">
      <c r="A697" s="339" t="s">
        <v>1324</v>
      </c>
      <c r="B697" s="339" t="s">
        <v>314</v>
      </c>
      <c r="C697" s="339">
        <v>0</v>
      </c>
      <c r="D697" s="339">
        <v>0</v>
      </c>
      <c r="E697" s="339">
        <v>0</v>
      </c>
      <c r="F697" s="339">
        <v>0</v>
      </c>
      <c r="G697" s="339">
        <v>0</v>
      </c>
      <c r="H697" s="339">
        <v>0</v>
      </c>
      <c r="I697" s="339">
        <v>0</v>
      </c>
      <c r="J697" s="339">
        <v>0</v>
      </c>
      <c r="K697" s="339">
        <v>0</v>
      </c>
      <c r="L697" s="339">
        <v>0</v>
      </c>
      <c r="M697" s="339">
        <v>0</v>
      </c>
      <c r="N697" s="339">
        <v>0</v>
      </c>
      <c r="O697" s="339">
        <v>0</v>
      </c>
      <c r="P697" s="339">
        <v>0</v>
      </c>
    </row>
    <row r="698" spans="1:16" ht="12.75">
      <c r="A698" s="339" t="s">
        <v>828</v>
      </c>
      <c r="B698" s="339" t="s">
        <v>314</v>
      </c>
      <c r="C698" s="339">
        <v>555</v>
      </c>
      <c r="D698" s="339">
        <v>555</v>
      </c>
      <c r="E698" s="339">
        <v>555</v>
      </c>
      <c r="F698" s="339">
        <v>555</v>
      </c>
      <c r="G698" s="339">
        <v>555</v>
      </c>
      <c r="H698" s="339">
        <v>555</v>
      </c>
      <c r="I698" s="339">
        <v>555</v>
      </c>
      <c r="J698" s="339">
        <v>555</v>
      </c>
      <c r="K698" s="339">
        <v>555</v>
      </c>
      <c r="L698" s="339">
        <v>555</v>
      </c>
      <c r="M698" s="339">
        <v>555</v>
      </c>
      <c r="N698" s="339">
        <v>555</v>
      </c>
      <c r="O698" s="339">
        <v>555</v>
      </c>
      <c r="P698" s="339">
        <v>555347</v>
      </c>
    </row>
    <row r="699" spans="1:16" ht="12.75">
      <c r="A699" s="339" t="s">
        <v>1325</v>
      </c>
      <c r="B699" s="339" t="s">
        <v>314</v>
      </c>
      <c r="C699" s="339">
        <v>0</v>
      </c>
      <c r="D699" s="339">
        <v>0</v>
      </c>
      <c r="E699" s="339">
        <v>0</v>
      </c>
      <c r="F699" s="339">
        <v>0</v>
      </c>
      <c r="G699" s="339">
        <v>0</v>
      </c>
      <c r="H699" s="339">
        <v>0</v>
      </c>
      <c r="I699" s="339">
        <v>0</v>
      </c>
      <c r="J699" s="339">
        <v>0</v>
      </c>
      <c r="K699" s="339">
        <v>0</v>
      </c>
      <c r="L699" s="339">
        <v>0</v>
      </c>
      <c r="M699" s="339">
        <v>0</v>
      </c>
      <c r="N699" s="339">
        <v>0</v>
      </c>
      <c r="O699" s="339">
        <v>0</v>
      </c>
      <c r="P699" s="339">
        <v>0</v>
      </c>
    </row>
    <row r="700" spans="1:16" ht="12.75">
      <c r="A700" s="339" t="s">
        <v>949</v>
      </c>
      <c r="B700" s="339" t="s">
        <v>314</v>
      </c>
      <c r="C700" s="339">
        <v>0</v>
      </c>
      <c r="D700" s="339">
        <v>0</v>
      </c>
      <c r="E700" s="339">
        <v>0</v>
      </c>
      <c r="F700" s="339">
        <v>0</v>
      </c>
      <c r="G700" s="339">
        <v>0</v>
      </c>
      <c r="H700" s="339">
        <v>0</v>
      </c>
      <c r="I700" s="339">
        <v>0</v>
      </c>
      <c r="J700" s="339">
        <v>0</v>
      </c>
      <c r="K700" s="339">
        <v>0</v>
      </c>
      <c r="L700" s="339">
        <v>0</v>
      </c>
      <c r="M700" s="339">
        <v>0</v>
      </c>
      <c r="N700" s="339">
        <v>0</v>
      </c>
      <c r="O700" s="339">
        <v>0</v>
      </c>
      <c r="P700" s="339">
        <v>0</v>
      </c>
    </row>
    <row r="701" spans="1:16" ht="12.75">
      <c r="A701" s="339" t="s">
        <v>1326</v>
      </c>
      <c r="B701" s="339" t="s">
        <v>314</v>
      </c>
      <c r="C701" s="339">
        <v>0</v>
      </c>
      <c r="D701" s="339">
        <v>0</v>
      </c>
      <c r="E701" s="339">
        <v>0</v>
      </c>
      <c r="F701" s="339">
        <v>0</v>
      </c>
      <c r="G701" s="339">
        <v>0</v>
      </c>
      <c r="H701" s="339">
        <v>0</v>
      </c>
      <c r="I701" s="339">
        <v>0</v>
      </c>
      <c r="J701" s="339">
        <v>0</v>
      </c>
      <c r="K701" s="339">
        <v>0</v>
      </c>
      <c r="L701" s="339">
        <v>0</v>
      </c>
      <c r="M701" s="339">
        <v>0</v>
      </c>
      <c r="N701" s="339">
        <v>0</v>
      </c>
      <c r="O701" s="339">
        <v>0</v>
      </c>
      <c r="P701" s="339">
        <v>0</v>
      </c>
    </row>
    <row r="702" spans="1:16" ht="12.75">
      <c r="A702" s="339" t="s">
        <v>987</v>
      </c>
      <c r="B702" s="339" t="s">
        <v>314</v>
      </c>
      <c r="C702" s="339">
        <v>0</v>
      </c>
      <c r="D702" s="339">
        <v>0</v>
      </c>
      <c r="E702" s="339">
        <v>0</v>
      </c>
      <c r="F702" s="339">
        <v>0</v>
      </c>
      <c r="G702" s="339">
        <v>0</v>
      </c>
      <c r="H702" s="339">
        <v>0</v>
      </c>
      <c r="I702" s="339">
        <v>0</v>
      </c>
      <c r="J702" s="339">
        <v>0</v>
      </c>
      <c r="K702" s="339">
        <v>0</v>
      </c>
      <c r="L702" s="339">
        <v>0</v>
      </c>
      <c r="M702" s="339">
        <v>0</v>
      </c>
      <c r="N702" s="339">
        <v>0</v>
      </c>
      <c r="O702" s="339">
        <v>0</v>
      </c>
      <c r="P702" s="339">
        <v>0</v>
      </c>
    </row>
    <row r="703" spans="1:16" ht="12.75">
      <c r="A703" s="339" t="s">
        <v>878</v>
      </c>
      <c r="B703" s="339" t="s">
        <v>314</v>
      </c>
      <c r="C703" s="339">
        <v>99</v>
      </c>
      <c r="D703" s="339">
        <v>99</v>
      </c>
      <c r="E703" s="339">
        <v>99</v>
      </c>
      <c r="F703" s="339">
        <v>145</v>
      </c>
      <c r="G703" s="339">
        <v>145</v>
      </c>
      <c r="H703" s="339">
        <v>145</v>
      </c>
      <c r="I703" s="339">
        <v>145</v>
      </c>
      <c r="J703" s="339">
        <v>145</v>
      </c>
      <c r="K703" s="339">
        <v>145</v>
      </c>
      <c r="L703" s="339">
        <v>148</v>
      </c>
      <c r="M703" s="339">
        <v>152</v>
      </c>
      <c r="N703" s="339">
        <v>152</v>
      </c>
      <c r="O703" s="339">
        <v>152</v>
      </c>
      <c r="P703" s="339">
        <v>137123</v>
      </c>
    </row>
    <row r="704" spans="1:16" ht="12.75">
      <c r="A704" s="339" t="s">
        <v>879</v>
      </c>
      <c r="B704" s="339" t="s">
        <v>314</v>
      </c>
      <c r="C704" s="339">
        <v>99</v>
      </c>
      <c r="D704" s="339">
        <v>99</v>
      </c>
      <c r="E704" s="339">
        <v>99</v>
      </c>
      <c r="F704" s="339">
        <v>145</v>
      </c>
      <c r="G704" s="339">
        <v>145</v>
      </c>
      <c r="H704" s="339">
        <v>145</v>
      </c>
      <c r="I704" s="339">
        <v>145</v>
      </c>
      <c r="J704" s="339">
        <v>145</v>
      </c>
      <c r="K704" s="339">
        <v>145</v>
      </c>
      <c r="L704" s="339">
        <v>148</v>
      </c>
      <c r="M704" s="339">
        <v>152</v>
      </c>
      <c r="N704" s="339">
        <v>152</v>
      </c>
      <c r="O704" s="339">
        <v>152</v>
      </c>
      <c r="P704" s="339">
        <v>137123</v>
      </c>
    </row>
    <row r="705" spans="1:16" ht="12.75">
      <c r="A705" s="339" t="s">
        <v>880</v>
      </c>
      <c r="B705" s="339" t="s">
        <v>314</v>
      </c>
      <c r="C705" s="339">
        <v>63</v>
      </c>
      <c r="D705" s="339">
        <v>63</v>
      </c>
      <c r="E705" s="339">
        <v>63</v>
      </c>
      <c r="F705" s="339">
        <v>97</v>
      </c>
      <c r="G705" s="339">
        <v>97</v>
      </c>
      <c r="H705" s="339">
        <v>97</v>
      </c>
      <c r="I705" s="339">
        <v>97</v>
      </c>
      <c r="J705" s="339">
        <v>97</v>
      </c>
      <c r="K705" s="339">
        <v>97</v>
      </c>
      <c r="L705" s="339">
        <v>99</v>
      </c>
      <c r="M705" s="339">
        <v>102</v>
      </c>
      <c r="N705" s="339">
        <v>102</v>
      </c>
      <c r="O705" s="339">
        <v>102</v>
      </c>
      <c r="P705" s="339">
        <v>91188</v>
      </c>
    </row>
    <row r="706" spans="1:16" ht="12.75">
      <c r="A706" s="339" t="s">
        <v>881</v>
      </c>
      <c r="B706" s="339" t="s">
        <v>314</v>
      </c>
      <c r="C706" s="339">
        <v>63</v>
      </c>
      <c r="D706" s="339">
        <v>63</v>
      </c>
      <c r="E706" s="339">
        <v>63</v>
      </c>
      <c r="F706" s="339">
        <v>92</v>
      </c>
      <c r="G706" s="339">
        <v>92</v>
      </c>
      <c r="H706" s="339">
        <v>92</v>
      </c>
      <c r="I706" s="339">
        <v>92</v>
      </c>
      <c r="J706" s="339">
        <v>92</v>
      </c>
      <c r="K706" s="339">
        <v>92</v>
      </c>
      <c r="L706" s="339">
        <v>94</v>
      </c>
      <c r="M706" s="339">
        <v>96</v>
      </c>
      <c r="N706" s="339">
        <v>96</v>
      </c>
      <c r="O706" s="339">
        <v>96</v>
      </c>
      <c r="P706" s="339">
        <v>86866</v>
      </c>
    </row>
    <row r="707" spans="1:16" ht="12.75">
      <c r="A707" s="339" t="s">
        <v>1327</v>
      </c>
      <c r="B707" s="339" t="s">
        <v>314</v>
      </c>
      <c r="C707" s="339">
        <v>0</v>
      </c>
      <c r="D707" s="339">
        <v>0</v>
      </c>
      <c r="E707" s="339">
        <v>0</v>
      </c>
      <c r="F707" s="339">
        <v>0</v>
      </c>
      <c r="G707" s="339">
        <v>0</v>
      </c>
      <c r="H707" s="339">
        <v>0</v>
      </c>
      <c r="I707" s="339">
        <v>0</v>
      </c>
      <c r="J707" s="339">
        <v>0</v>
      </c>
      <c r="K707" s="339">
        <v>0</v>
      </c>
      <c r="L707" s="339">
        <v>0</v>
      </c>
      <c r="M707" s="339">
        <v>0</v>
      </c>
      <c r="N707" s="339">
        <v>0</v>
      </c>
      <c r="O707" s="339">
        <v>0</v>
      </c>
      <c r="P707" s="339">
        <v>0</v>
      </c>
    </row>
    <row r="708" spans="1:16" ht="12.75">
      <c r="A708" s="339" t="s">
        <v>1328</v>
      </c>
      <c r="B708" s="339" t="s">
        <v>314</v>
      </c>
      <c r="C708" s="339">
        <v>0</v>
      </c>
      <c r="D708" s="339">
        <v>0</v>
      </c>
      <c r="E708" s="339">
        <v>0</v>
      </c>
      <c r="F708" s="339">
        <v>0</v>
      </c>
      <c r="G708" s="339">
        <v>0</v>
      </c>
      <c r="H708" s="339">
        <v>0</v>
      </c>
      <c r="I708" s="339">
        <v>0</v>
      </c>
      <c r="J708" s="339">
        <v>0</v>
      </c>
      <c r="K708" s="339">
        <v>0</v>
      </c>
      <c r="L708" s="339">
        <v>0</v>
      </c>
      <c r="M708" s="339">
        <v>0</v>
      </c>
      <c r="N708" s="339">
        <v>0</v>
      </c>
      <c r="O708" s="339">
        <v>0</v>
      </c>
      <c r="P708" s="339">
        <v>0</v>
      </c>
    </row>
    <row r="709" spans="1:16" ht="12.75">
      <c r="A709" s="339" t="s">
        <v>1329</v>
      </c>
      <c r="B709" s="339" t="s">
        <v>314</v>
      </c>
      <c r="C709" s="339">
        <v>0</v>
      </c>
      <c r="D709" s="339">
        <v>0</v>
      </c>
      <c r="E709" s="339">
        <v>0</v>
      </c>
      <c r="F709" s="339">
        <v>0</v>
      </c>
      <c r="G709" s="339">
        <v>0</v>
      </c>
      <c r="H709" s="339">
        <v>0</v>
      </c>
      <c r="I709" s="339">
        <v>0</v>
      </c>
      <c r="J709" s="339">
        <v>0</v>
      </c>
      <c r="K709" s="339">
        <v>0</v>
      </c>
      <c r="L709" s="339">
        <v>0</v>
      </c>
      <c r="M709" s="339">
        <v>0</v>
      </c>
      <c r="N709" s="339">
        <v>0</v>
      </c>
      <c r="O709" s="339">
        <v>0</v>
      </c>
      <c r="P709" s="339">
        <v>0</v>
      </c>
    </row>
    <row r="710" spans="1:16" ht="12.75">
      <c r="A710" s="339" t="s">
        <v>1330</v>
      </c>
      <c r="B710" s="339" t="s">
        <v>314</v>
      </c>
      <c r="C710" s="339">
        <v>0</v>
      </c>
      <c r="D710" s="339">
        <v>0</v>
      </c>
      <c r="E710" s="339">
        <v>0</v>
      </c>
      <c r="F710" s="339">
        <v>0</v>
      </c>
      <c r="G710" s="339">
        <v>0</v>
      </c>
      <c r="H710" s="339">
        <v>0</v>
      </c>
      <c r="I710" s="339">
        <v>0</v>
      </c>
      <c r="J710" s="339">
        <v>0</v>
      </c>
      <c r="K710" s="339">
        <v>0</v>
      </c>
      <c r="L710" s="339">
        <v>0</v>
      </c>
      <c r="M710" s="339">
        <v>0</v>
      </c>
      <c r="N710" s="339">
        <v>0</v>
      </c>
      <c r="O710" s="339">
        <v>0</v>
      </c>
      <c r="P710" s="339">
        <v>0</v>
      </c>
    </row>
    <row r="711" spans="1:16" ht="12.75">
      <c r="A711" s="339" t="s">
        <v>324</v>
      </c>
      <c r="B711" s="339" t="s">
        <v>314</v>
      </c>
      <c r="C711" s="339">
        <v>9043</v>
      </c>
      <c r="D711" s="339">
        <v>9043</v>
      </c>
      <c r="E711" s="339">
        <v>9043</v>
      </c>
      <c r="F711" s="339">
        <v>10463</v>
      </c>
      <c r="G711" s="339">
        <v>10463</v>
      </c>
      <c r="H711" s="339">
        <v>10463</v>
      </c>
      <c r="I711" s="339">
        <v>10463</v>
      </c>
      <c r="J711" s="339">
        <v>10499</v>
      </c>
      <c r="K711" s="339">
        <v>10499</v>
      </c>
      <c r="L711" s="339">
        <v>10499</v>
      </c>
      <c r="M711" s="339">
        <v>10515</v>
      </c>
      <c r="N711" s="339">
        <v>10623</v>
      </c>
      <c r="O711" s="339">
        <v>10679</v>
      </c>
      <c r="P711" s="339">
        <v>10202825</v>
      </c>
    </row>
    <row r="712" spans="1:16" ht="12.75">
      <c r="A712" s="339" t="s">
        <v>325</v>
      </c>
      <c r="B712" s="339" t="s">
        <v>314</v>
      </c>
      <c r="C712" s="339">
        <v>0</v>
      </c>
      <c r="D712" s="339">
        <v>0</v>
      </c>
      <c r="E712" s="339">
        <v>0</v>
      </c>
      <c r="F712" s="339">
        <v>0</v>
      </c>
      <c r="G712" s="339">
        <v>0</v>
      </c>
      <c r="H712" s="339">
        <v>0</v>
      </c>
      <c r="I712" s="339">
        <v>0</v>
      </c>
      <c r="J712" s="339">
        <v>0</v>
      </c>
      <c r="K712" s="339">
        <v>0</v>
      </c>
      <c r="L712" s="339">
        <v>0</v>
      </c>
      <c r="M712" s="339">
        <v>0</v>
      </c>
      <c r="N712" s="339">
        <v>0</v>
      </c>
      <c r="O712" s="339">
        <v>0</v>
      </c>
      <c r="P712" s="339">
        <v>72</v>
      </c>
    </row>
    <row r="713" spans="1:16" ht="12.75">
      <c r="A713" s="339" t="s">
        <v>1331</v>
      </c>
      <c r="B713" s="339" t="s">
        <v>314</v>
      </c>
      <c r="C713" s="339">
        <v>0</v>
      </c>
      <c r="D713" s="339">
        <v>0</v>
      </c>
      <c r="E713" s="339">
        <v>0</v>
      </c>
      <c r="F713" s="339">
        <v>0</v>
      </c>
      <c r="G713" s="339">
        <v>0</v>
      </c>
      <c r="H713" s="339">
        <v>0</v>
      </c>
      <c r="I713" s="339">
        <v>0</v>
      </c>
      <c r="J713" s="339">
        <v>0</v>
      </c>
      <c r="K713" s="339">
        <v>0</v>
      </c>
      <c r="L713" s="339">
        <v>0</v>
      </c>
      <c r="M713" s="339">
        <v>0</v>
      </c>
      <c r="N713" s="339">
        <v>0</v>
      </c>
      <c r="O713" s="339">
        <v>0</v>
      </c>
      <c r="P713" s="339">
        <v>0</v>
      </c>
    </row>
    <row r="714" spans="1:16" ht="12.75">
      <c r="A714" s="339" t="s">
        <v>843</v>
      </c>
      <c r="B714" s="339" t="s">
        <v>314</v>
      </c>
      <c r="C714" s="339">
        <v>23</v>
      </c>
      <c r="D714" s="339">
        <v>23</v>
      </c>
      <c r="E714" s="339">
        <v>23</v>
      </c>
      <c r="F714" s="339">
        <v>23</v>
      </c>
      <c r="G714" s="339">
        <v>23</v>
      </c>
      <c r="H714" s="339">
        <v>23</v>
      </c>
      <c r="I714" s="339">
        <v>23</v>
      </c>
      <c r="J714" s="339">
        <v>23</v>
      </c>
      <c r="K714" s="339">
        <v>23</v>
      </c>
      <c r="L714" s="339">
        <v>23</v>
      </c>
      <c r="M714" s="339">
        <v>23</v>
      </c>
      <c r="N714" s="339">
        <v>23</v>
      </c>
      <c r="O714" s="339">
        <v>23</v>
      </c>
      <c r="P714" s="339">
        <v>22994</v>
      </c>
    </row>
    <row r="715" spans="1:16" ht="12.75">
      <c r="A715" s="339" t="s">
        <v>1332</v>
      </c>
      <c r="B715" s="339" t="s">
        <v>314</v>
      </c>
      <c r="C715" s="339">
        <v>0</v>
      </c>
      <c r="D715" s="339">
        <v>0</v>
      </c>
      <c r="E715" s="339">
        <v>0</v>
      </c>
      <c r="F715" s="339">
        <v>0</v>
      </c>
      <c r="G715" s="339">
        <v>0</v>
      </c>
      <c r="H715" s="339">
        <v>0</v>
      </c>
      <c r="I715" s="339">
        <v>0</v>
      </c>
      <c r="J715" s="339">
        <v>0</v>
      </c>
      <c r="K715" s="339">
        <v>0</v>
      </c>
      <c r="L715" s="339">
        <v>0</v>
      </c>
      <c r="M715" s="339">
        <v>0</v>
      </c>
      <c r="N715" s="339">
        <v>0</v>
      </c>
      <c r="O715" s="339">
        <v>0</v>
      </c>
      <c r="P715" s="339">
        <v>0</v>
      </c>
    </row>
    <row r="716" spans="1:16" ht="12.75">
      <c r="A716" s="339" t="s">
        <v>270</v>
      </c>
      <c r="B716" s="339" t="s">
        <v>314</v>
      </c>
      <c r="C716" s="339">
        <v>26</v>
      </c>
      <c r="D716" s="339">
        <v>0</v>
      </c>
      <c r="E716" s="339">
        <v>0</v>
      </c>
      <c r="F716" s="339">
        <v>0</v>
      </c>
      <c r="G716" s="339">
        <v>0</v>
      </c>
      <c r="H716" s="339">
        <v>0</v>
      </c>
      <c r="I716" s="339">
        <v>0</v>
      </c>
      <c r="J716" s="339">
        <v>0</v>
      </c>
      <c r="K716" s="339">
        <v>0</v>
      </c>
      <c r="L716" s="339">
        <v>0</v>
      </c>
      <c r="M716" s="339">
        <v>0</v>
      </c>
      <c r="N716" s="339">
        <v>0</v>
      </c>
      <c r="O716" s="339">
        <v>0</v>
      </c>
      <c r="P716" s="339">
        <v>1100</v>
      </c>
    </row>
    <row r="717" spans="1:16" ht="12.75">
      <c r="A717" s="339" t="s">
        <v>1333</v>
      </c>
      <c r="B717" s="339" t="s">
        <v>314</v>
      </c>
      <c r="C717" s="339">
        <v>0</v>
      </c>
      <c r="D717" s="339">
        <v>0</v>
      </c>
      <c r="E717" s="339">
        <v>0</v>
      </c>
      <c r="F717" s="339">
        <v>0</v>
      </c>
      <c r="G717" s="339">
        <v>0</v>
      </c>
      <c r="H717" s="339">
        <v>0</v>
      </c>
      <c r="I717" s="339">
        <v>0</v>
      </c>
      <c r="J717" s="339">
        <v>0</v>
      </c>
      <c r="K717" s="339">
        <v>0</v>
      </c>
      <c r="L717" s="339">
        <v>0</v>
      </c>
      <c r="M717" s="339">
        <v>0</v>
      </c>
      <c r="N717" s="339">
        <v>0</v>
      </c>
      <c r="O717" s="339">
        <v>0</v>
      </c>
      <c r="P717" s="339">
        <v>0</v>
      </c>
    </row>
    <row r="718" spans="1:16" ht="12.75">
      <c r="A718" s="339" t="s">
        <v>326</v>
      </c>
      <c r="B718" s="339" t="s">
        <v>314</v>
      </c>
      <c r="C718" s="339">
        <v>171</v>
      </c>
      <c r="D718" s="339">
        <v>171</v>
      </c>
      <c r="E718" s="339">
        <v>171</v>
      </c>
      <c r="F718" s="339">
        <v>171</v>
      </c>
      <c r="G718" s="339">
        <v>171</v>
      </c>
      <c r="H718" s="339">
        <v>171</v>
      </c>
      <c r="I718" s="339">
        <v>171</v>
      </c>
      <c r="J718" s="339">
        <v>171</v>
      </c>
      <c r="K718" s="339">
        <v>171</v>
      </c>
      <c r="L718" s="339">
        <v>171</v>
      </c>
      <c r="M718" s="339">
        <v>171</v>
      </c>
      <c r="N718" s="339">
        <v>171</v>
      </c>
      <c r="O718" s="339">
        <v>171</v>
      </c>
      <c r="P718" s="339">
        <v>170596</v>
      </c>
    </row>
    <row r="719" spans="1:16" ht="12.75">
      <c r="A719" s="339" t="s">
        <v>327</v>
      </c>
      <c r="B719" s="339" t="s">
        <v>314</v>
      </c>
      <c r="C719" s="339">
        <v>0</v>
      </c>
      <c r="D719" s="339">
        <v>0</v>
      </c>
      <c r="E719" s="339">
        <v>0</v>
      </c>
      <c r="F719" s="339">
        <v>0</v>
      </c>
      <c r="G719" s="339">
        <v>0</v>
      </c>
      <c r="H719" s="339">
        <v>0</v>
      </c>
      <c r="I719" s="339">
        <v>0</v>
      </c>
      <c r="J719" s="339">
        <v>0</v>
      </c>
      <c r="K719" s="339">
        <v>0</v>
      </c>
      <c r="L719" s="339">
        <v>0</v>
      </c>
      <c r="M719" s="339">
        <v>0</v>
      </c>
      <c r="N719" s="339">
        <v>0</v>
      </c>
      <c r="O719" s="339">
        <v>0</v>
      </c>
      <c r="P719" s="339">
        <v>0</v>
      </c>
    </row>
    <row r="720" spans="1:16" ht="12.75">
      <c r="A720" s="339" t="s">
        <v>1334</v>
      </c>
      <c r="B720" s="339" t="s">
        <v>314</v>
      </c>
      <c r="C720" s="339">
        <v>0</v>
      </c>
      <c r="D720" s="339">
        <v>0</v>
      </c>
      <c r="E720" s="339">
        <v>0</v>
      </c>
      <c r="F720" s="339">
        <v>0</v>
      </c>
      <c r="G720" s="339">
        <v>0</v>
      </c>
      <c r="H720" s="339">
        <v>0</v>
      </c>
      <c r="I720" s="339">
        <v>0</v>
      </c>
      <c r="J720" s="339">
        <v>0</v>
      </c>
      <c r="K720" s="339">
        <v>0</v>
      </c>
      <c r="L720" s="339">
        <v>0</v>
      </c>
      <c r="M720" s="339">
        <v>0</v>
      </c>
      <c r="N720" s="339">
        <v>0</v>
      </c>
      <c r="O720" s="339">
        <v>0</v>
      </c>
      <c r="P720" s="339">
        <v>0</v>
      </c>
    </row>
    <row r="721" spans="1:16" ht="12.75">
      <c r="A721" s="339" t="s">
        <v>1064</v>
      </c>
      <c r="B721" s="339" t="s">
        <v>314</v>
      </c>
      <c r="C721" s="339">
        <v>0</v>
      </c>
      <c r="D721" s="339">
        <v>0</v>
      </c>
      <c r="E721" s="339">
        <v>0</v>
      </c>
      <c r="F721" s="339">
        <v>0</v>
      </c>
      <c r="G721" s="339">
        <v>0</v>
      </c>
      <c r="H721" s="339">
        <v>0</v>
      </c>
      <c r="I721" s="339">
        <v>0</v>
      </c>
      <c r="J721" s="339">
        <v>0</v>
      </c>
      <c r="K721" s="339">
        <v>0</v>
      </c>
      <c r="L721" s="339">
        <v>0</v>
      </c>
      <c r="M721" s="339">
        <v>0</v>
      </c>
      <c r="N721" s="339">
        <v>0</v>
      </c>
      <c r="O721" s="339">
        <v>0</v>
      </c>
      <c r="P721" s="339">
        <v>0</v>
      </c>
    </row>
    <row r="722" spans="1:16" ht="12.75">
      <c r="A722" s="339" t="s">
        <v>1335</v>
      </c>
      <c r="B722" s="339" t="s">
        <v>314</v>
      </c>
      <c r="C722" s="339">
        <v>0</v>
      </c>
      <c r="D722" s="339">
        <v>0</v>
      </c>
      <c r="E722" s="339">
        <v>0</v>
      </c>
      <c r="F722" s="339">
        <v>0</v>
      </c>
      <c r="G722" s="339">
        <v>0</v>
      </c>
      <c r="H722" s="339">
        <v>0</v>
      </c>
      <c r="I722" s="339">
        <v>0</v>
      </c>
      <c r="J722" s="339">
        <v>0</v>
      </c>
      <c r="K722" s="339">
        <v>0</v>
      </c>
      <c r="L722" s="339">
        <v>0</v>
      </c>
      <c r="M722" s="339">
        <v>0</v>
      </c>
      <c r="N722" s="339">
        <v>0</v>
      </c>
      <c r="O722" s="339">
        <v>0</v>
      </c>
      <c r="P722" s="339">
        <v>0</v>
      </c>
    </row>
    <row r="723" spans="1:16" ht="12.75">
      <c r="A723" s="339" t="s">
        <v>587</v>
      </c>
      <c r="B723" s="339" t="s">
        <v>314</v>
      </c>
      <c r="C723" s="339">
        <v>24</v>
      </c>
      <c r="D723" s="339">
        <v>24</v>
      </c>
      <c r="E723" s="339">
        <v>24</v>
      </c>
      <c r="F723" s="339">
        <v>24</v>
      </c>
      <c r="G723" s="339">
        <v>24</v>
      </c>
      <c r="H723" s="339">
        <v>24</v>
      </c>
      <c r="I723" s="339">
        <v>24</v>
      </c>
      <c r="J723" s="339">
        <v>24</v>
      </c>
      <c r="K723" s="339">
        <v>24</v>
      </c>
      <c r="L723" s="339">
        <v>24</v>
      </c>
      <c r="M723" s="339">
        <v>24</v>
      </c>
      <c r="N723" s="339">
        <v>24</v>
      </c>
      <c r="O723" s="339">
        <v>24</v>
      </c>
      <c r="P723" s="339">
        <v>23785</v>
      </c>
    </row>
    <row r="724" spans="1:16" ht="12.75">
      <c r="A724" s="339" t="s">
        <v>611</v>
      </c>
      <c r="B724" s="339" t="s">
        <v>314</v>
      </c>
      <c r="C724" s="339">
        <v>313</v>
      </c>
      <c r="D724" s="339">
        <v>313</v>
      </c>
      <c r="E724" s="339">
        <v>313</v>
      </c>
      <c r="F724" s="339">
        <v>313</v>
      </c>
      <c r="G724" s="339">
        <v>313</v>
      </c>
      <c r="H724" s="339">
        <v>313</v>
      </c>
      <c r="I724" s="339">
        <v>313</v>
      </c>
      <c r="J724" s="339">
        <v>313</v>
      </c>
      <c r="K724" s="339">
        <v>313</v>
      </c>
      <c r="L724" s="339">
        <v>313</v>
      </c>
      <c r="M724" s="339">
        <v>313</v>
      </c>
      <c r="N724" s="339">
        <v>313</v>
      </c>
      <c r="O724" s="339">
        <v>313</v>
      </c>
      <c r="P724" s="339">
        <v>312542</v>
      </c>
    </row>
    <row r="725" spans="1:16" ht="12.75">
      <c r="A725" s="339" t="s">
        <v>1336</v>
      </c>
      <c r="B725" s="339" t="s">
        <v>314</v>
      </c>
      <c r="C725" s="339">
        <v>0</v>
      </c>
      <c r="D725" s="339">
        <v>0</v>
      </c>
      <c r="E725" s="339">
        <v>0</v>
      </c>
      <c r="F725" s="339">
        <v>0</v>
      </c>
      <c r="G725" s="339">
        <v>0</v>
      </c>
      <c r="H725" s="339">
        <v>0</v>
      </c>
      <c r="I725" s="339">
        <v>0</v>
      </c>
      <c r="J725" s="339">
        <v>0</v>
      </c>
      <c r="K725" s="339">
        <v>0</v>
      </c>
      <c r="L725" s="339">
        <v>0</v>
      </c>
      <c r="M725" s="339">
        <v>0</v>
      </c>
      <c r="N725" s="339">
        <v>0</v>
      </c>
      <c r="O725" s="339">
        <v>0</v>
      </c>
      <c r="P725" s="339">
        <v>0</v>
      </c>
    </row>
    <row r="726" spans="1:16" ht="12.75">
      <c r="A726" s="339" t="s">
        <v>882</v>
      </c>
      <c r="B726" s="339" t="s">
        <v>314</v>
      </c>
      <c r="C726" s="339">
        <v>198</v>
      </c>
      <c r="D726" s="339">
        <v>200</v>
      </c>
      <c r="E726" s="339">
        <v>201</v>
      </c>
      <c r="F726" s="339">
        <v>201</v>
      </c>
      <c r="G726" s="339">
        <v>201</v>
      </c>
      <c r="H726" s="339">
        <v>201</v>
      </c>
      <c r="I726" s="339">
        <v>201</v>
      </c>
      <c r="J726" s="339">
        <v>201</v>
      </c>
      <c r="K726" s="339">
        <v>201</v>
      </c>
      <c r="L726" s="339">
        <v>204</v>
      </c>
      <c r="M726" s="339">
        <v>204</v>
      </c>
      <c r="N726" s="339">
        <v>204</v>
      </c>
      <c r="O726" s="339">
        <v>204</v>
      </c>
      <c r="P726" s="339">
        <v>201984</v>
      </c>
    </row>
    <row r="727" spans="1:16" ht="12.75">
      <c r="A727" s="339" t="s">
        <v>1337</v>
      </c>
      <c r="B727" s="339" t="s">
        <v>314</v>
      </c>
      <c r="C727" s="339">
        <v>0</v>
      </c>
      <c r="D727" s="339">
        <v>0</v>
      </c>
      <c r="E727" s="339">
        <v>0</v>
      </c>
      <c r="F727" s="339">
        <v>0</v>
      </c>
      <c r="G727" s="339">
        <v>0</v>
      </c>
      <c r="H727" s="339">
        <v>0</v>
      </c>
      <c r="I727" s="339">
        <v>0</v>
      </c>
      <c r="J727" s="339">
        <v>0</v>
      </c>
      <c r="K727" s="339">
        <v>0</v>
      </c>
      <c r="L727" s="339">
        <v>0</v>
      </c>
      <c r="M727" s="339">
        <v>0</v>
      </c>
      <c r="N727" s="339">
        <v>0</v>
      </c>
      <c r="O727" s="339">
        <v>0</v>
      </c>
      <c r="P727" s="339">
        <v>0</v>
      </c>
    </row>
    <row r="728" spans="1:16" ht="12.75">
      <c r="A728" s="339" t="s">
        <v>883</v>
      </c>
      <c r="B728" s="339" t="s">
        <v>314</v>
      </c>
      <c r="C728" s="339">
        <v>185</v>
      </c>
      <c r="D728" s="339">
        <v>186</v>
      </c>
      <c r="E728" s="339">
        <v>187</v>
      </c>
      <c r="F728" s="339">
        <v>188</v>
      </c>
      <c r="G728" s="339">
        <v>188</v>
      </c>
      <c r="H728" s="339">
        <v>188</v>
      </c>
      <c r="I728" s="339">
        <v>188</v>
      </c>
      <c r="J728" s="339">
        <v>188</v>
      </c>
      <c r="K728" s="339">
        <v>188</v>
      </c>
      <c r="L728" s="339">
        <v>191</v>
      </c>
      <c r="M728" s="339">
        <v>191</v>
      </c>
      <c r="N728" s="339">
        <v>191</v>
      </c>
      <c r="O728" s="339">
        <v>191</v>
      </c>
      <c r="P728" s="339">
        <v>188367</v>
      </c>
    </row>
    <row r="729" spans="1:16" ht="12.75">
      <c r="A729" s="339" t="s">
        <v>1338</v>
      </c>
      <c r="B729" s="339" t="s">
        <v>314</v>
      </c>
      <c r="C729" s="339">
        <v>0</v>
      </c>
      <c r="D729" s="339">
        <v>0</v>
      </c>
      <c r="E729" s="339">
        <v>0</v>
      </c>
      <c r="F729" s="339">
        <v>0</v>
      </c>
      <c r="G729" s="339">
        <v>0</v>
      </c>
      <c r="H729" s="339">
        <v>0</v>
      </c>
      <c r="I729" s="339">
        <v>0</v>
      </c>
      <c r="J729" s="339">
        <v>0</v>
      </c>
      <c r="K729" s="339">
        <v>0</v>
      </c>
      <c r="L729" s="339">
        <v>0</v>
      </c>
      <c r="M729" s="339">
        <v>0</v>
      </c>
      <c r="N729" s="339">
        <v>0</v>
      </c>
      <c r="O729" s="339">
        <v>0</v>
      </c>
      <c r="P729" s="339">
        <v>0</v>
      </c>
    </row>
    <row r="730" spans="1:16" ht="12.75">
      <c r="A730" s="339" t="s">
        <v>884</v>
      </c>
      <c r="B730" s="339" t="s">
        <v>314</v>
      </c>
      <c r="C730" s="339">
        <v>143</v>
      </c>
      <c r="D730" s="339">
        <v>144</v>
      </c>
      <c r="E730" s="339">
        <v>145</v>
      </c>
      <c r="F730" s="339">
        <v>146</v>
      </c>
      <c r="G730" s="339">
        <v>146</v>
      </c>
      <c r="H730" s="339">
        <v>146</v>
      </c>
      <c r="I730" s="339">
        <v>146</v>
      </c>
      <c r="J730" s="339">
        <v>146</v>
      </c>
      <c r="K730" s="339">
        <v>147</v>
      </c>
      <c r="L730" s="339">
        <v>147</v>
      </c>
      <c r="M730" s="339">
        <v>147</v>
      </c>
      <c r="N730" s="339">
        <v>147</v>
      </c>
      <c r="O730" s="339">
        <v>147</v>
      </c>
      <c r="P730" s="339">
        <v>145805</v>
      </c>
    </row>
    <row r="731" spans="1:16" ht="12.75">
      <c r="A731" s="339" t="s">
        <v>1339</v>
      </c>
      <c r="B731" s="339" t="s">
        <v>314</v>
      </c>
      <c r="C731" s="339">
        <v>0</v>
      </c>
      <c r="D731" s="339">
        <v>0</v>
      </c>
      <c r="E731" s="339">
        <v>0</v>
      </c>
      <c r="F731" s="339">
        <v>0</v>
      </c>
      <c r="G731" s="339">
        <v>0</v>
      </c>
      <c r="H731" s="339">
        <v>0</v>
      </c>
      <c r="I731" s="339">
        <v>0</v>
      </c>
      <c r="J731" s="339">
        <v>0</v>
      </c>
      <c r="K731" s="339">
        <v>0</v>
      </c>
      <c r="L731" s="339">
        <v>0</v>
      </c>
      <c r="M731" s="339">
        <v>0</v>
      </c>
      <c r="N731" s="339">
        <v>0</v>
      </c>
      <c r="O731" s="339">
        <v>0</v>
      </c>
      <c r="P731" s="339">
        <v>0</v>
      </c>
    </row>
    <row r="732" spans="1:16" ht="12.75">
      <c r="A732" s="339" t="s">
        <v>885</v>
      </c>
      <c r="B732" s="339" t="s">
        <v>314</v>
      </c>
      <c r="C732" s="339">
        <v>137</v>
      </c>
      <c r="D732" s="339">
        <v>137</v>
      </c>
      <c r="E732" s="339">
        <v>138</v>
      </c>
      <c r="F732" s="339">
        <v>139</v>
      </c>
      <c r="G732" s="339">
        <v>139</v>
      </c>
      <c r="H732" s="339">
        <v>139</v>
      </c>
      <c r="I732" s="339">
        <v>139</v>
      </c>
      <c r="J732" s="339">
        <v>139</v>
      </c>
      <c r="K732" s="339">
        <v>140</v>
      </c>
      <c r="L732" s="339">
        <v>140</v>
      </c>
      <c r="M732" s="339">
        <v>140</v>
      </c>
      <c r="N732" s="339">
        <v>140</v>
      </c>
      <c r="O732" s="339">
        <v>140</v>
      </c>
      <c r="P732" s="339">
        <v>139027</v>
      </c>
    </row>
    <row r="733" spans="1:16" ht="12.75">
      <c r="A733" s="339" t="s">
        <v>1340</v>
      </c>
      <c r="B733" s="339" t="s">
        <v>314</v>
      </c>
      <c r="C733" s="339">
        <v>0</v>
      </c>
      <c r="D733" s="339">
        <v>0</v>
      </c>
      <c r="E733" s="339">
        <v>0</v>
      </c>
      <c r="F733" s="339">
        <v>0</v>
      </c>
      <c r="G733" s="339">
        <v>0</v>
      </c>
      <c r="H733" s="339">
        <v>0</v>
      </c>
      <c r="I733" s="339">
        <v>0</v>
      </c>
      <c r="J733" s="339">
        <v>0</v>
      </c>
      <c r="K733" s="339">
        <v>0</v>
      </c>
      <c r="L733" s="339">
        <v>0</v>
      </c>
      <c r="M733" s="339">
        <v>0</v>
      </c>
      <c r="N733" s="339">
        <v>0</v>
      </c>
      <c r="O733" s="339">
        <v>0</v>
      </c>
      <c r="P733" s="339">
        <v>0</v>
      </c>
    </row>
    <row r="734" spans="1:16" ht="12.75">
      <c r="A734" s="339" t="s">
        <v>50</v>
      </c>
      <c r="B734" s="339" t="s">
        <v>314</v>
      </c>
      <c r="C734" s="339">
        <v>49</v>
      </c>
      <c r="D734" s="339">
        <v>49</v>
      </c>
      <c r="E734" s="339">
        <v>49</v>
      </c>
      <c r="F734" s="339">
        <v>49</v>
      </c>
      <c r="G734" s="339">
        <v>49</v>
      </c>
      <c r="H734" s="339">
        <v>49</v>
      </c>
      <c r="I734" s="339">
        <v>49</v>
      </c>
      <c r="J734" s="339">
        <v>49</v>
      </c>
      <c r="K734" s="339">
        <v>49</v>
      </c>
      <c r="L734" s="339">
        <v>49</v>
      </c>
      <c r="M734" s="339">
        <v>49</v>
      </c>
      <c r="N734" s="339">
        <v>49</v>
      </c>
      <c r="O734" s="339">
        <v>49</v>
      </c>
      <c r="P734" s="339">
        <v>49486</v>
      </c>
    </row>
    <row r="735" spans="1:16" ht="12.75">
      <c r="A735" s="339" t="s">
        <v>1341</v>
      </c>
      <c r="B735" s="339" t="s">
        <v>314</v>
      </c>
      <c r="C735" s="339">
        <v>0</v>
      </c>
      <c r="D735" s="339">
        <v>0</v>
      </c>
      <c r="E735" s="339">
        <v>0</v>
      </c>
      <c r="F735" s="339">
        <v>0</v>
      </c>
      <c r="G735" s="339">
        <v>0</v>
      </c>
      <c r="H735" s="339">
        <v>0</v>
      </c>
      <c r="I735" s="339">
        <v>0</v>
      </c>
      <c r="J735" s="339">
        <v>0</v>
      </c>
      <c r="K735" s="339">
        <v>0</v>
      </c>
      <c r="L735" s="339">
        <v>0</v>
      </c>
      <c r="M735" s="339">
        <v>0</v>
      </c>
      <c r="N735" s="339">
        <v>0</v>
      </c>
      <c r="O735" s="339">
        <v>0</v>
      </c>
      <c r="P735" s="339">
        <v>0</v>
      </c>
    </row>
    <row r="736" spans="1:16" ht="12.75">
      <c r="A736" s="339" t="s">
        <v>51</v>
      </c>
      <c r="B736" s="339" t="s">
        <v>314</v>
      </c>
      <c r="C736" s="339">
        <v>0</v>
      </c>
      <c r="D736" s="339">
        <v>0</v>
      </c>
      <c r="E736" s="339">
        <v>0</v>
      </c>
      <c r="F736" s="339">
        <v>0</v>
      </c>
      <c r="G736" s="339">
        <v>0</v>
      </c>
      <c r="H736" s="339">
        <v>0</v>
      </c>
      <c r="I736" s="339">
        <v>0</v>
      </c>
      <c r="J736" s="339">
        <v>0</v>
      </c>
      <c r="K736" s="339">
        <v>0</v>
      </c>
      <c r="L736" s="339">
        <v>0</v>
      </c>
      <c r="M736" s="339">
        <v>0</v>
      </c>
      <c r="N736" s="339">
        <v>0</v>
      </c>
      <c r="O736" s="339">
        <v>0</v>
      </c>
      <c r="P736" s="339">
        <v>0</v>
      </c>
    </row>
    <row r="737" spans="1:16" ht="12.75">
      <c r="A737" s="339" t="s">
        <v>1342</v>
      </c>
      <c r="B737" s="339" t="s">
        <v>314</v>
      </c>
      <c r="C737" s="339">
        <v>0</v>
      </c>
      <c r="D737" s="339">
        <v>0</v>
      </c>
      <c r="E737" s="339">
        <v>0</v>
      </c>
      <c r="F737" s="339">
        <v>0</v>
      </c>
      <c r="G737" s="339">
        <v>0</v>
      </c>
      <c r="H737" s="339">
        <v>0</v>
      </c>
      <c r="I737" s="339">
        <v>0</v>
      </c>
      <c r="J737" s="339">
        <v>0</v>
      </c>
      <c r="K737" s="339">
        <v>0</v>
      </c>
      <c r="L737" s="339">
        <v>0</v>
      </c>
      <c r="M737" s="339">
        <v>0</v>
      </c>
      <c r="N737" s="339">
        <v>0</v>
      </c>
      <c r="O737" s="339">
        <v>0</v>
      </c>
      <c r="P737" s="339">
        <v>0</v>
      </c>
    </row>
    <row r="738" spans="1:16" ht="12.75">
      <c r="A738" s="339" t="s">
        <v>1343</v>
      </c>
      <c r="B738" s="339" t="s">
        <v>314</v>
      </c>
      <c r="C738" s="339">
        <v>0</v>
      </c>
      <c r="D738" s="339">
        <v>0</v>
      </c>
      <c r="E738" s="339">
        <v>0</v>
      </c>
      <c r="F738" s="339">
        <v>0</v>
      </c>
      <c r="G738" s="339">
        <v>0</v>
      </c>
      <c r="H738" s="339">
        <v>0</v>
      </c>
      <c r="I738" s="339">
        <v>0</v>
      </c>
      <c r="J738" s="339">
        <v>0</v>
      </c>
      <c r="K738" s="339">
        <v>0</v>
      </c>
      <c r="L738" s="339">
        <v>0</v>
      </c>
      <c r="M738" s="339">
        <v>0</v>
      </c>
      <c r="N738" s="339">
        <v>0</v>
      </c>
      <c r="O738" s="339">
        <v>0</v>
      </c>
      <c r="P738" s="339">
        <v>0</v>
      </c>
    </row>
    <row r="739" spans="1:16" ht="12.75">
      <c r="A739" s="339" t="s">
        <v>328</v>
      </c>
      <c r="B739" s="339" t="s">
        <v>314</v>
      </c>
      <c r="C739" s="339">
        <v>9796</v>
      </c>
      <c r="D739" s="339">
        <v>9362</v>
      </c>
      <c r="E739" s="339">
        <v>9362</v>
      </c>
      <c r="F739" s="339">
        <v>9367</v>
      </c>
      <c r="G739" s="339">
        <v>9367</v>
      </c>
      <c r="H739" s="339">
        <v>9367</v>
      </c>
      <c r="I739" s="339">
        <v>9367</v>
      </c>
      <c r="J739" s="339">
        <v>10130</v>
      </c>
      <c r="K739" s="339">
        <v>10130</v>
      </c>
      <c r="L739" s="339">
        <v>10127</v>
      </c>
      <c r="M739" s="339">
        <v>10127</v>
      </c>
      <c r="N739" s="339">
        <v>10143</v>
      </c>
      <c r="O739" s="339">
        <v>12162</v>
      </c>
      <c r="P739" s="339">
        <v>9819186</v>
      </c>
    </row>
    <row r="740" spans="1:16" ht="12.75">
      <c r="A740" s="339" t="s">
        <v>329</v>
      </c>
      <c r="B740" s="339" t="s">
        <v>314</v>
      </c>
      <c r="C740" s="339">
        <v>763</v>
      </c>
      <c r="D740" s="339">
        <v>763</v>
      </c>
      <c r="E740" s="339">
        <v>763</v>
      </c>
      <c r="F740" s="339">
        <v>763</v>
      </c>
      <c r="G740" s="339">
        <v>763</v>
      </c>
      <c r="H740" s="339">
        <v>763</v>
      </c>
      <c r="I740" s="339">
        <v>763</v>
      </c>
      <c r="J740" s="339">
        <v>0</v>
      </c>
      <c r="K740" s="339">
        <v>0</v>
      </c>
      <c r="L740" s="339">
        <v>0</v>
      </c>
      <c r="M740" s="339">
        <v>0</v>
      </c>
      <c r="N740" s="339">
        <v>0</v>
      </c>
      <c r="O740" s="339">
        <v>0</v>
      </c>
      <c r="P740" s="339">
        <v>413328</v>
      </c>
    </row>
    <row r="741" spans="1:16" ht="12.75">
      <c r="A741" s="339" t="s">
        <v>1344</v>
      </c>
      <c r="B741" s="339" t="s">
        <v>314</v>
      </c>
      <c r="C741" s="339">
        <v>0</v>
      </c>
      <c r="D741" s="339">
        <v>0</v>
      </c>
      <c r="E741" s="339">
        <v>0</v>
      </c>
      <c r="F741" s="339">
        <v>0</v>
      </c>
      <c r="G741" s="339">
        <v>0</v>
      </c>
      <c r="H741" s="339">
        <v>0</v>
      </c>
      <c r="I741" s="339">
        <v>0</v>
      </c>
      <c r="J741" s="339">
        <v>0</v>
      </c>
      <c r="K741" s="339">
        <v>0</v>
      </c>
      <c r="L741" s="339">
        <v>0</v>
      </c>
      <c r="M741" s="339">
        <v>0</v>
      </c>
      <c r="N741" s="339">
        <v>0</v>
      </c>
      <c r="O741" s="339">
        <v>0</v>
      </c>
      <c r="P741" s="339">
        <v>0</v>
      </c>
    </row>
    <row r="742" spans="1:16" ht="12.75">
      <c r="A742" s="339" t="s">
        <v>988</v>
      </c>
      <c r="B742" s="339" t="s">
        <v>314</v>
      </c>
      <c r="C742" s="339">
        <v>0</v>
      </c>
      <c r="D742" s="339">
        <v>0</v>
      </c>
      <c r="E742" s="339">
        <v>0</v>
      </c>
      <c r="F742" s="339">
        <v>0</v>
      </c>
      <c r="G742" s="339">
        <v>0</v>
      </c>
      <c r="H742" s="339">
        <v>0</v>
      </c>
      <c r="I742" s="339">
        <v>0</v>
      </c>
      <c r="J742" s="339">
        <v>0</v>
      </c>
      <c r="K742" s="339">
        <v>0</v>
      </c>
      <c r="L742" s="339">
        <v>0</v>
      </c>
      <c r="M742" s="339">
        <v>0</v>
      </c>
      <c r="N742" s="339">
        <v>0</v>
      </c>
      <c r="O742" s="339">
        <v>0</v>
      </c>
      <c r="P742" s="339">
        <v>0</v>
      </c>
    </row>
    <row r="743" spans="1:16" ht="12.75">
      <c r="A743" s="339" t="s">
        <v>989</v>
      </c>
      <c r="B743" s="339" t="s">
        <v>314</v>
      </c>
      <c r="C743" s="339">
        <v>0</v>
      </c>
      <c r="D743" s="339">
        <v>0</v>
      </c>
      <c r="E743" s="339">
        <v>0</v>
      </c>
      <c r="F743" s="339">
        <v>0</v>
      </c>
      <c r="G743" s="339">
        <v>0</v>
      </c>
      <c r="H743" s="339">
        <v>0</v>
      </c>
      <c r="I743" s="339">
        <v>0</v>
      </c>
      <c r="J743" s="339">
        <v>0</v>
      </c>
      <c r="K743" s="339">
        <v>0</v>
      </c>
      <c r="L743" s="339">
        <v>0</v>
      </c>
      <c r="M743" s="339">
        <v>0</v>
      </c>
      <c r="N743" s="339">
        <v>0</v>
      </c>
      <c r="O743" s="339">
        <v>0</v>
      </c>
      <c r="P743" s="339">
        <v>0</v>
      </c>
    </row>
    <row r="744" spans="1:16" ht="12.75">
      <c r="A744" s="339" t="s">
        <v>330</v>
      </c>
      <c r="B744" s="339" t="s">
        <v>314</v>
      </c>
      <c r="C744" s="339">
        <v>3096</v>
      </c>
      <c r="D744" s="339">
        <v>3096</v>
      </c>
      <c r="E744" s="339">
        <v>3097</v>
      </c>
      <c r="F744" s="339">
        <v>3097</v>
      </c>
      <c r="G744" s="339">
        <v>3097</v>
      </c>
      <c r="H744" s="339">
        <v>3097</v>
      </c>
      <c r="I744" s="339">
        <v>3097</v>
      </c>
      <c r="J744" s="339">
        <v>8009</v>
      </c>
      <c r="K744" s="339">
        <v>8009</v>
      </c>
      <c r="L744" s="339">
        <v>7820</v>
      </c>
      <c r="M744" s="339">
        <v>7820</v>
      </c>
      <c r="N744" s="339">
        <v>7820</v>
      </c>
      <c r="O744" s="339">
        <v>7820</v>
      </c>
      <c r="P744" s="339">
        <v>5292878</v>
      </c>
    </row>
    <row r="745" spans="1:16" ht="12.75">
      <c r="A745" s="339" t="s">
        <v>1345</v>
      </c>
      <c r="B745" s="339" t="s">
        <v>314</v>
      </c>
      <c r="C745" s="339">
        <v>0</v>
      </c>
      <c r="D745" s="339">
        <v>0</v>
      </c>
      <c r="E745" s="339">
        <v>0</v>
      </c>
      <c r="F745" s="339">
        <v>0</v>
      </c>
      <c r="G745" s="339">
        <v>0</v>
      </c>
      <c r="H745" s="339">
        <v>0</v>
      </c>
      <c r="I745" s="339">
        <v>0</v>
      </c>
      <c r="J745" s="339">
        <v>0</v>
      </c>
      <c r="K745" s="339">
        <v>0</v>
      </c>
      <c r="L745" s="339">
        <v>0</v>
      </c>
      <c r="M745" s="339">
        <v>0</v>
      </c>
      <c r="N745" s="339">
        <v>0</v>
      </c>
      <c r="O745" s="339">
        <v>0</v>
      </c>
      <c r="P745" s="339">
        <v>0</v>
      </c>
    </row>
    <row r="746" spans="1:16" ht="12.75">
      <c r="A746" s="339" t="s">
        <v>331</v>
      </c>
      <c r="B746" s="339" t="s">
        <v>314</v>
      </c>
      <c r="C746" s="339">
        <v>4913</v>
      </c>
      <c r="D746" s="339">
        <v>4913</v>
      </c>
      <c r="E746" s="339">
        <v>4913</v>
      </c>
      <c r="F746" s="339">
        <v>4913</v>
      </c>
      <c r="G746" s="339">
        <v>4913</v>
      </c>
      <c r="H746" s="339">
        <v>4913</v>
      </c>
      <c r="I746" s="339">
        <v>4913</v>
      </c>
      <c r="J746" s="339">
        <v>0</v>
      </c>
      <c r="K746" s="339">
        <v>0</v>
      </c>
      <c r="L746" s="339">
        <v>0</v>
      </c>
      <c r="M746" s="339">
        <v>0</v>
      </c>
      <c r="N746" s="339">
        <v>0</v>
      </c>
      <c r="O746" s="339">
        <v>0</v>
      </c>
      <c r="P746" s="339">
        <v>2660940</v>
      </c>
    </row>
    <row r="747" spans="1:16" ht="12.75">
      <c r="A747" s="339" t="s">
        <v>1346</v>
      </c>
      <c r="B747" s="339" t="s">
        <v>314</v>
      </c>
      <c r="C747" s="339">
        <v>0</v>
      </c>
      <c r="D747" s="339">
        <v>0</v>
      </c>
      <c r="E747" s="339">
        <v>0</v>
      </c>
      <c r="F747" s="339">
        <v>0</v>
      </c>
      <c r="G747" s="339">
        <v>0</v>
      </c>
      <c r="H747" s="339">
        <v>0</v>
      </c>
      <c r="I747" s="339">
        <v>0</v>
      </c>
      <c r="J747" s="339">
        <v>0</v>
      </c>
      <c r="K747" s="339">
        <v>0</v>
      </c>
      <c r="L747" s="339">
        <v>0</v>
      </c>
      <c r="M747" s="339">
        <v>0</v>
      </c>
      <c r="N747" s="339">
        <v>0</v>
      </c>
      <c r="O747" s="339">
        <v>0</v>
      </c>
      <c r="P747" s="339">
        <v>0</v>
      </c>
    </row>
    <row r="748" spans="1:16" ht="12.75">
      <c r="A748" s="339" t="s">
        <v>990</v>
      </c>
      <c r="B748" s="339" t="s">
        <v>314</v>
      </c>
      <c r="C748" s="339">
        <v>0</v>
      </c>
      <c r="D748" s="339">
        <v>0</v>
      </c>
      <c r="E748" s="339">
        <v>0</v>
      </c>
      <c r="F748" s="339">
        <v>0</v>
      </c>
      <c r="G748" s="339">
        <v>0</v>
      </c>
      <c r="H748" s="339">
        <v>0</v>
      </c>
      <c r="I748" s="339">
        <v>0</v>
      </c>
      <c r="J748" s="339">
        <v>0</v>
      </c>
      <c r="K748" s="339">
        <v>0</v>
      </c>
      <c r="L748" s="339">
        <v>0</v>
      </c>
      <c r="M748" s="339">
        <v>0</v>
      </c>
      <c r="N748" s="339">
        <v>0</v>
      </c>
      <c r="O748" s="339">
        <v>0</v>
      </c>
      <c r="P748" s="339">
        <v>0</v>
      </c>
    </row>
    <row r="749" spans="1:16" ht="12.75">
      <c r="A749" s="339" t="s">
        <v>886</v>
      </c>
      <c r="B749" s="339" t="s">
        <v>314</v>
      </c>
      <c r="C749" s="339">
        <v>169</v>
      </c>
      <c r="D749" s="339">
        <v>177</v>
      </c>
      <c r="E749" s="339">
        <v>177</v>
      </c>
      <c r="F749" s="339">
        <v>132</v>
      </c>
      <c r="G749" s="339">
        <v>132</v>
      </c>
      <c r="H749" s="339">
        <v>132</v>
      </c>
      <c r="I749" s="339">
        <v>139</v>
      </c>
      <c r="J749" s="339">
        <v>139</v>
      </c>
      <c r="K749" s="339">
        <v>139</v>
      </c>
      <c r="L749" s="339">
        <v>139</v>
      </c>
      <c r="M749" s="339">
        <v>139</v>
      </c>
      <c r="N749" s="339">
        <v>141</v>
      </c>
      <c r="O749" s="339">
        <v>141</v>
      </c>
      <c r="P749" s="339">
        <v>145164</v>
      </c>
    </row>
    <row r="750" spans="1:16" ht="12.75">
      <c r="A750" s="339" t="s">
        <v>887</v>
      </c>
      <c r="B750" s="339" t="s">
        <v>314</v>
      </c>
      <c r="C750" s="339">
        <v>169</v>
      </c>
      <c r="D750" s="339">
        <v>177</v>
      </c>
      <c r="E750" s="339">
        <v>177</v>
      </c>
      <c r="F750" s="339">
        <v>132</v>
      </c>
      <c r="G750" s="339">
        <v>132</v>
      </c>
      <c r="H750" s="339">
        <v>132</v>
      </c>
      <c r="I750" s="339">
        <v>139</v>
      </c>
      <c r="J750" s="339">
        <v>139</v>
      </c>
      <c r="K750" s="339">
        <v>139</v>
      </c>
      <c r="L750" s="339">
        <v>139</v>
      </c>
      <c r="M750" s="339">
        <v>139</v>
      </c>
      <c r="N750" s="339">
        <v>141</v>
      </c>
      <c r="O750" s="339">
        <v>141</v>
      </c>
      <c r="P750" s="339">
        <v>145163</v>
      </c>
    </row>
    <row r="751" spans="1:16" ht="12.75">
      <c r="A751" s="339" t="s">
        <v>888</v>
      </c>
      <c r="B751" s="339" t="s">
        <v>314</v>
      </c>
      <c r="C751" s="339">
        <v>111</v>
      </c>
      <c r="D751" s="339">
        <v>116</v>
      </c>
      <c r="E751" s="339">
        <v>116</v>
      </c>
      <c r="F751" s="339">
        <v>82</v>
      </c>
      <c r="G751" s="339">
        <v>82</v>
      </c>
      <c r="H751" s="339">
        <v>82</v>
      </c>
      <c r="I751" s="339">
        <v>87</v>
      </c>
      <c r="J751" s="339">
        <v>87</v>
      </c>
      <c r="K751" s="339">
        <v>87</v>
      </c>
      <c r="L751" s="339">
        <v>87</v>
      </c>
      <c r="M751" s="339">
        <v>87</v>
      </c>
      <c r="N751" s="339">
        <v>87</v>
      </c>
      <c r="O751" s="339">
        <v>89</v>
      </c>
      <c r="P751" s="339">
        <v>91915</v>
      </c>
    </row>
    <row r="752" spans="1:16" ht="12.75">
      <c r="A752" s="339" t="s">
        <v>889</v>
      </c>
      <c r="B752" s="339" t="s">
        <v>314</v>
      </c>
      <c r="C752" s="339">
        <v>112</v>
      </c>
      <c r="D752" s="339">
        <v>117</v>
      </c>
      <c r="E752" s="339">
        <v>117</v>
      </c>
      <c r="F752" s="339">
        <v>89</v>
      </c>
      <c r="G752" s="339">
        <v>89</v>
      </c>
      <c r="H752" s="339">
        <v>89</v>
      </c>
      <c r="I752" s="339">
        <v>94</v>
      </c>
      <c r="J752" s="339">
        <v>94</v>
      </c>
      <c r="K752" s="339">
        <v>94</v>
      </c>
      <c r="L752" s="339">
        <v>94</v>
      </c>
      <c r="M752" s="339">
        <v>94</v>
      </c>
      <c r="N752" s="339">
        <v>94</v>
      </c>
      <c r="O752" s="339">
        <v>95</v>
      </c>
      <c r="P752" s="339">
        <v>97296</v>
      </c>
    </row>
    <row r="753" spans="1:16" ht="12.75">
      <c r="A753" s="339" t="s">
        <v>332</v>
      </c>
      <c r="B753" s="339" t="s">
        <v>314</v>
      </c>
      <c r="C753" s="339">
        <v>5662</v>
      </c>
      <c r="D753" s="339">
        <v>5662</v>
      </c>
      <c r="E753" s="339">
        <v>5662</v>
      </c>
      <c r="F753" s="339">
        <v>4242</v>
      </c>
      <c r="G753" s="339">
        <v>4242</v>
      </c>
      <c r="H753" s="339">
        <v>4242</v>
      </c>
      <c r="I753" s="339">
        <v>4242</v>
      </c>
      <c r="J753" s="339">
        <v>4266</v>
      </c>
      <c r="K753" s="339">
        <v>4266</v>
      </c>
      <c r="L753" s="339">
        <v>4266</v>
      </c>
      <c r="M753" s="339">
        <v>4250</v>
      </c>
      <c r="N753" s="339">
        <v>4322</v>
      </c>
      <c r="O753" s="339">
        <v>4360</v>
      </c>
      <c r="P753" s="339">
        <v>4556270</v>
      </c>
    </row>
    <row r="754" spans="1:16" ht="12.75">
      <c r="A754" s="339" t="s">
        <v>1084</v>
      </c>
      <c r="B754" s="339" t="s">
        <v>314</v>
      </c>
      <c r="C754" s="339">
        <v>0</v>
      </c>
      <c r="D754" s="339">
        <v>0</v>
      </c>
      <c r="E754" s="339">
        <v>0</v>
      </c>
      <c r="F754" s="339">
        <v>0</v>
      </c>
      <c r="G754" s="339">
        <v>0</v>
      </c>
      <c r="H754" s="339">
        <v>0</v>
      </c>
      <c r="I754" s="339">
        <v>0</v>
      </c>
      <c r="J754" s="339">
        <v>0</v>
      </c>
      <c r="K754" s="339">
        <v>0</v>
      </c>
      <c r="L754" s="339">
        <v>0</v>
      </c>
      <c r="M754" s="339">
        <v>0</v>
      </c>
      <c r="N754" s="339">
        <v>0</v>
      </c>
      <c r="O754" s="339">
        <v>0</v>
      </c>
      <c r="P754" s="339">
        <v>0</v>
      </c>
    </row>
    <row r="755" spans="1:16" ht="12.75">
      <c r="A755" s="339" t="s">
        <v>1347</v>
      </c>
      <c r="B755" s="339" t="s">
        <v>314</v>
      </c>
      <c r="C755" s="339">
        <v>0</v>
      </c>
      <c r="D755" s="339">
        <v>0</v>
      </c>
      <c r="E755" s="339">
        <v>0</v>
      </c>
      <c r="F755" s="339">
        <v>0</v>
      </c>
      <c r="G755" s="339">
        <v>0</v>
      </c>
      <c r="H755" s="339">
        <v>0</v>
      </c>
      <c r="I755" s="339">
        <v>0</v>
      </c>
      <c r="J755" s="339">
        <v>0</v>
      </c>
      <c r="K755" s="339">
        <v>0</v>
      </c>
      <c r="L755" s="339">
        <v>0</v>
      </c>
      <c r="M755" s="339">
        <v>0</v>
      </c>
      <c r="N755" s="339">
        <v>0</v>
      </c>
      <c r="O755" s="339">
        <v>0</v>
      </c>
      <c r="P755" s="339">
        <v>0</v>
      </c>
    </row>
    <row r="756" spans="1:16" ht="12.75">
      <c r="A756" s="339" t="s">
        <v>1348</v>
      </c>
      <c r="B756" s="339" t="s">
        <v>314</v>
      </c>
      <c r="C756" s="339">
        <v>0</v>
      </c>
      <c r="D756" s="339">
        <v>0</v>
      </c>
      <c r="E756" s="339">
        <v>0</v>
      </c>
      <c r="F756" s="339">
        <v>0</v>
      </c>
      <c r="G756" s="339">
        <v>0</v>
      </c>
      <c r="H756" s="339">
        <v>0</v>
      </c>
      <c r="I756" s="339">
        <v>0</v>
      </c>
      <c r="J756" s="339">
        <v>0</v>
      </c>
      <c r="K756" s="339">
        <v>0</v>
      </c>
      <c r="L756" s="339">
        <v>0</v>
      </c>
      <c r="M756" s="339">
        <v>0</v>
      </c>
      <c r="N756" s="339">
        <v>0</v>
      </c>
      <c r="O756" s="339">
        <v>0</v>
      </c>
      <c r="P756" s="339">
        <v>0</v>
      </c>
    </row>
    <row r="757" spans="1:16" ht="12.75">
      <c r="A757" s="339" t="s">
        <v>1349</v>
      </c>
      <c r="B757" s="339" t="s">
        <v>314</v>
      </c>
      <c r="C757" s="339">
        <v>0</v>
      </c>
      <c r="D757" s="339">
        <v>0</v>
      </c>
      <c r="E757" s="339">
        <v>0</v>
      </c>
      <c r="F757" s="339">
        <v>0</v>
      </c>
      <c r="G757" s="339">
        <v>0</v>
      </c>
      <c r="H757" s="339">
        <v>0</v>
      </c>
      <c r="I757" s="339">
        <v>0</v>
      </c>
      <c r="J757" s="339">
        <v>0</v>
      </c>
      <c r="K757" s="339">
        <v>0</v>
      </c>
      <c r="L757" s="339">
        <v>0</v>
      </c>
      <c r="M757" s="339">
        <v>0</v>
      </c>
      <c r="N757" s="339">
        <v>0</v>
      </c>
      <c r="O757" s="339">
        <v>0</v>
      </c>
      <c r="P757" s="339">
        <v>0</v>
      </c>
    </row>
    <row r="758" spans="1:16" ht="12.75">
      <c r="A758" s="339" t="s">
        <v>1350</v>
      </c>
      <c r="B758" s="339" t="s">
        <v>314</v>
      </c>
      <c r="C758" s="339">
        <v>0</v>
      </c>
      <c r="D758" s="339">
        <v>0</v>
      </c>
      <c r="E758" s="339">
        <v>0</v>
      </c>
      <c r="F758" s="339">
        <v>0</v>
      </c>
      <c r="G758" s="339">
        <v>0</v>
      </c>
      <c r="H758" s="339">
        <v>0</v>
      </c>
      <c r="I758" s="339">
        <v>0</v>
      </c>
      <c r="J758" s="339">
        <v>0</v>
      </c>
      <c r="K758" s="339">
        <v>0</v>
      </c>
      <c r="L758" s="339">
        <v>0</v>
      </c>
      <c r="M758" s="339">
        <v>0</v>
      </c>
      <c r="N758" s="339">
        <v>0</v>
      </c>
      <c r="O758" s="339">
        <v>0</v>
      </c>
      <c r="P758" s="339">
        <v>0</v>
      </c>
    </row>
    <row r="759" spans="1:16" ht="12.75">
      <c r="A759" s="339" t="s">
        <v>909</v>
      </c>
      <c r="B759" s="339" t="s">
        <v>314</v>
      </c>
      <c r="C759" s="339">
        <v>0</v>
      </c>
      <c r="D759" s="339">
        <v>0</v>
      </c>
      <c r="E759" s="339">
        <v>0</v>
      </c>
      <c r="F759" s="339">
        <v>0</v>
      </c>
      <c r="G759" s="339">
        <v>0</v>
      </c>
      <c r="H759" s="339">
        <v>0</v>
      </c>
      <c r="I759" s="339">
        <v>0</v>
      </c>
      <c r="J759" s="339">
        <v>0</v>
      </c>
      <c r="K759" s="339">
        <v>0</v>
      </c>
      <c r="L759" s="339">
        <v>0</v>
      </c>
      <c r="M759" s="339">
        <v>0</v>
      </c>
      <c r="N759" s="339">
        <v>0</v>
      </c>
      <c r="O759" s="339">
        <v>0</v>
      </c>
      <c r="P759" s="339">
        <v>0</v>
      </c>
    </row>
    <row r="760" spans="1:16" ht="12.75">
      <c r="A760" s="339" t="s">
        <v>910</v>
      </c>
      <c r="B760" s="339" t="s">
        <v>314</v>
      </c>
      <c r="C760" s="339">
        <v>0</v>
      </c>
      <c r="D760" s="339">
        <v>0</v>
      </c>
      <c r="E760" s="339">
        <v>0</v>
      </c>
      <c r="F760" s="339">
        <v>0</v>
      </c>
      <c r="G760" s="339">
        <v>0</v>
      </c>
      <c r="H760" s="339">
        <v>0</v>
      </c>
      <c r="I760" s="339">
        <v>0</v>
      </c>
      <c r="J760" s="339">
        <v>0</v>
      </c>
      <c r="K760" s="339">
        <v>0</v>
      </c>
      <c r="L760" s="339">
        <v>0</v>
      </c>
      <c r="M760" s="339">
        <v>0</v>
      </c>
      <c r="N760" s="339">
        <v>0</v>
      </c>
      <c r="O760" s="339">
        <v>0</v>
      </c>
      <c r="P760" s="339">
        <v>0</v>
      </c>
    </row>
    <row r="761" spans="1:16" ht="12.75">
      <c r="A761" s="339" t="s">
        <v>911</v>
      </c>
      <c r="B761" s="339" t="s">
        <v>314</v>
      </c>
      <c r="C761" s="339">
        <v>0</v>
      </c>
      <c r="D761" s="339">
        <v>0</v>
      </c>
      <c r="E761" s="339">
        <v>0</v>
      </c>
      <c r="F761" s="339">
        <v>0</v>
      </c>
      <c r="G761" s="339">
        <v>0</v>
      </c>
      <c r="H761" s="339">
        <v>0</v>
      </c>
      <c r="I761" s="339">
        <v>0</v>
      </c>
      <c r="J761" s="339">
        <v>0</v>
      </c>
      <c r="K761" s="339">
        <v>0</v>
      </c>
      <c r="L761" s="339">
        <v>0</v>
      </c>
      <c r="M761" s="339">
        <v>0</v>
      </c>
      <c r="N761" s="339">
        <v>0</v>
      </c>
      <c r="O761" s="339">
        <v>0</v>
      </c>
      <c r="P761" s="339">
        <v>0</v>
      </c>
    </row>
    <row r="762" spans="1:16" ht="12.75">
      <c r="A762" s="339" t="s">
        <v>912</v>
      </c>
      <c r="B762" s="339" t="s">
        <v>314</v>
      </c>
      <c r="C762" s="339">
        <v>0</v>
      </c>
      <c r="D762" s="339">
        <v>0</v>
      </c>
      <c r="E762" s="339">
        <v>0</v>
      </c>
      <c r="F762" s="339">
        <v>0</v>
      </c>
      <c r="G762" s="339">
        <v>0</v>
      </c>
      <c r="H762" s="339">
        <v>0</v>
      </c>
      <c r="I762" s="339">
        <v>0</v>
      </c>
      <c r="J762" s="339">
        <v>0</v>
      </c>
      <c r="K762" s="339">
        <v>0</v>
      </c>
      <c r="L762" s="339">
        <v>0</v>
      </c>
      <c r="M762" s="339">
        <v>0</v>
      </c>
      <c r="N762" s="339">
        <v>0</v>
      </c>
      <c r="O762" s="339">
        <v>0</v>
      </c>
      <c r="P762" s="339">
        <v>0</v>
      </c>
    </row>
    <row r="763" spans="1:16" ht="12.75">
      <c r="A763" s="339" t="s">
        <v>913</v>
      </c>
      <c r="B763" s="339" t="s">
        <v>314</v>
      </c>
      <c r="C763" s="339">
        <v>0</v>
      </c>
      <c r="D763" s="339">
        <v>0</v>
      </c>
      <c r="E763" s="339">
        <v>0</v>
      </c>
      <c r="F763" s="339">
        <v>0</v>
      </c>
      <c r="G763" s="339">
        <v>0</v>
      </c>
      <c r="H763" s="339">
        <v>0</v>
      </c>
      <c r="I763" s="339">
        <v>0</v>
      </c>
      <c r="J763" s="339">
        <v>0</v>
      </c>
      <c r="K763" s="339">
        <v>0</v>
      </c>
      <c r="L763" s="339">
        <v>0</v>
      </c>
      <c r="M763" s="339">
        <v>0</v>
      </c>
      <c r="N763" s="339">
        <v>0</v>
      </c>
      <c r="O763" s="339">
        <v>0</v>
      </c>
      <c r="P763" s="339">
        <v>0</v>
      </c>
    </row>
    <row r="764" spans="1:16" ht="12.75">
      <c r="A764" s="339" t="s">
        <v>914</v>
      </c>
      <c r="B764" s="339" t="s">
        <v>314</v>
      </c>
      <c r="C764" s="339">
        <v>0</v>
      </c>
      <c r="D764" s="339">
        <v>0</v>
      </c>
      <c r="E764" s="339">
        <v>0</v>
      </c>
      <c r="F764" s="339">
        <v>0</v>
      </c>
      <c r="G764" s="339">
        <v>0</v>
      </c>
      <c r="H764" s="339">
        <v>0</v>
      </c>
      <c r="I764" s="339">
        <v>0</v>
      </c>
      <c r="J764" s="339">
        <v>0</v>
      </c>
      <c r="K764" s="339">
        <v>0</v>
      </c>
      <c r="L764" s="339">
        <v>0</v>
      </c>
      <c r="M764" s="339">
        <v>0</v>
      </c>
      <c r="N764" s="339">
        <v>0</v>
      </c>
      <c r="O764" s="339">
        <v>0</v>
      </c>
      <c r="P764" s="339">
        <v>0</v>
      </c>
    </row>
    <row r="765" spans="1:16" ht="12.75">
      <c r="A765" s="339" t="s">
        <v>915</v>
      </c>
      <c r="B765" s="339" t="s">
        <v>314</v>
      </c>
      <c r="C765" s="339">
        <v>0</v>
      </c>
      <c r="D765" s="339">
        <v>0</v>
      </c>
      <c r="E765" s="339">
        <v>0</v>
      </c>
      <c r="F765" s="339">
        <v>0</v>
      </c>
      <c r="G765" s="339">
        <v>0</v>
      </c>
      <c r="H765" s="339">
        <v>0</v>
      </c>
      <c r="I765" s="339">
        <v>0</v>
      </c>
      <c r="J765" s="339">
        <v>0</v>
      </c>
      <c r="K765" s="339">
        <v>0</v>
      </c>
      <c r="L765" s="339">
        <v>0</v>
      </c>
      <c r="M765" s="339">
        <v>0</v>
      </c>
      <c r="N765" s="339">
        <v>0</v>
      </c>
      <c r="O765" s="339">
        <v>0</v>
      </c>
      <c r="P765" s="339">
        <v>0</v>
      </c>
    </row>
    <row r="766" spans="1:16" ht="12.75">
      <c r="A766" s="339" t="s">
        <v>916</v>
      </c>
      <c r="B766" s="339" t="s">
        <v>314</v>
      </c>
      <c r="C766" s="339">
        <v>0</v>
      </c>
      <c r="D766" s="339">
        <v>0</v>
      </c>
      <c r="E766" s="339">
        <v>0</v>
      </c>
      <c r="F766" s="339">
        <v>0</v>
      </c>
      <c r="G766" s="339">
        <v>0</v>
      </c>
      <c r="H766" s="339">
        <v>0</v>
      </c>
      <c r="I766" s="339">
        <v>0</v>
      </c>
      <c r="J766" s="339">
        <v>0</v>
      </c>
      <c r="K766" s="339">
        <v>0</v>
      </c>
      <c r="L766" s="339">
        <v>0</v>
      </c>
      <c r="M766" s="339">
        <v>0</v>
      </c>
      <c r="N766" s="339">
        <v>0</v>
      </c>
      <c r="O766" s="339">
        <v>0</v>
      </c>
      <c r="P766" s="339">
        <v>0</v>
      </c>
    </row>
    <row r="767" spans="1:16" ht="12.75">
      <c r="A767" s="339" t="s">
        <v>917</v>
      </c>
      <c r="B767" s="339" t="s">
        <v>314</v>
      </c>
      <c r="C767" s="339">
        <v>0</v>
      </c>
      <c r="D767" s="339">
        <v>0</v>
      </c>
      <c r="E767" s="339">
        <v>0</v>
      </c>
      <c r="F767" s="339">
        <v>0</v>
      </c>
      <c r="G767" s="339">
        <v>0</v>
      </c>
      <c r="H767" s="339">
        <v>0</v>
      </c>
      <c r="I767" s="339">
        <v>0</v>
      </c>
      <c r="J767" s="339">
        <v>0</v>
      </c>
      <c r="K767" s="339">
        <v>0</v>
      </c>
      <c r="L767" s="339">
        <v>0</v>
      </c>
      <c r="M767" s="339">
        <v>0</v>
      </c>
      <c r="N767" s="339">
        <v>0</v>
      </c>
      <c r="O767" s="339">
        <v>0</v>
      </c>
      <c r="P767" s="339">
        <v>0</v>
      </c>
    </row>
    <row r="768" spans="1:16" ht="12.75">
      <c r="A768" s="339" t="s">
        <v>918</v>
      </c>
      <c r="B768" s="339" t="s">
        <v>314</v>
      </c>
      <c r="C768" s="339">
        <v>0</v>
      </c>
      <c r="D768" s="339">
        <v>0</v>
      </c>
      <c r="E768" s="339">
        <v>0</v>
      </c>
      <c r="F768" s="339">
        <v>0</v>
      </c>
      <c r="G768" s="339">
        <v>0</v>
      </c>
      <c r="H768" s="339">
        <v>0</v>
      </c>
      <c r="I768" s="339">
        <v>0</v>
      </c>
      <c r="J768" s="339">
        <v>0</v>
      </c>
      <c r="K768" s="339">
        <v>0</v>
      </c>
      <c r="L768" s="339">
        <v>0</v>
      </c>
      <c r="M768" s="339">
        <v>0</v>
      </c>
      <c r="N768" s="339">
        <v>0</v>
      </c>
      <c r="O768" s="339">
        <v>0</v>
      </c>
      <c r="P768" s="339">
        <v>0</v>
      </c>
    </row>
    <row r="769" spans="1:16" ht="12.75">
      <c r="A769" s="339" t="s">
        <v>919</v>
      </c>
      <c r="B769" s="339" t="s">
        <v>314</v>
      </c>
      <c r="C769" s="339">
        <v>0</v>
      </c>
      <c r="D769" s="339">
        <v>0</v>
      </c>
      <c r="E769" s="339">
        <v>0</v>
      </c>
      <c r="F769" s="339">
        <v>0</v>
      </c>
      <c r="G769" s="339">
        <v>0</v>
      </c>
      <c r="H769" s="339">
        <v>0</v>
      </c>
      <c r="I769" s="339">
        <v>0</v>
      </c>
      <c r="J769" s="339">
        <v>0</v>
      </c>
      <c r="K769" s="339">
        <v>0</v>
      </c>
      <c r="L769" s="339">
        <v>0</v>
      </c>
      <c r="M769" s="339">
        <v>0</v>
      </c>
      <c r="N769" s="339">
        <v>0</v>
      </c>
      <c r="O769" s="339">
        <v>0</v>
      </c>
      <c r="P769" s="339">
        <v>0</v>
      </c>
    </row>
    <row r="770" spans="1:16" ht="12.75">
      <c r="A770" s="339" t="s">
        <v>711</v>
      </c>
      <c r="B770" s="339" t="s">
        <v>314</v>
      </c>
      <c r="C770" s="339">
        <v>0</v>
      </c>
      <c r="D770" s="339">
        <v>0</v>
      </c>
      <c r="E770" s="339">
        <v>0</v>
      </c>
      <c r="F770" s="339">
        <v>0</v>
      </c>
      <c r="G770" s="339">
        <v>0</v>
      </c>
      <c r="H770" s="339">
        <v>0</v>
      </c>
      <c r="I770" s="339">
        <v>0</v>
      </c>
      <c r="J770" s="339">
        <v>0</v>
      </c>
      <c r="K770" s="339">
        <v>0</v>
      </c>
      <c r="L770" s="339">
        <v>0</v>
      </c>
      <c r="M770" s="339">
        <v>0</v>
      </c>
      <c r="N770" s="339">
        <v>0</v>
      </c>
      <c r="O770" s="339">
        <v>0</v>
      </c>
      <c r="P770" s="339">
        <v>0</v>
      </c>
    </row>
    <row r="771" spans="1:16" ht="12.75">
      <c r="A771" s="339" t="s">
        <v>712</v>
      </c>
      <c r="B771" s="339" t="s">
        <v>314</v>
      </c>
      <c r="C771" s="339">
        <v>0</v>
      </c>
      <c r="D771" s="339">
        <v>0</v>
      </c>
      <c r="E771" s="339">
        <v>0</v>
      </c>
      <c r="F771" s="339">
        <v>0</v>
      </c>
      <c r="G771" s="339">
        <v>0</v>
      </c>
      <c r="H771" s="339">
        <v>0</v>
      </c>
      <c r="I771" s="339">
        <v>0</v>
      </c>
      <c r="J771" s="339">
        <v>0</v>
      </c>
      <c r="K771" s="339">
        <v>0</v>
      </c>
      <c r="L771" s="339">
        <v>0</v>
      </c>
      <c r="M771" s="339">
        <v>0</v>
      </c>
      <c r="N771" s="339">
        <v>0</v>
      </c>
      <c r="O771" s="339">
        <v>0</v>
      </c>
      <c r="P771" s="339">
        <v>0</v>
      </c>
    </row>
    <row r="772" spans="1:16" ht="12.75">
      <c r="A772" s="339" t="s">
        <v>713</v>
      </c>
      <c r="B772" s="339" t="s">
        <v>314</v>
      </c>
      <c r="C772" s="339">
        <v>0</v>
      </c>
      <c r="D772" s="339">
        <v>0</v>
      </c>
      <c r="E772" s="339">
        <v>0</v>
      </c>
      <c r="F772" s="339">
        <v>0</v>
      </c>
      <c r="G772" s="339">
        <v>0</v>
      </c>
      <c r="H772" s="339">
        <v>0</v>
      </c>
      <c r="I772" s="339">
        <v>0</v>
      </c>
      <c r="J772" s="339">
        <v>0</v>
      </c>
      <c r="K772" s="339">
        <v>0</v>
      </c>
      <c r="L772" s="339">
        <v>0</v>
      </c>
      <c r="M772" s="339">
        <v>0</v>
      </c>
      <c r="N772" s="339">
        <v>0</v>
      </c>
      <c r="O772" s="339">
        <v>0</v>
      </c>
      <c r="P772" s="339">
        <v>0</v>
      </c>
    </row>
    <row r="773" spans="1:16" ht="12.75">
      <c r="A773" s="339" t="s">
        <v>714</v>
      </c>
      <c r="B773" s="339" t="s">
        <v>314</v>
      </c>
      <c r="C773" s="339">
        <v>0</v>
      </c>
      <c r="D773" s="339">
        <v>0</v>
      </c>
      <c r="E773" s="339">
        <v>0</v>
      </c>
      <c r="F773" s="339">
        <v>0</v>
      </c>
      <c r="G773" s="339">
        <v>0</v>
      </c>
      <c r="H773" s="339">
        <v>0</v>
      </c>
      <c r="I773" s="339">
        <v>0</v>
      </c>
      <c r="J773" s="339">
        <v>0</v>
      </c>
      <c r="K773" s="339">
        <v>0</v>
      </c>
      <c r="L773" s="339">
        <v>0</v>
      </c>
      <c r="M773" s="339">
        <v>0</v>
      </c>
      <c r="N773" s="339">
        <v>0</v>
      </c>
      <c r="O773" s="339">
        <v>0</v>
      </c>
      <c r="P773" s="339">
        <v>0</v>
      </c>
    </row>
    <row r="774" spans="1:16" ht="12.75">
      <c r="A774" s="339" t="s">
        <v>333</v>
      </c>
      <c r="B774" s="339" t="s">
        <v>314</v>
      </c>
      <c r="C774" s="339">
        <v>56414</v>
      </c>
      <c r="D774" s="339">
        <v>56543</v>
      </c>
      <c r="E774" s="339">
        <v>56825</v>
      </c>
      <c r="F774" s="339">
        <v>56896</v>
      </c>
      <c r="G774" s="339">
        <v>56913</v>
      </c>
      <c r="H774" s="339">
        <v>56937</v>
      </c>
      <c r="I774" s="339">
        <v>56936</v>
      </c>
      <c r="J774" s="339">
        <v>64012</v>
      </c>
      <c r="K774" s="339">
        <v>64113</v>
      </c>
      <c r="L774" s="339">
        <v>64355</v>
      </c>
      <c r="M774" s="339">
        <v>64557</v>
      </c>
      <c r="N774" s="339">
        <v>64748</v>
      </c>
      <c r="O774" s="339">
        <v>64791</v>
      </c>
      <c r="P774" s="339">
        <v>60286424</v>
      </c>
    </row>
    <row r="775" spans="1:16" ht="12.75">
      <c r="A775" s="339" t="s">
        <v>334</v>
      </c>
      <c r="B775" s="339" t="s">
        <v>314</v>
      </c>
      <c r="C775" s="339">
        <v>7627</v>
      </c>
      <c r="D775" s="339">
        <v>7419</v>
      </c>
      <c r="E775" s="339">
        <v>7419</v>
      </c>
      <c r="F775" s="339">
        <v>7419</v>
      </c>
      <c r="G775" s="339">
        <v>7419</v>
      </c>
      <c r="H775" s="339">
        <v>7385</v>
      </c>
      <c r="I775" s="339">
        <v>7366</v>
      </c>
      <c r="J775" s="339">
        <v>0</v>
      </c>
      <c r="K775" s="339">
        <v>0</v>
      </c>
      <c r="L775" s="339">
        <v>0</v>
      </c>
      <c r="M775" s="339">
        <v>0</v>
      </c>
      <c r="N775" s="339">
        <v>0</v>
      </c>
      <c r="O775" s="339">
        <v>0</v>
      </c>
      <c r="P775" s="339">
        <v>4020151</v>
      </c>
    </row>
    <row r="776" spans="1:16" ht="12.75">
      <c r="A776" s="339" t="s">
        <v>1351</v>
      </c>
      <c r="B776" s="339" t="s">
        <v>314</v>
      </c>
      <c r="C776" s="339">
        <v>0</v>
      </c>
      <c r="D776" s="339">
        <v>0</v>
      </c>
      <c r="E776" s="339">
        <v>0</v>
      </c>
      <c r="F776" s="339">
        <v>0</v>
      </c>
      <c r="G776" s="339">
        <v>0</v>
      </c>
      <c r="H776" s="339">
        <v>0</v>
      </c>
      <c r="I776" s="339">
        <v>0</v>
      </c>
      <c r="J776" s="339">
        <v>0</v>
      </c>
      <c r="K776" s="339">
        <v>0</v>
      </c>
      <c r="L776" s="339">
        <v>0</v>
      </c>
      <c r="M776" s="339">
        <v>0</v>
      </c>
      <c r="N776" s="339">
        <v>0</v>
      </c>
      <c r="O776" s="339">
        <v>0</v>
      </c>
      <c r="P776" s="339">
        <v>0</v>
      </c>
    </row>
    <row r="777" spans="1:16" ht="12.75">
      <c r="A777" s="339" t="s">
        <v>1352</v>
      </c>
      <c r="B777" s="339" t="s">
        <v>314</v>
      </c>
      <c r="C777" s="339">
        <v>0</v>
      </c>
      <c r="D777" s="339">
        <v>0</v>
      </c>
      <c r="E777" s="339">
        <v>0</v>
      </c>
      <c r="F777" s="339">
        <v>0</v>
      </c>
      <c r="G777" s="339">
        <v>0</v>
      </c>
      <c r="H777" s="339">
        <v>0</v>
      </c>
      <c r="I777" s="339">
        <v>0</v>
      </c>
      <c r="J777" s="339">
        <v>0</v>
      </c>
      <c r="K777" s="339">
        <v>0</v>
      </c>
      <c r="L777" s="339">
        <v>0</v>
      </c>
      <c r="M777" s="339">
        <v>0</v>
      </c>
      <c r="N777" s="339">
        <v>0</v>
      </c>
      <c r="O777" s="339">
        <v>0</v>
      </c>
      <c r="P777" s="339">
        <v>0</v>
      </c>
    </row>
    <row r="778" spans="1:16" ht="12.75">
      <c r="A778" s="339" t="s">
        <v>890</v>
      </c>
      <c r="B778" s="339" t="s">
        <v>314</v>
      </c>
      <c r="C778" s="339">
        <v>749</v>
      </c>
      <c r="D778" s="339">
        <v>749</v>
      </c>
      <c r="E778" s="339">
        <v>749</v>
      </c>
      <c r="F778" s="339">
        <v>749</v>
      </c>
      <c r="G778" s="339">
        <v>749</v>
      </c>
      <c r="H778" s="339">
        <v>749</v>
      </c>
      <c r="I778" s="339">
        <v>749</v>
      </c>
      <c r="J778" s="339">
        <v>749</v>
      </c>
      <c r="K778" s="339">
        <v>749</v>
      </c>
      <c r="L778" s="339">
        <v>749</v>
      </c>
      <c r="M778" s="339">
        <v>749</v>
      </c>
      <c r="N778" s="339">
        <v>749</v>
      </c>
      <c r="O778" s="339">
        <v>749</v>
      </c>
      <c r="P778" s="339">
        <v>748903</v>
      </c>
    </row>
    <row r="779" spans="1:16" ht="12.75">
      <c r="A779" s="339" t="s">
        <v>52</v>
      </c>
      <c r="B779" s="339" t="s">
        <v>314</v>
      </c>
      <c r="C779" s="339">
        <v>85</v>
      </c>
      <c r="D779" s="339">
        <v>85</v>
      </c>
      <c r="E779" s="339">
        <v>85</v>
      </c>
      <c r="F779" s="339">
        <v>85</v>
      </c>
      <c r="G779" s="339">
        <v>85</v>
      </c>
      <c r="H779" s="339">
        <v>85</v>
      </c>
      <c r="I779" s="339">
        <v>85</v>
      </c>
      <c r="J779" s="339">
        <v>85</v>
      </c>
      <c r="K779" s="339">
        <v>85</v>
      </c>
      <c r="L779" s="339">
        <v>85</v>
      </c>
      <c r="M779" s="339">
        <v>85</v>
      </c>
      <c r="N779" s="339">
        <v>85</v>
      </c>
      <c r="O779" s="339">
        <v>85</v>
      </c>
      <c r="P779" s="339">
        <v>85203</v>
      </c>
    </row>
    <row r="780" spans="1:16" ht="12.75">
      <c r="A780" s="339" t="s">
        <v>1353</v>
      </c>
      <c r="B780" s="339" t="s">
        <v>314</v>
      </c>
      <c r="C780" s="339">
        <v>0</v>
      </c>
      <c r="D780" s="339">
        <v>0</v>
      </c>
      <c r="E780" s="339">
        <v>0</v>
      </c>
      <c r="F780" s="339">
        <v>0</v>
      </c>
      <c r="G780" s="339">
        <v>0</v>
      </c>
      <c r="H780" s="339">
        <v>0</v>
      </c>
      <c r="I780" s="339">
        <v>0</v>
      </c>
      <c r="J780" s="339">
        <v>0</v>
      </c>
      <c r="K780" s="339">
        <v>0</v>
      </c>
      <c r="L780" s="339">
        <v>0</v>
      </c>
      <c r="M780" s="339">
        <v>0</v>
      </c>
      <c r="N780" s="339">
        <v>0</v>
      </c>
      <c r="O780" s="339">
        <v>0</v>
      </c>
      <c r="P780" s="339">
        <v>0</v>
      </c>
    </row>
    <row r="781" spans="1:16" ht="12.75">
      <c r="A781" s="339" t="s">
        <v>53</v>
      </c>
      <c r="B781" s="339" t="s">
        <v>314</v>
      </c>
      <c r="C781" s="339">
        <v>0</v>
      </c>
      <c r="D781" s="339">
        <v>0</v>
      </c>
      <c r="E781" s="339">
        <v>0</v>
      </c>
      <c r="F781" s="339">
        <v>0</v>
      </c>
      <c r="G781" s="339">
        <v>0</v>
      </c>
      <c r="H781" s="339">
        <v>0</v>
      </c>
      <c r="I781" s="339">
        <v>0</v>
      </c>
      <c r="J781" s="339">
        <v>0</v>
      </c>
      <c r="K781" s="339">
        <v>0</v>
      </c>
      <c r="L781" s="339">
        <v>0</v>
      </c>
      <c r="M781" s="339">
        <v>0</v>
      </c>
      <c r="N781" s="339">
        <v>0</v>
      </c>
      <c r="O781" s="339">
        <v>0</v>
      </c>
      <c r="P781" s="339">
        <v>0</v>
      </c>
    </row>
    <row r="782" spans="1:16" ht="12.75">
      <c r="A782" s="339" t="s">
        <v>1354</v>
      </c>
      <c r="B782" s="339" t="s">
        <v>314</v>
      </c>
      <c r="C782" s="339">
        <v>0</v>
      </c>
      <c r="D782" s="339">
        <v>0</v>
      </c>
      <c r="E782" s="339">
        <v>0</v>
      </c>
      <c r="F782" s="339">
        <v>0</v>
      </c>
      <c r="G782" s="339">
        <v>0</v>
      </c>
      <c r="H782" s="339">
        <v>0</v>
      </c>
      <c r="I782" s="339">
        <v>0</v>
      </c>
      <c r="J782" s="339">
        <v>0</v>
      </c>
      <c r="K782" s="339">
        <v>0</v>
      </c>
      <c r="L782" s="339">
        <v>0</v>
      </c>
      <c r="M782" s="339">
        <v>0</v>
      </c>
      <c r="N782" s="339">
        <v>0</v>
      </c>
      <c r="O782" s="339">
        <v>0</v>
      </c>
      <c r="P782" s="339">
        <v>0</v>
      </c>
    </row>
    <row r="783" spans="1:16" ht="12.75">
      <c r="A783" s="339" t="s">
        <v>54</v>
      </c>
      <c r="B783" s="339" t="s">
        <v>314</v>
      </c>
      <c r="C783" s="339">
        <v>0</v>
      </c>
      <c r="D783" s="339">
        <v>0</v>
      </c>
      <c r="E783" s="339">
        <v>0</v>
      </c>
      <c r="F783" s="339">
        <v>0</v>
      </c>
      <c r="G783" s="339">
        <v>0</v>
      </c>
      <c r="H783" s="339">
        <v>0</v>
      </c>
      <c r="I783" s="339">
        <v>0</v>
      </c>
      <c r="J783" s="339">
        <v>0</v>
      </c>
      <c r="K783" s="339">
        <v>0</v>
      </c>
      <c r="L783" s="339">
        <v>0</v>
      </c>
      <c r="M783" s="339">
        <v>0</v>
      </c>
      <c r="N783" s="339">
        <v>0</v>
      </c>
      <c r="O783" s="339">
        <v>0</v>
      </c>
      <c r="P783" s="339">
        <v>0</v>
      </c>
    </row>
    <row r="784" spans="1:16" ht="12.75">
      <c r="A784" s="339" t="s">
        <v>55</v>
      </c>
      <c r="B784" s="339" t="s">
        <v>314</v>
      </c>
      <c r="C784" s="339">
        <v>0</v>
      </c>
      <c r="D784" s="339">
        <v>0</v>
      </c>
      <c r="E784" s="339">
        <v>0</v>
      </c>
      <c r="F784" s="339">
        <v>0</v>
      </c>
      <c r="G784" s="339">
        <v>0</v>
      </c>
      <c r="H784" s="339">
        <v>0</v>
      </c>
      <c r="I784" s="339">
        <v>0</v>
      </c>
      <c r="J784" s="339">
        <v>0</v>
      </c>
      <c r="K784" s="339">
        <v>0</v>
      </c>
      <c r="L784" s="339">
        <v>0</v>
      </c>
      <c r="M784" s="339">
        <v>0</v>
      </c>
      <c r="N784" s="339">
        <v>0</v>
      </c>
      <c r="O784" s="339">
        <v>0</v>
      </c>
      <c r="P784" s="339">
        <v>0</v>
      </c>
    </row>
    <row r="785" spans="1:16" ht="12.75">
      <c r="A785" s="339" t="s">
        <v>56</v>
      </c>
      <c r="B785" s="339" t="s">
        <v>314</v>
      </c>
      <c r="C785" s="339">
        <v>1412</v>
      </c>
      <c r="D785" s="339">
        <v>1412</v>
      </c>
      <c r="E785" s="339">
        <v>1412</v>
      </c>
      <c r="F785" s="339">
        <v>1412</v>
      </c>
      <c r="G785" s="339">
        <v>1412</v>
      </c>
      <c r="H785" s="339">
        <v>1412</v>
      </c>
      <c r="I785" s="339">
        <v>1412</v>
      </c>
      <c r="J785" s="339">
        <v>1902</v>
      </c>
      <c r="K785" s="339">
        <v>1902</v>
      </c>
      <c r="L785" s="339">
        <v>1902</v>
      </c>
      <c r="M785" s="339">
        <v>1902</v>
      </c>
      <c r="N785" s="339">
        <v>1902</v>
      </c>
      <c r="O785" s="339">
        <v>1902</v>
      </c>
      <c r="P785" s="339">
        <v>1636532</v>
      </c>
    </row>
    <row r="786" spans="1:16" ht="12.75">
      <c r="A786" s="339" t="s">
        <v>57</v>
      </c>
      <c r="B786" s="339" t="s">
        <v>314</v>
      </c>
      <c r="C786" s="339">
        <v>609</v>
      </c>
      <c r="D786" s="339">
        <v>491</v>
      </c>
      <c r="E786" s="339">
        <v>491</v>
      </c>
      <c r="F786" s="339">
        <v>491</v>
      </c>
      <c r="G786" s="339">
        <v>491</v>
      </c>
      <c r="H786" s="339">
        <v>491</v>
      </c>
      <c r="I786" s="339">
        <v>491</v>
      </c>
      <c r="J786" s="339">
        <v>0</v>
      </c>
      <c r="K786" s="339">
        <v>0</v>
      </c>
      <c r="L786" s="339">
        <v>0</v>
      </c>
      <c r="M786" s="339">
        <v>0</v>
      </c>
      <c r="N786" s="339">
        <v>0</v>
      </c>
      <c r="O786" s="339">
        <v>0</v>
      </c>
      <c r="P786" s="339">
        <v>270682</v>
      </c>
    </row>
    <row r="787" spans="1:16" ht="12.75">
      <c r="A787" s="339" t="s">
        <v>715</v>
      </c>
      <c r="B787" s="339" t="s">
        <v>314</v>
      </c>
      <c r="C787" s="339">
        <v>0</v>
      </c>
      <c r="D787" s="339">
        <v>0</v>
      </c>
      <c r="E787" s="339">
        <v>0</v>
      </c>
      <c r="F787" s="339">
        <v>0</v>
      </c>
      <c r="G787" s="339">
        <v>0</v>
      </c>
      <c r="H787" s="339">
        <v>0</v>
      </c>
      <c r="I787" s="339">
        <v>0</v>
      </c>
      <c r="J787" s="339">
        <v>0</v>
      </c>
      <c r="K787" s="339">
        <v>0</v>
      </c>
      <c r="L787" s="339">
        <v>0</v>
      </c>
      <c r="M787" s="339">
        <v>0</v>
      </c>
      <c r="N787" s="339">
        <v>0</v>
      </c>
      <c r="O787" s="339">
        <v>0</v>
      </c>
      <c r="P787" s="339">
        <v>0</v>
      </c>
    </row>
    <row r="788" spans="1:16" ht="12.75">
      <c r="A788" s="339" t="s">
        <v>1355</v>
      </c>
      <c r="B788" s="339" t="s">
        <v>314</v>
      </c>
      <c r="C788" s="339">
        <v>0</v>
      </c>
      <c r="D788" s="339">
        <v>0</v>
      </c>
      <c r="E788" s="339">
        <v>0</v>
      </c>
      <c r="F788" s="339">
        <v>0</v>
      </c>
      <c r="G788" s="339">
        <v>0</v>
      </c>
      <c r="H788" s="339">
        <v>0</v>
      </c>
      <c r="I788" s="339">
        <v>0</v>
      </c>
      <c r="J788" s="339">
        <v>0</v>
      </c>
      <c r="K788" s="339">
        <v>0</v>
      </c>
      <c r="L788" s="339">
        <v>0</v>
      </c>
      <c r="M788" s="339">
        <v>0</v>
      </c>
      <c r="N788" s="339">
        <v>0</v>
      </c>
      <c r="O788" s="339">
        <v>0</v>
      </c>
      <c r="P788" s="339">
        <v>0</v>
      </c>
    </row>
    <row r="789" spans="1:16" ht="12.75">
      <c r="A789" s="339" t="s">
        <v>1356</v>
      </c>
      <c r="B789" s="339" t="s">
        <v>314</v>
      </c>
      <c r="C789" s="339">
        <v>0</v>
      </c>
      <c r="D789" s="339">
        <v>0</v>
      </c>
      <c r="E789" s="339">
        <v>0</v>
      </c>
      <c r="F789" s="339">
        <v>0</v>
      </c>
      <c r="G789" s="339">
        <v>0</v>
      </c>
      <c r="H789" s="339">
        <v>0</v>
      </c>
      <c r="I789" s="339">
        <v>0</v>
      </c>
      <c r="J789" s="339">
        <v>0</v>
      </c>
      <c r="K789" s="339">
        <v>0</v>
      </c>
      <c r="L789" s="339">
        <v>0</v>
      </c>
      <c r="M789" s="339">
        <v>0</v>
      </c>
      <c r="N789" s="339">
        <v>0</v>
      </c>
      <c r="O789" s="339">
        <v>0</v>
      </c>
      <c r="P789" s="339">
        <v>0</v>
      </c>
    </row>
    <row r="790" spans="1:16" ht="12.75">
      <c r="A790" s="339" t="s">
        <v>1357</v>
      </c>
      <c r="B790" s="339" t="s">
        <v>314</v>
      </c>
      <c r="C790" s="339">
        <v>0</v>
      </c>
      <c r="D790" s="339">
        <v>0</v>
      </c>
      <c r="E790" s="339">
        <v>0</v>
      </c>
      <c r="F790" s="339">
        <v>0</v>
      </c>
      <c r="G790" s="339">
        <v>0</v>
      </c>
      <c r="H790" s="339">
        <v>0</v>
      </c>
      <c r="I790" s="339">
        <v>0</v>
      </c>
      <c r="J790" s="339">
        <v>0</v>
      </c>
      <c r="K790" s="339">
        <v>0</v>
      </c>
      <c r="L790" s="339">
        <v>0</v>
      </c>
      <c r="M790" s="339">
        <v>0</v>
      </c>
      <c r="N790" s="339">
        <v>0</v>
      </c>
      <c r="O790" s="339">
        <v>0</v>
      </c>
      <c r="P790" s="339">
        <v>0</v>
      </c>
    </row>
    <row r="791" spans="1:16" ht="12.75">
      <c r="A791" s="339" t="s">
        <v>1358</v>
      </c>
      <c r="B791" s="339" t="s">
        <v>314</v>
      </c>
      <c r="C791" s="339">
        <v>0</v>
      </c>
      <c r="D791" s="339">
        <v>0</v>
      </c>
      <c r="E791" s="339">
        <v>0</v>
      </c>
      <c r="F791" s="339">
        <v>0</v>
      </c>
      <c r="G791" s="339">
        <v>0</v>
      </c>
      <c r="H791" s="339">
        <v>0</v>
      </c>
      <c r="I791" s="339">
        <v>0</v>
      </c>
      <c r="J791" s="339">
        <v>0</v>
      </c>
      <c r="K791" s="339">
        <v>0</v>
      </c>
      <c r="L791" s="339">
        <v>0</v>
      </c>
      <c r="M791" s="339">
        <v>0</v>
      </c>
      <c r="N791" s="339">
        <v>0</v>
      </c>
      <c r="O791" s="339">
        <v>0</v>
      </c>
      <c r="P791" s="339">
        <v>0</v>
      </c>
    </row>
    <row r="792" spans="1:16" ht="12.75">
      <c r="A792" s="339" t="s">
        <v>1359</v>
      </c>
      <c r="B792" s="339" t="s">
        <v>314</v>
      </c>
      <c r="C792" s="339">
        <v>0</v>
      </c>
      <c r="D792" s="339">
        <v>0</v>
      </c>
      <c r="E792" s="339">
        <v>0</v>
      </c>
      <c r="F792" s="339">
        <v>0</v>
      </c>
      <c r="G792" s="339">
        <v>0</v>
      </c>
      <c r="H792" s="339">
        <v>0</v>
      </c>
      <c r="I792" s="339">
        <v>0</v>
      </c>
      <c r="J792" s="339">
        <v>0</v>
      </c>
      <c r="K792" s="339">
        <v>0</v>
      </c>
      <c r="L792" s="339">
        <v>0</v>
      </c>
      <c r="M792" s="339">
        <v>0</v>
      </c>
      <c r="N792" s="339">
        <v>0</v>
      </c>
      <c r="O792" s="339">
        <v>0</v>
      </c>
      <c r="P792" s="339">
        <v>0</v>
      </c>
    </row>
    <row r="793" spans="1:16" ht="12.75">
      <c r="A793" s="339" t="s">
        <v>844</v>
      </c>
      <c r="B793" s="339" t="s">
        <v>314</v>
      </c>
      <c r="C793" s="339">
        <v>0</v>
      </c>
      <c r="D793" s="339">
        <v>0</v>
      </c>
      <c r="E793" s="339">
        <v>0</v>
      </c>
      <c r="F793" s="339">
        <v>0</v>
      </c>
      <c r="G793" s="339">
        <v>0</v>
      </c>
      <c r="H793" s="339">
        <v>0</v>
      </c>
      <c r="I793" s="339">
        <v>0</v>
      </c>
      <c r="J793" s="339">
        <v>0</v>
      </c>
      <c r="K793" s="339">
        <v>0</v>
      </c>
      <c r="L793" s="339">
        <v>0</v>
      </c>
      <c r="M793" s="339">
        <v>0</v>
      </c>
      <c r="N793" s="339">
        <v>0</v>
      </c>
      <c r="O793" s="339">
        <v>0</v>
      </c>
      <c r="P793" s="339">
        <v>0</v>
      </c>
    </row>
    <row r="794" spans="1:16" ht="12.75">
      <c r="A794" s="339" t="s">
        <v>716</v>
      </c>
      <c r="B794" s="339" t="s">
        <v>314</v>
      </c>
      <c r="C794" s="339">
        <v>12</v>
      </c>
      <c r="D794" s="339">
        <v>12</v>
      </c>
      <c r="E794" s="339">
        <v>12</v>
      </c>
      <c r="F794" s="339">
        <v>12</v>
      </c>
      <c r="G794" s="339">
        <v>12</v>
      </c>
      <c r="H794" s="339">
        <v>12</v>
      </c>
      <c r="I794" s="339">
        <v>12</v>
      </c>
      <c r="J794" s="339">
        <v>69</v>
      </c>
      <c r="K794" s="339">
        <v>69</v>
      </c>
      <c r="L794" s="339">
        <v>69</v>
      </c>
      <c r="M794" s="339">
        <v>69</v>
      </c>
      <c r="N794" s="339">
        <v>69</v>
      </c>
      <c r="O794" s="339">
        <v>69</v>
      </c>
      <c r="P794" s="339">
        <v>37966</v>
      </c>
    </row>
    <row r="795" spans="1:16" ht="12.75">
      <c r="A795" s="339" t="s">
        <v>1360</v>
      </c>
      <c r="B795" s="339" t="s">
        <v>314</v>
      </c>
      <c r="C795" s="339">
        <v>0</v>
      </c>
      <c r="D795" s="339">
        <v>0</v>
      </c>
      <c r="E795" s="339">
        <v>0</v>
      </c>
      <c r="F795" s="339">
        <v>0</v>
      </c>
      <c r="G795" s="339">
        <v>0</v>
      </c>
      <c r="H795" s="339">
        <v>0</v>
      </c>
      <c r="I795" s="339">
        <v>0</v>
      </c>
      <c r="J795" s="339">
        <v>0</v>
      </c>
      <c r="K795" s="339">
        <v>0</v>
      </c>
      <c r="L795" s="339">
        <v>0</v>
      </c>
      <c r="M795" s="339">
        <v>0</v>
      </c>
      <c r="N795" s="339">
        <v>0</v>
      </c>
      <c r="O795" s="339">
        <v>0</v>
      </c>
      <c r="P795" s="339">
        <v>0</v>
      </c>
    </row>
    <row r="796" spans="1:16" ht="12.75">
      <c r="A796" s="339" t="s">
        <v>950</v>
      </c>
      <c r="B796" s="339" t="s">
        <v>314</v>
      </c>
      <c r="C796" s="339">
        <v>1</v>
      </c>
      <c r="D796" s="339">
        <v>1</v>
      </c>
      <c r="E796" s="339">
        <v>1</v>
      </c>
      <c r="F796" s="339">
        <v>1</v>
      </c>
      <c r="G796" s="339">
        <v>1</v>
      </c>
      <c r="H796" s="339">
        <v>1</v>
      </c>
      <c r="I796" s="339">
        <v>1</v>
      </c>
      <c r="J796" s="339">
        <v>204</v>
      </c>
      <c r="K796" s="339">
        <v>204</v>
      </c>
      <c r="L796" s="339">
        <v>204</v>
      </c>
      <c r="M796" s="339">
        <v>204</v>
      </c>
      <c r="N796" s="339">
        <v>204</v>
      </c>
      <c r="O796" s="339">
        <v>204</v>
      </c>
      <c r="P796" s="339">
        <v>94107</v>
      </c>
    </row>
    <row r="797" spans="1:16" ht="12.75">
      <c r="A797" s="339" t="s">
        <v>951</v>
      </c>
      <c r="B797" s="339" t="s">
        <v>314</v>
      </c>
      <c r="C797" s="339">
        <v>203</v>
      </c>
      <c r="D797" s="339">
        <v>203</v>
      </c>
      <c r="E797" s="339">
        <v>203</v>
      </c>
      <c r="F797" s="339">
        <v>203</v>
      </c>
      <c r="G797" s="339">
        <v>203</v>
      </c>
      <c r="H797" s="339">
        <v>203</v>
      </c>
      <c r="I797" s="339">
        <v>203</v>
      </c>
      <c r="J797" s="339">
        <v>0</v>
      </c>
      <c r="K797" s="339">
        <v>0</v>
      </c>
      <c r="L797" s="339">
        <v>0</v>
      </c>
      <c r="M797" s="339">
        <v>0</v>
      </c>
      <c r="N797" s="339">
        <v>0</v>
      </c>
      <c r="O797" s="339">
        <v>0</v>
      </c>
      <c r="P797" s="339">
        <v>109932</v>
      </c>
    </row>
    <row r="798" spans="1:16" ht="12.75">
      <c r="A798" s="339" t="s">
        <v>1361</v>
      </c>
      <c r="B798" s="339" t="s">
        <v>314</v>
      </c>
      <c r="C798" s="339">
        <v>0</v>
      </c>
      <c r="D798" s="339">
        <v>0</v>
      </c>
      <c r="E798" s="339">
        <v>0</v>
      </c>
      <c r="F798" s="339">
        <v>0</v>
      </c>
      <c r="G798" s="339">
        <v>0</v>
      </c>
      <c r="H798" s="339">
        <v>0</v>
      </c>
      <c r="I798" s="339">
        <v>0</v>
      </c>
      <c r="J798" s="339">
        <v>0</v>
      </c>
      <c r="K798" s="339">
        <v>0</v>
      </c>
      <c r="L798" s="339">
        <v>0</v>
      </c>
      <c r="M798" s="339">
        <v>0</v>
      </c>
      <c r="N798" s="339">
        <v>0</v>
      </c>
      <c r="O798" s="339">
        <v>0</v>
      </c>
      <c r="P798" s="339">
        <v>0</v>
      </c>
    </row>
    <row r="799" spans="1:16" ht="12.75">
      <c r="A799" s="339" t="s">
        <v>845</v>
      </c>
      <c r="B799" s="339" t="s">
        <v>314</v>
      </c>
      <c r="C799" s="339">
        <v>557</v>
      </c>
      <c r="D799" s="339">
        <v>557</v>
      </c>
      <c r="E799" s="339">
        <v>557</v>
      </c>
      <c r="F799" s="339">
        <v>557</v>
      </c>
      <c r="G799" s="339">
        <v>557</v>
      </c>
      <c r="H799" s="339">
        <v>557</v>
      </c>
      <c r="I799" s="339">
        <v>557</v>
      </c>
      <c r="J799" s="339">
        <v>557</v>
      </c>
      <c r="K799" s="339">
        <v>557</v>
      </c>
      <c r="L799" s="339">
        <v>557</v>
      </c>
      <c r="M799" s="339">
        <v>557</v>
      </c>
      <c r="N799" s="339">
        <v>557</v>
      </c>
      <c r="O799" s="339">
        <v>557</v>
      </c>
      <c r="P799" s="339">
        <v>556690</v>
      </c>
    </row>
    <row r="800" spans="1:16" ht="12.75">
      <c r="A800" s="339" t="s">
        <v>1362</v>
      </c>
      <c r="B800" s="339" t="s">
        <v>314</v>
      </c>
      <c r="C800" s="339">
        <v>0</v>
      </c>
      <c r="D800" s="339">
        <v>0</v>
      </c>
      <c r="E800" s="339">
        <v>0</v>
      </c>
      <c r="F800" s="339">
        <v>0</v>
      </c>
      <c r="G800" s="339">
        <v>0</v>
      </c>
      <c r="H800" s="339">
        <v>0</v>
      </c>
      <c r="I800" s="339">
        <v>0</v>
      </c>
      <c r="J800" s="339">
        <v>0</v>
      </c>
      <c r="K800" s="339">
        <v>0</v>
      </c>
      <c r="L800" s="339">
        <v>0</v>
      </c>
      <c r="M800" s="339">
        <v>0</v>
      </c>
      <c r="N800" s="339">
        <v>0</v>
      </c>
      <c r="O800" s="339">
        <v>0</v>
      </c>
      <c r="P800" s="339">
        <v>0</v>
      </c>
    </row>
    <row r="801" spans="1:16" ht="12.75">
      <c r="A801" s="339" t="s">
        <v>240</v>
      </c>
      <c r="B801" s="339" t="s">
        <v>314</v>
      </c>
      <c r="C801" s="339">
        <v>9</v>
      </c>
      <c r="D801" s="339">
        <v>9</v>
      </c>
      <c r="E801" s="339">
        <v>9</v>
      </c>
      <c r="F801" s="339">
        <v>9</v>
      </c>
      <c r="G801" s="339">
        <v>9</v>
      </c>
      <c r="H801" s="339">
        <v>9</v>
      </c>
      <c r="I801" s="339">
        <v>9</v>
      </c>
      <c r="J801" s="339">
        <v>0</v>
      </c>
      <c r="K801" s="339">
        <v>0</v>
      </c>
      <c r="L801" s="339">
        <v>0</v>
      </c>
      <c r="M801" s="339">
        <v>0</v>
      </c>
      <c r="N801" s="339">
        <v>0</v>
      </c>
      <c r="O801" s="339">
        <v>0</v>
      </c>
      <c r="P801" s="339">
        <v>5007</v>
      </c>
    </row>
    <row r="802" spans="1:16" ht="12.75">
      <c r="A802" s="339" t="s">
        <v>1363</v>
      </c>
      <c r="B802" s="339" t="s">
        <v>314</v>
      </c>
      <c r="C802" s="339">
        <v>0</v>
      </c>
      <c r="D802" s="339">
        <v>0</v>
      </c>
      <c r="E802" s="339">
        <v>0</v>
      </c>
      <c r="F802" s="339">
        <v>0</v>
      </c>
      <c r="G802" s="339">
        <v>0</v>
      </c>
      <c r="H802" s="339">
        <v>0</v>
      </c>
      <c r="I802" s="339">
        <v>0</v>
      </c>
      <c r="J802" s="339">
        <v>0</v>
      </c>
      <c r="K802" s="339">
        <v>0</v>
      </c>
      <c r="L802" s="339">
        <v>0</v>
      </c>
      <c r="M802" s="339">
        <v>0</v>
      </c>
      <c r="N802" s="339">
        <v>0</v>
      </c>
      <c r="O802" s="339">
        <v>0</v>
      </c>
      <c r="P802" s="339">
        <v>0</v>
      </c>
    </row>
    <row r="803" spans="1:16" ht="12.75">
      <c r="A803" s="339" t="s">
        <v>1364</v>
      </c>
      <c r="B803" s="339" t="s">
        <v>314</v>
      </c>
      <c r="C803" s="339">
        <v>0</v>
      </c>
      <c r="D803" s="339">
        <v>0</v>
      </c>
      <c r="E803" s="339">
        <v>0</v>
      </c>
      <c r="F803" s="339">
        <v>0</v>
      </c>
      <c r="G803" s="339">
        <v>0</v>
      </c>
      <c r="H803" s="339">
        <v>0</v>
      </c>
      <c r="I803" s="339">
        <v>0</v>
      </c>
      <c r="J803" s="339">
        <v>0</v>
      </c>
      <c r="K803" s="339">
        <v>0</v>
      </c>
      <c r="L803" s="339">
        <v>0</v>
      </c>
      <c r="M803" s="339">
        <v>0</v>
      </c>
      <c r="N803" s="339">
        <v>0</v>
      </c>
      <c r="O803" s="339">
        <v>0</v>
      </c>
      <c r="P803" s="339">
        <v>0</v>
      </c>
    </row>
    <row r="804" spans="1:16" ht="12.75">
      <c r="A804" s="339" t="s">
        <v>612</v>
      </c>
      <c r="B804" s="339" t="s">
        <v>314</v>
      </c>
      <c r="C804" s="339">
        <v>101</v>
      </c>
      <c r="D804" s="339">
        <v>101</v>
      </c>
      <c r="E804" s="339">
        <v>101</v>
      </c>
      <c r="F804" s="339">
        <v>101</v>
      </c>
      <c r="G804" s="339">
        <v>101</v>
      </c>
      <c r="H804" s="339">
        <v>101</v>
      </c>
      <c r="I804" s="339">
        <v>101</v>
      </c>
      <c r="J804" s="339">
        <v>110</v>
      </c>
      <c r="K804" s="339">
        <v>110</v>
      </c>
      <c r="L804" s="339">
        <v>110</v>
      </c>
      <c r="M804" s="339">
        <v>110</v>
      </c>
      <c r="N804" s="339">
        <v>110</v>
      </c>
      <c r="O804" s="339">
        <v>110</v>
      </c>
      <c r="P804" s="339">
        <v>104773</v>
      </c>
    </row>
    <row r="805" spans="1:16" ht="12.75">
      <c r="A805" s="339" t="s">
        <v>1365</v>
      </c>
      <c r="B805" s="339" t="s">
        <v>314</v>
      </c>
      <c r="C805" s="339">
        <v>0</v>
      </c>
      <c r="D805" s="339">
        <v>0</v>
      </c>
      <c r="E805" s="339">
        <v>0</v>
      </c>
      <c r="F805" s="339">
        <v>0</v>
      </c>
      <c r="G805" s="339">
        <v>0</v>
      </c>
      <c r="H805" s="339">
        <v>0</v>
      </c>
      <c r="I805" s="339">
        <v>0</v>
      </c>
      <c r="J805" s="339">
        <v>0</v>
      </c>
      <c r="K805" s="339">
        <v>0</v>
      </c>
      <c r="L805" s="339">
        <v>0</v>
      </c>
      <c r="M805" s="339">
        <v>0</v>
      </c>
      <c r="N805" s="339">
        <v>0</v>
      </c>
      <c r="O805" s="339">
        <v>0</v>
      </c>
      <c r="P805" s="339">
        <v>0</v>
      </c>
    </row>
    <row r="806" spans="1:16" ht="12.75">
      <c r="A806" s="339" t="s">
        <v>1366</v>
      </c>
      <c r="B806" s="339" t="s">
        <v>314</v>
      </c>
      <c r="C806" s="339">
        <v>0</v>
      </c>
      <c r="D806" s="339">
        <v>0</v>
      </c>
      <c r="E806" s="339">
        <v>0</v>
      </c>
      <c r="F806" s="339">
        <v>0</v>
      </c>
      <c r="G806" s="339">
        <v>0</v>
      </c>
      <c r="H806" s="339">
        <v>0</v>
      </c>
      <c r="I806" s="339">
        <v>0</v>
      </c>
      <c r="J806" s="339">
        <v>0</v>
      </c>
      <c r="K806" s="339">
        <v>0</v>
      </c>
      <c r="L806" s="339">
        <v>0</v>
      </c>
      <c r="M806" s="339">
        <v>0</v>
      </c>
      <c r="N806" s="339">
        <v>0</v>
      </c>
      <c r="O806" s="339">
        <v>0</v>
      </c>
      <c r="P806" s="339">
        <v>0</v>
      </c>
    </row>
    <row r="807" spans="1:16" ht="12.75">
      <c r="A807" s="339" t="s">
        <v>846</v>
      </c>
      <c r="B807" s="339" t="s">
        <v>314</v>
      </c>
      <c r="C807" s="339">
        <v>33</v>
      </c>
      <c r="D807" s="339">
        <v>33</v>
      </c>
      <c r="E807" s="339">
        <v>33</v>
      </c>
      <c r="F807" s="339">
        <v>33</v>
      </c>
      <c r="G807" s="339">
        <v>33</v>
      </c>
      <c r="H807" s="339">
        <v>33</v>
      </c>
      <c r="I807" s="339">
        <v>33</v>
      </c>
      <c r="J807" s="339">
        <v>33</v>
      </c>
      <c r="K807" s="339">
        <v>33</v>
      </c>
      <c r="L807" s="339">
        <v>33</v>
      </c>
      <c r="M807" s="339">
        <v>33</v>
      </c>
      <c r="N807" s="339">
        <v>33</v>
      </c>
      <c r="O807" s="339">
        <v>33</v>
      </c>
      <c r="P807" s="339">
        <v>32609</v>
      </c>
    </row>
    <row r="808" spans="1:16" ht="12.75">
      <c r="A808" s="339" t="s">
        <v>1367</v>
      </c>
      <c r="B808" s="339" t="s">
        <v>314</v>
      </c>
      <c r="C808" s="339">
        <v>0</v>
      </c>
      <c r="D808" s="339">
        <v>0</v>
      </c>
      <c r="E808" s="339">
        <v>0</v>
      </c>
      <c r="F808" s="339">
        <v>0</v>
      </c>
      <c r="G808" s="339">
        <v>0</v>
      </c>
      <c r="H808" s="339">
        <v>0</v>
      </c>
      <c r="I808" s="339">
        <v>0</v>
      </c>
      <c r="J808" s="339">
        <v>0</v>
      </c>
      <c r="K808" s="339">
        <v>0</v>
      </c>
      <c r="L808" s="339">
        <v>0</v>
      </c>
      <c r="M808" s="339">
        <v>0</v>
      </c>
      <c r="N808" s="339">
        <v>0</v>
      </c>
      <c r="O808" s="339">
        <v>0</v>
      </c>
      <c r="P808" s="339">
        <v>0</v>
      </c>
    </row>
    <row r="809" spans="1:16" ht="12.75">
      <c r="A809" s="339" t="s">
        <v>58</v>
      </c>
      <c r="B809" s="339" t="s">
        <v>314</v>
      </c>
      <c r="C809" s="339">
        <v>245</v>
      </c>
      <c r="D809" s="339">
        <v>245</v>
      </c>
      <c r="E809" s="339">
        <v>245</v>
      </c>
      <c r="F809" s="339">
        <v>245</v>
      </c>
      <c r="G809" s="339">
        <v>245</v>
      </c>
      <c r="H809" s="339">
        <v>245</v>
      </c>
      <c r="I809" s="339">
        <v>245</v>
      </c>
      <c r="J809" s="339">
        <v>2348</v>
      </c>
      <c r="K809" s="339">
        <v>2348</v>
      </c>
      <c r="L809" s="339">
        <v>2348</v>
      </c>
      <c r="M809" s="339">
        <v>2348</v>
      </c>
      <c r="N809" s="339">
        <v>2348</v>
      </c>
      <c r="O809" s="339">
        <v>2348</v>
      </c>
      <c r="P809" s="339">
        <v>1209240</v>
      </c>
    </row>
    <row r="810" spans="1:16" ht="12.75">
      <c r="A810" s="339" t="s">
        <v>225</v>
      </c>
      <c r="B810" s="339" t="s">
        <v>314</v>
      </c>
      <c r="C810" s="339">
        <v>2103</v>
      </c>
      <c r="D810" s="339">
        <v>2103</v>
      </c>
      <c r="E810" s="339">
        <v>2103</v>
      </c>
      <c r="F810" s="339">
        <v>2103</v>
      </c>
      <c r="G810" s="339">
        <v>2103</v>
      </c>
      <c r="H810" s="339">
        <v>2103</v>
      </c>
      <c r="I810" s="339">
        <v>2103</v>
      </c>
      <c r="J810" s="339">
        <v>0</v>
      </c>
      <c r="K810" s="339">
        <v>0</v>
      </c>
      <c r="L810" s="339">
        <v>0</v>
      </c>
      <c r="M810" s="339">
        <v>0</v>
      </c>
      <c r="N810" s="339">
        <v>0</v>
      </c>
      <c r="O810" s="339">
        <v>0</v>
      </c>
      <c r="P810" s="339">
        <v>1139062</v>
      </c>
    </row>
    <row r="811" spans="1:16" ht="12.75">
      <c r="A811" s="339" t="s">
        <v>891</v>
      </c>
      <c r="B811" s="339" t="s">
        <v>314</v>
      </c>
      <c r="C811" s="339">
        <v>70</v>
      </c>
      <c r="D811" s="339">
        <v>70</v>
      </c>
      <c r="E811" s="339">
        <v>70</v>
      </c>
      <c r="F811" s="339">
        <v>70</v>
      </c>
      <c r="G811" s="339">
        <v>70</v>
      </c>
      <c r="H811" s="339">
        <v>70</v>
      </c>
      <c r="I811" s="339">
        <v>70</v>
      </c>
      <c r="J811" s="339">
        <v>124</v>
      </c>
      <c r="K811" s="339">
        <v>124</v>
      </c>
      <c r="L811" s="339">
        <v>124</v>
      </c>
      <c r="M811" s="339">
        <v>124</v>
      </c>
      <c r="N811" s="339">
        <v>124</v>
      </c>
      <c r="O811" s="339">
        <v>124</v>
      </c>
      <c r="P811" s="339">
        <v>94516</v>
      </c>
    </row>
    <row r="812" spans="1:16" ht="12.75">
      <c r="A812" s="339" t="s">
        <v>1368</v>
      </c>
      <c r="B812" s="339" t="s">
        <v>314</v>
      </c>
      <c r="C812" s="339">
        <v>0</v>
      </c>
      <c r="D812" s="339">
        <v>0</v>
      </c>
      <c r="E812" s="339">
        <v>0</v>
      </c>
      <c r="F812" s="339">
        <v>0</v>
      </c>
      <c r="G812" s="339">
        <v>0</v>
      </c>
      <c r="H812" s="339">
        <v>0</v>
      </c>
      <c r="I812" s="339">
        <v>0</v>
      </c>
      <c r="J812" s="339">
        <v>0</v>
      </c>
      <c r="K812" s="339">
        <v>0</v>
      </c>
      <c r="L812" s="339">
        <v>0</v>
      </c>
      <c r="M812" s="339">
        <v>0</v>
      </c>
      <c r="N812" s="339">
        <v>0</v>
      </c>
      <c r="O812" s="339">
        <v>0</v>
      </c>
      <c r="P812" s="339">
        <v>0</v>
      </c>
    </row>
    <row r="813" spans="1:16" ht="12.75">
      <c r="A813" s="339" t="s">
        <v>717</v>
      </c>
      <c r="B813" s="339" t="s">
        <v>314</v>
      </c>
      <c r="C813" s="339">
        <v>1656</v>
      </c>
      <c r="D813" s="339">
        <v>1656</v>
      </c>
      <c r="E813" s="339">
        <v>1656</v>
      </c>
      <c r="F813" s="339">
        <v>1656</v>
      </c>
      <c r="G813" s="339">
        <v>1656</v>
      </c>
      <c r="H813" s="339">
        <v>1656</v>
      </c>
      <c r="I813" s="339">
        <v>1656</v>
      </c>
      <c r="J813" s="339">
        <v>1656</v>
      </c>
      <c r="K813" s="339">
        <v>1656</v>
      </c>
      <c r="L813" s="339">
        <v>1656</v>
      </c>
      <c r="M813" s="339">
        <v>1656</v>
      </c>
      <c r="N813" s="339">
        <v>1656</v>
      </c>
      <c r="O813" s="339">
        <v>1656</v>
      </c>
      <c r="P813" s="339">
        <v>1655837</v>
      </c>
    </row>
    <row r="814" spans="1:16" ht="12.75">
      <c r="A814" s="339" t="s">
        <v>1369</v>
      </c>
      <c r="B814" s="339" t="s">
        <v>314</v>
      </c>
      <c r="C814" s="339">
        <v>0</v>
      </c>
      <c r="D814" s="339">
        <v>0</v>
      </c>
      <c r="E814" s="339">
        <v>0</v>
      </c>
      <c r="F814" s="339">
        <v>0</v>
      </c>
      <c r="G814" s="339">
        <v>0</v>
      </c>
      <c r="H814" s="339">
        <v>0</v>
      </c>
      <c r="I814" s="339">
        <v>0</v>
      </c>
      <c r="J814" s="339">
        <v>0</v>
      </c>
      <c r="K814" s="339">
        <v>0</v>
      </c>
      <c r="L814" s="339">
        <v>0</v>
      </c>
      <c r="M814" s="339">
        <v>0</v>
      </c>
      <c r="N814" s="339">
        <v>0</v>
      </c>
      <c r="O814" s="339">
        <v>0</v>
      </c>
      <c r="P814" s="339">
        <v>0</v>
      </c>
    </row>
    <row r="815" spans="1:16" ht="12.75">
      <c r="A815" s="339" t="s">
        <v>588</v>
      </c>
      <c r="B815" s="339" t="s">
        <v>314</v>
      </c>
      <c r="C815" s="339">
        <v>15928</v>
      </c>
      <c r="D815" s="339">
        <v>15928</v>
      </c>
      <c r="E815" s="339">
        <v>15928</v>
      </c>
      <c r="F815" s="339">
        <v>15928</v>
      </c>
      <c r="G815" s="339">
        <v>15928</v>
      </c>
      <c r="H815" s="339">
        <v>15928</v>
      </c>
      <c r="I815" s="339">
        <v>15928</v>
      </c>
      <c r="J815" s="339">
        <v>15928</v>
      </c>
      <c r="K815" s="339">
        <v>15928</v>
      </c>
      <c r="L815" s="339">
        <v>15928</v>
      </c>
      <c r="M815" s="339">
        <v>15928</v>
      </c>
      <c r="N815" s="339">
        <v>15928</v>
      </c>
      <c r="O815" s="339">
        <v>15928</v>
      </c>
      <c r="P815" s="339">
        <v>15927851</v>
      </c>
    </row>
    <row r="816" spans="1:16" ht="12.75">
      <c r="A816" s="339" t="s">
        <v>1370</v>
      </c>
      <c r="B816" s="339" t="s">
        <v>314</v>
      </c>
      <c r="C816" s="339">
        <v>0</v>
      </c>
      <c r="D816" s="339">
        <v>0</v>
      </c>
      <c r="E816" s="339">
        <v>0</v>
      </c>
      <c r="F816" s="339">
        <v>0</v>
      </c>
      <c r="G816" s="339">
        <v>0</v>
      </c>
      <c r="H816" s="339">
        <v>0</v>
      </c>
      <c r="I816" s="339">
        <v>0</v>
      </c>
      <c r="J816" s="339">
        <v>0</v>
      </c>
      <c r="K816" s="339">
        <v>0</v>
      </c>
      <c r="L816" s="339">
        <v>0</v>
      </c>
      <c r="M816" s="339">
        <v>0</v>
      </c>
      <c r="N816" s="339">
        <v>0</v>
      </c>
      <c r="O816" s="339">
        <v>0</v>
      </c>
      <c r="P816" s="339">
        <v>0</v>
      </c>
    </row>
    <row r="817" spans="1:16" ht="12.75">
      <c r="A817" s="339" t="s">
        <v>226</v>
      </c>
      <c r="B817" s="339" t="s">
        <v>314</v>
      </c>
      <c r="C817" s="339">
        <v>3</v>
      </c>
      <c r="D817" s="339">
        <v>3</v>
      </c>
      <c r="E817" s="339">
        <v>3</v>
      </c>
      <c r="F817" s="339">
        <v>3</v>
      </c>
      <c r="G817" s="339">
        <v>3</v>
      </c>
      <c r="H817" s="339">
        <v>3</v>
      </c>
      <c r="I817" s="339">
        <v>3</v>
      </c>
      <c r="J817" s="339">
        <v>3</v>
      </c>
      <c r="K817" s="339">
        <v>3</v>
      </c>
      <c r="L817" s="339">
        <v>3</v>
      </c>
      <c r="M817" s="339">
        <v>3</v>
      </c>
      <c r="N817" s="339">
        <v>3</v>
      </c>
      <c r="O817" s="339">
        <v>3</v>
      </c>
      <c r="P817" s="339">
        <v>2655</v>
      </c>
    </row>
    <row r="818" spans="1:16" ht="12.75">
      <c r="A818" s="339" t="s">
        <v>1371</v>
      </c>
      <c r="B818" s="339" t="s">
        <v>314</v>
      </c>
      <c r="C818" s="339">
        <v>0</v>
      </c>
      <c r="D818" s="339">
        <v>0</v>
      </c>
      <c r="E818" s="339">
        <v>0</v>
      </c>
      <c r="F818" s="339">
        <v>0</v>
      </c>
      <c r="G818" s="339">
        <v>0</v>
      </c>
      <c r="H818" s="339">
        <v>0</v>
      </c>
      <c r="I818" s="339">
        <v>0</v>
      </c>
      <c r="J818" s="339">
        <v>0</v>
      </c>
      <c r="K818" s="339">
        <v>0</v>
      </c>
      <c r="L818" s="339">
        <v>0</v>
      </c>
      <c r="M818" s="339">
        <v>0</v>
      </c>
      <c r="N818" s="339">
        <v>0</v>
      </c>
      <c r="O818" s="339">
        <v>0</v>
      </c>
      <c r="P818" s="339">
        <v>0</v>
      </c>
    </row>
    <row r="819" spans="1:16" ht="12.75">
      <c r="A819" s="339" t="s">
        <v>227</v>
      </c>
      <c r="B819" s="339" t="s">
        <v>314</v>
      </c>
      <c r="C819" s="339">
        <v>299</v>
      </c>
      <c r="D819" s="339">
        <v>299</v>
      </c>
      <c r="E819" s="339">
        <v>299</v>
      </c>
      <c r="F819" s="339">
        <v>299</v>
      </c>
      <c r="G819" s="339">
        <v>299</v>
      </c>
      <c r="H819" s="339">
        <v>299</v>
      </c>
      <c r="I819" s="339">
        <v>299</v>
      </c>
      <c r="J819" s="339">
        <v>299</v>
      </c>
      <c r="K819" s="339">
        <v>299</v>
      </c>
      <c r="L819" s="339">
        <v>299</v>
      </c>
      <c r="M819" s="339">
        <v>299</v>
      </c>
      <c r="N819" s="339">
        <v>299</v>
      </c>
      <c r="O819" s="339">
        <v>299</v>
      </c>
      <c r="P819" s="339">
        <v>298561</v>
      </c>
    </row>
    <row r="820" spans="1:16" ht="12.75">
      <c r="A820" s="339" t="s">
        <v>1372</v>
      </c>
      <c r="B820" s="339" t="s">
        <v>314</v>
      </c>
      <c r="C820" s="339">
        <v>0</v>
      </c>
      <c r="D820" s="339">
        <v>0</v>
      </c>
      <c r="E820" s="339">
        <v>0</v>
      </c>
      <c r="F820" s="339">
        <v>0</v>
      </c>
      <c r="G820" s="339">
        <v>0</v>
      </c>
      <c r="H820" s="339">
        <v>0</v>
      </c>
      <c r="I820" s="339">
        <v>0</v>
      </c>
      <c r="J820" s="339">
        <v>0</v>
      </c>
      <c r="K820" s="339">
        <v>0</v>
      </c>
      <c r="L820" s="339">
        <v>0</v>
      </c>
      <c r="M820" s="339">
        <v>0</v>
      </c>
      <c r="N820" s="339">
        <v>0</v>
      </c>
      <c r="O820" s="339">
        <v>0</v>
      </c>
      <c r="P820" s="339">
        <v>0</v>
      </c>
    </row>
    <row r="821" spans="1:16" ht="12.75">
      <c r="A821" s="339" t="s">
        <v>718</v>
      </c>
      <c r="B821" s="339" t="s">
        <v>314</v>
      </c>
      <c r="C821" s="339">
        <v>0</v>
      </c>
      <c r="D821" s="339">
        <v>0</v>
      </c>
      <c r="E821" s="339">
        <v>0</v>
      </c>
      <c r="F821" s="339">
        <v>0</v>
      </c>
      <c r="G821" s="339">
        <v>0</v>
      </c>
      <c r="H821" s="339">
        <v>0</v>
      </c>
      <c r="I821" s="339">
        <v>0</v>
      </c>
      <c r="J821" s="339">
        <v>0</v>
      </c>
      <c r="K821" s="339">
        <v>0</v>
      </c>
      <c r="L821" s="339">
        <v>0</v>
      </c>
      <c r="M821" s="339">
        <v>0</v>
      </c>
      <c r="N821" s="339">
        <v>0</v>
      </c>
      <c r="O821" s="339">
        <v>0</v>
      </c>
      <c r="P821" s="339">
        <v>0</v>
      </c>
    </row>
    <row r="822" spans="1:16" ht="12.75">
      <c r="A822" s="339" t="s">
        <v>1373</v>
      </c>
      <c r="B822" s="339" t="s">
        <v>314</v>
      </c>
      <c r="C822" s="339">
        <v>0</v>
      </c>
      <c r="D822" s="339">
        <v>0</v>
      </c>
      <c r="E822" s="339">
        <v>0</v>
      </c>
      <c r="F822" s="339">
        <v>0</v>
      </c>
      <c r="G822" s="339">
        <v>0</v>
      </c>
      <c r="H822" s="339">
        <v>0</v>
      </c>
      <c r="I822" s="339">
        <v>0</v>
      </c>
      <c r="J822" s="339">
        <v>0</v>
      </c>
      <c r="K822" s="339">
        <v>0</v>
      </c>
      <c r="L822" s="339">
        <v>0</v>
      </c>
      <c r="M822" s="339">
        <v>0</v>
      </c>
      <c r="N822" s="339">
        <v>0</v>
      </c>
      <c r="O822" s="339">
        <v>0</v>
      </c>
      <c r="P822" s="339">
        <v>0</v>
      </c>
    </row>
    <row r="823" spans="1:16" ht="12.75">
      <c r="A823" s="339" t="s">
        <v>719</v>
      </c>
      <c r="B823" s="339" t="s">
        <v>314</v>
      </c>
      <c r="C823" s="339">
        <v>0</v>
      </c>
      <c r="D823" s="339">
        <v>0</v>
      </c>
      <c r="E823" s="339">
        <v>0</v>
      </c>
      <c r="F823" s="339">
        <v>0</v>
      </c>
      <c r="G823" s="339">
        <v>0</v>
      </c>
      <c r="H823" s="339">
        <v>0</v>
      </c>
      <c r="I823" s="339">
        <v>0</v>
      </c>
      <c r="J823" s="339">
        <v>0</v>
      </c>
      <c r="K823" s="339">
        <v>0</v>
      </c>
      <c r="L823" s="339">
        <v>0</v>
      </c>
      <c r="M823" s="339">
        <v>0</v>
      </c>
      <c r="N823" s="339">
        <v>0</v>
      </c>
      <c r="O823" s="339">
        <v>0</v>
      </c>
      <c r="P823" s="339">
        <v>0</v>
      </c>
    </row>
    <row r="824" spans="1:16" ht="12.75">
      <c r="A824" s="339" t="s">
        <v>1374</v>
      </c>
      <c r="B824" s="339" t="s">
        <v>314</v>
      </c>
      <c r="C824" s="339">
        <v>0</v>
      </c>
      <c r="D824" s="339">
        <v>0</v>
      </c>
      <c r="E824" s="339">
        <v>0</v>
      </c>
      <c r="F824" s="339">
        <v>0</v>
      </c>
      <c r="G824" s="339">
        <v>0</v>
      </c>
      <c r="H824" s="339">
        <v>0</v>
      </c>
      <c r="I824" s="339">
        <v>0</v>
      </c>
      <c r="J824" s="339">
        <v>0</v>
      </c>
      <c r="K824" s="339">
        <v>0</v>
      </c>
      <c r="L824" s="339">
        <v>0</v>
      </c>
      <c r="M824" s="339">
        <v>0</v>
      </c>
      <c r="N824" s="339">
        <v>0</v>
      </c>
      <c r="O824" s="339">
        <v>0</v>
      </c>
      <c r="P824" s="339">
        <v>0</v>
      </c>
    </row>
    <row r="825" spans="1:16" ht="12.75">
      <c r="A825" s="339" t="s">
        <v>613</v>
      </c>
      <c r="B825" s="339" t="s">
        <v>314</v>
      </c>
      <c r="C825" s="339">
        <v>150</v>
      </c>
      <c r="D825" s="339">
        <v>150</v>
      </c>
      <c r="E825" s="339">
        <v>150</v>
      </c>
      <c r="F825" s="339">
        <v>150</v>
      </c>
      <c r="G825" s="339">
        <v>150</v>
      </c>
      <c r="H825" s="339">
        <v>150</v>
      </c>
      <c r="I825" s="339">
        <v>150</v>
      </c>
      <c r="J825" s="339">
        <v>150</v>
      </c>
      <c r="K825" s="339">
        <v>150</v>
      </c>
      <c r="L825" s="339">
        <v>150</v>
      </c>
      <c r="M825" s="339">
        <v>150</v>
      </c>
      <c r="N825" s="339">
        <v>150</v>
      </c>
      <c r="O825" s="339">
        <v>150</v>
      </c>
      <c r="P825" s="339">
        <v>150385</v>
      </c>
    </row>
    <row r="826" spans="1:16" ht="12.75">
      <c r="A826" s="339" t="s">
        <v>1375</v>
      </c>
      <c r="B826" s="339" t="s">
        <v>314</v>
      </c>
      <c r="C826" s="339">
        <v>0</v>
      </c>
      <c r="D826" s="339">
        <v>0</v>
      </c>
      <c r="E826" s="339">
        <v>0</v>
      </c>
      <c r="F826" s="339">
        <v>0</v>
      </c>
      <c r="G826" s="339">
        <v>0</v>
      </c>
      <c r="H826" s="339">
        <v>0</v>
      </c>
      <c r="I826" s="339">
        <v>0</v>
      </c>
      <c r="J826" s="339">
        <v>0</v>
      </c>
      <c r="K826" s="339">
        <v>0</v>
      </c>
      <c r="L826" s="339">
        <v>0</v>
      </c>
      <c r="M826" s="339">
        <v>0</v>
      </c>
      <c r="N826" s="339">
        <v>0</v>
      </c>
      <c r="O826" s="339">
        <v>0</v>
      </c>
      <c r="P826" s="339">
        <v>0</v>
      </c>
    </row>
    <row r="827" spans="1:16" ht="12.75">
      <c r="A827" s="339" t="s">
        <v>1085</v>
      </c>
      <c r="B827" s="339" t="s">
        <v>314</v>
      </c>
      <c r="C827" s="339">
        <v>0</v>
      </c>
      <c r="D827" s="339">
        <v>0</v>
      </c>
      <c r="E827" s="339">
        <v>0</v>
      </c>
      <c r="F827" s="339">
        <v>0</v>
      </c>
      <c r="G827" s="339">
        <v>0</v>
      </c>
      <c r="H827" s="339">
        <v>0</v>
      </c>
      <c r="I827" s="339">
        <v>0</v>
      </c>
      <c r="J827" s="339">
        <v>0</v>
      </c>
      <c r="K827" s="339">
        <v>0</v>
      </c>
      <c r="L827" s="339">
        <v>0</v>
      </c>
      <c r="M827" s="339">
        <v>0</v>
      </c>
      <c r="N827" s="339">
        <v>0</v>
      </c>
      <c r="O827" s="339">
        <v>0</v>
      </c>
      <c r="P827" s="339">
        <v>0</v>
      </c>
    </row>
    <row r="828" spans="1:16" ht="12.75">
      <c r="A828" s="339" t="s">
        <v>892</v>
      </c>
      <c r="B828" s="339" t="s">
        <v>314</v>
      </c>
      <c r="C828" s="339">
        <v>70</v>
      </c>
      <c r="D828" s="339">
        <v>70</v>
      </c>
      <c r="E828" s="339">
        <v>70</v>
      </c>
      <c r="F828" s="339">
        <v>70</v>
      </c>
      <c r="G828" s="339">
        <v>70</v>
      </c>
      <c r="H828" s="339">
        <v>70</v>
      </c>
      <c r="I828" s="339">
        <v>70</v>
      </c>
      <c r="J828" s="339">
        <v>426</v>
      </c>
      <c r="K828" s="339">
        <v>426</v>
      </c>
      <c r="L828" s="339">
        <v>426</v>
      </c>
      <c r="M828" s="339">
        <v>426</v>
      </c>
      <c r="N828" s="339">
        <v>426</v>
      </c>
      <c r="O828" s="339">
        <v>426</v>
      </c>
      <c r="P828" s="339">
        <v>233036</v>
      </c>
    </row>
    <row r="829" spans="1:16" ht="12.75">
      <c r="A829" s="339" t="s">
        <v>1376</v>
      </c>
      <c r="B829" s="339" t="s">
        <v>314</v>
      </c>
      <c r="C829" s="339">
        <v>0</v>
      </c>
      <c r="D829" s="339">
        <v>0</v>
      </c>
      <c r="E829" s="339">
        <v>0</v>
      </c>
      <c r="F829" s="339">
        <v>0</v>
      </c>
      <c r="G829" s="339">
        <v>0</v>
      </c>
      <c r="H829" s="339">
        <v>0</v>
      </c>
      <c r="I829" s="339">
        <v>0</v>
      </c>
      <c r="J829" s="339">
        <v>0</v>
      </c>
      <c r="K829" s="339">
        <v>0</v>
      </c>
      <c r="L829" s="339">
        <v>0</v>
      </c>
      <c r="M829" s="339">
        <v>0</v>
      </c>
      <c r="N829" s="339">
        <v>0</v>
      </c>
      <c r="O829" s="339">
        <v>0</v>
      </c>
      <c r="P829" s="339">
        <v>0</v>
      </c>
    </row>
    <row r="830" spans="1:16" ht="12.75">
      <c r="A830" s="339" t="s">
        <v>271</v>
      </c>
      <c r="B830" s="339" t="s">
        <v>314</v>
      </c>
      <c r="C830" s="339">
        <v>805</v>
      </c>
      <c r="D830" s="339">
        <v>805</v>
      </c>
      <c r="E830" s="339">
        <v>805</v>
      </c>
      <c r="F830" s="339">
        <v>805</v>
      </c>
      <c r="G830" s="339">
        <v>805</v>
      </c>
      <c r="H830" s="339">
        <v>806</v>
      </c>
      <c r="I830" s="339">
        <v>806</v>
      </c>
      <c r="J830" s="339">
        <v>2619</v>
      </c>
      <c r="K830" s="339">
        <v>2619</v>
      </c>
      <c r="L830" s="339">
        <v>2619</v>
      </c>
      <c r="M830" s="339">
        <v>2619</v>
      </c>
      <c r="N830" s="339">
        <v>2619</v>
      </c>
      <c r="O830" s="339">
        <v>2619</v>
      </c>
      <c r="P830" s="339">
        <v>1636527</v>
      </c>
    </row>
    <row r="831" spans="1:16" ht="12.75">
      <c r="A831" s="339" t="s">
        <v>272</v>
      </c>
      <c r="B831" s="339" t="s">
        <v>314</v>
      </c>
      <c r="C831" s="339">
        <v>1813</v>
      </c>
      <c r="D831" s="339">
        <v>1813</v>
      </c>
      <c r="E831" s="339">
        <v>1813</v>
      </c>
      <c r="F831" s="339">
        <v>1813</v>
      </c>
      <c r="G831" s="339">
        <v>1813</v>
      </c>
      <c r="H831" s="339">
        <v>1813</v>
      </c>
      <c r="I831" s="339">
        <v>1813</v>
      </c>
      <c r="J831" s="339">
        <v>0</v>
      </c>
      <c r="K831" s="339">
        <v>0</v>
      </c>
      <c r="L831" s="339">
        <v>0</v>
      </c>
      <c r="M831" s="339">
        <v>0</v>
      </c>
      <c r="N831" s="339">
        <v>0</v>
      </c>
      <c r="O831" s="339">
        <v>0</v>
      </c>
      <c r="P831" s="339">
        <v>981859</v>
      </c>
    </row>
    <row r="832" spans="1:16" ht="12.75">
      <c r="A832" s="339" t="s">
        <v>1377</v>
      </c>
      <c r="B832" s="339" t="s">
        <v>314</v>
      </c>
      <c r="C832" s="339">
        <v>0</v>
      </c>
      <c r="D832" s="339">
        <v>0</v>
      </c>
      <c r="E832" s="339">
        <v>0</v>
      </c>
      <c r="F832" s="339">
        <v>0</v>
      </c>
      <c r="G832" s="339">
        <v>0</v>
      </c>
      <c r="H832" s="339">
        <v>0</v>
      </c>
      <c r="I832" s="339">
        <v>0</v>
      </c>
      <c r="J832" s="339">
        <v>0</v>
      </c>
      <c r="K832" s="339">
        <v>0</v>
      </c>
      <c r="L832" s="339">
        <v>0</v>
      </c>
      <c r="M832" s="339">
        <v>0</v>
      </c>
      <c r="N832" s="339">
        <v>0</v>
      </c>
      <c r="O832" s="339">
        <v>0</v>
      </c>
      <c r="P832" s="339">
        <v>0</v>
      </c>
    </row>
    <row r="833" spans="1:16" ht="12.75">
      <c r="A833" s="339" t="s">
        <v>1378</v>
      </c>
      <c r="B833" s="339" t="s">
        <v>314</v>
      </c>
      <c r="C833" s="339">
        <v>0</v>
      </c>
      <c r="D833" s="339">
        <v>0</v>
      </c>
      <c r="E833" s="339">
        <v>0</v>
      </c>
      <c r="F833" s="339">
        <v>0</v>
      </c>
      <c r="G833" s="339">
        <v>0</v>
      </c>
      <c r="H833" s="339">
        <v>0</v>
      </c>
      <c r="I833" s="339">
        <v>0</v>
      </c>
      <c r="J833" s="339">
        <v>0</v>
      </c>
      <c r="K833" s="339">
        <v>0</v>
      </c>
      <c r="L833" s="339">
        <v>0</v>
      </c>
      <c r="M833" s="339">
        <v>0</v>
      </c>
      <c r="N833" s="339">
        <v>0</v>
      </c>
      <c r="O833" s="339">
        <v>0</v>
      </c>
      <c r="P833" s="339">
        <v>0</v>
      </c>
    </row>
    <row r="834" spans="1:16" ht="12.75">
      <c r="A834" s="339" t="s">
        <v>991</v>
      </c>
      <c r="B834" s="339" t="s">
        <v>314</v>
      </c>
      <c r="C834" s="339">
        <v>0</v>
      </c>
      <c r="D834" s="339">
        <v>0</v>
      </c>
      <c r="E834" s="339">
        <v>0</v>
      </c>
      <c r="F834" s="339">
        <v>0</v>
      </c>
      <c r="G834" s="339">
        <v>0</v>
      </c>
      <c r="H834" s="339">
        <v>0</v>
      </c>
      <c r="I834" s="339">
        <v>0</v>
      </c>
      <c r="J834" s="339">
        <v>0</v>
      </c>
      <c r="K834" s="339">
        <v>0</v>
      </c>
      <c r="L834" s="339">
        <v>0</v>
      </c>
      <c r="M834" s="339">
        <v>0</v>
      </c>
      <c r="N834" s="339">
        <v>0</v>
      </c>
      <c r="O834" s="339">
        <v>0</v>
      </c>
      <c r="P834" s="339">
        <v>0</v>
      </c>
    </row>
    <row r="835" spans="1:16" ht="12.75">
      <c r="A835" s="339" t="s">
        <v>992</v>
      </c>
      <c r="B835" s="339" t="s">
        <v>314</v>
      </c>
      <c r="C835" s="339">
        <v>0</v>
      </c>
      <c r="D835" s="339">
        <v>0</v>
      </c>
      <c r="E835" s="339">
        <v>0</v>
      </c>
      <c r="F835" s="339">
        <v>0</v>
      </c>
      <c r="G835" s="339">
        <v>0</v>
      </c>
      <c r="H835" s="339">
        <v>0</v>
      </c>
      <c r="I835" s="339">
        <v>0</v>
      </c>
      <c r="J835" s="339">
        <v>0</v>
      </c>
      <c r="K835" s="339">
        <v>0</v>
      </c>
      <c r="L835" s="339">
        <v>0</v>
      </c>
      <c r="M835" s="339">
        <v>0</v>
      </c>
      <c r="N835" s="339">
        <v>0</v>
      </c>
      <c r="O835" s="339">
        <v>0</v>
      </c>
      <c r="P835" s="339">
        <v>0</v>
      </c>
    </row>
    <row r="836" spans="1:16" ht="12.75">
      <c r="A836" s="339" t="s">
        <v>847</v>
      </c>
      <c r="B836" s="339" t="s">
        <v>314</v>
      </c>
      <c r="C836" s="339">
        <v>0</v>
      </c>
      <c r="D836" s="339">
        <v>0</v>
      </c>
      <c r="E836" s="339">
        <v>0</v>
      </c>
      <c r="F836" s="339">
        <v>0</v>
      </c>
      <c r="G836" s="339">
        <v>0</v>
      </c>
      <c r="H836" s="339">
        <v>0</v>
      </c>
      <c r="I836" s="339">
        <v>0</v>
      </c>
      <c r="J836" s="339">
        <v>1</v>
      </c>
      <c r="K836" s="339">
        <v>1</v>
      </c>
      <c r="L836" s="339">
        <v>1</v>
      </c>
      <c r="M836" s="339">
        <v>1</v>
      </c>
      <c r="N836" s="339">
        <v>1</v>
      </c>
      <c r="O836" s="339">
        <v>1</v>
      </c>
      <c r="P836" s="339">
        <v>283</v>
      </c>
    </row>
    <row r="837" spans="1:16" ht="12.75">
      <c r="A837" s="339" t="s">
        <v>1379</v>
      </c>
      <c r="B837" s="339" t="s">
        <v>314</v>
      </c>
      <c r="C837" s="339">
        <v>0</v>
      </c>
      <c r="D837" s="339">
        <v>0</v>
      </c>
      <c r="E837" s="339">
        <v>0</v>
      </c>
      <c r="F837" s="339">
        <v>0</v>
      </c>
      <c r="G837" s="339">
        <v>0</v>
      </c>
      <c r="H837" s="339">
        <v>0</v>
      </c>
      <c r="I837" s="339">
        <v>0</v>
      </c>
      <c r="J837" s="339">
        <v>0</v>
      </c>
      <c r="K837" s="339">
        <v>0</v>
      </c>
      <c r="L837" s="339">
        <v>0</v>
      </c>
      <c r="M837" s="339">
        <v>0</v>
      </c>
      <c r="N837" s="339">
        <v>0</v>
      </c>
      <c r="O837" s="339">
        <v>0</v>
      </c>
      <c r="P837" s="339">
        <v>0</v>
      </c>
    </row>
    <row r="838" spans="1:16" ht="12.75">
      <c r="A838" s="339" t="s">
        <v>848</v>
      </c>
      <c r="B838" s="339" t="s">
        <v>314</v>
      </c>
      <c r="C838" s="339">
        <v>1</v>
      </c>
      <c r="D838" s="339">
        <v>1</v>
      </c>
      <c r="E838" s="339">
        <v>1</v>
      </c>
      <c r="F838" s="339">
        <v>1</v>
      </c>
      <c r="G838" s="339">
        <v>1</v>
      </c>
      <c r="H838" s="339">
        <v>1</v>
      </c>
      <c r="I838" s="339">
        <v>1</v>
      </c>
      <c r="J838" s="339">
        <v>1</v>
      </c>
      <c r="K838" s="339">
        <v>1</v>
      </c>
      <c r="L838" s="339">
        <v>1</v>
      </c>
      <c r="M838" s="339">
        <v>1</v>
      </c>
      <c r="N838" s="339">
        <v>1</v>
      </c>
      <c r="O838" s="339">
        <v>1</v>
      </c>
      <c r="P838" s="339">
        <v>1390</v>
      </c>
    </row>
    <row r="839" spans="1:16" ht="12.75">
      <c r="A839" s="339" t="s">
        <v>1380</v>
      </c>
      <c r="B839" s="339" t="s">
        <v>314</v>
      </c>
      <c r="C839" s="339">
        <v>0</v>
      </c>
      <c r="D839" s="339">
        <v>0</v>
      </c>
      <c r="E839" s="339">
        <v>0</v>
      </c>
      <c r="F839" s="339">
        <v>0</v>
      </c>
      <c r="G839" s="339">
        <v>0</v>
      </c>
      <c r="H839" s="339">
        <v>0</v>
      </c>
      <c r="I839" s="339">
        <v>0</v>
      </c>
      <c r="J839" s="339">
        <v>0</v>
      </c>
      <c r="K839" s="339">
        <v>0</v>
      </c>
      <c r="L839" s="339">
        <v>0</v>
      </c>
      <c r="M839" s="339">
        <v>0</v>
      </c>
      <c r="N839" s="339">
        <v>0</v>
      </c>
      <c r="O839" s="339">
        <v>0</v>
      </c>
      <c r="P839" s="339">
        <v>0</v>
      </c>
    </row>
    <row r="840" spans="1:16" ht="12.75">
      <c r="A840" s="339" t="s">
        <v>335</v>
      </c>
      <c r="B840" s="339" t="s">
        <v>314</v>
      </c>
      <c r="C840" s="339">
        <v>231</v>
      </c>
      <c r="D840" s="339">
        <v>231</v>
      </c>
      <c r="E840" s="339">
        <v>231</v>
      </c>
      <c r="F840" s="339">
        <v>231</v>
      </c>
      <c r="G840" s="339">
        <v>231</v>
      </c>
      <c r="H840" s="339">
        <v>231</v>
      </c>
      <c r="I840" s="339">
        <v>231</v>
      </c>
      <c r="J840" s="339">
        <v>269</v>
      </c>
      <c r="K840" s="339">
        <v>269</v>
      </c>
      <c r="L840" s="339">
        <v>269</v>
      </c>
      <c r="M840" s="339">
        <v>269</v>
      </c>
      <c r="N840" s="339">
        <v>269</v>
      </c>
      <c r="O840" s="339">
        <v>269</v>
      </c>
      <c r="P840" s="339">
        <v>248295</v>
      </c>
    </row>
    <row r="841" spans="1:16" ht="12.75">
      <c r="A841" s="339" t="s">
        <v>1381</v>
      </c>
      <c r="B841" s="339" t="s">
        <v>314</v>
      </c>
      <c r="C841" s="339">
        <v>0</v>
      </c>
      <c r="D841" s="339">
        <v>0</v>
      </c>
      <c r="E841" s="339">
        <v>0</v>
      </c>
      <c r="F841" s="339">
        <v>0</v>
      </c>
      <c r="G841" s="339">
        <v>0</v>
      </c>
      <c r="H841" s="339">
        <v>0</v>
      </c>
      <c r="I841" s="339">
        <v>0</v>
      </c>
      <c r="J841" s="339">
        <v>0</v>
      </c>
      <c r="K841" s="339">
        <v>0</v>
      </c>
      <c r="L841" s="339">
        <v>0</v>
      </c>
      <c r="M841" s="339">
        <v>0</v>
      </c>
      <c r="N841" s="339">
        <v>0</v>
      </c>
      <c r="O841" s="339">
        <v>0</v>
      </c>
      <c r="P841" s="339">
        <v>0</v>
      </c>
    </row>
    <row r="842" spans="1:16" ht="12.75">
      <c r="A842" s="339" t="s">
        <v>336</v>
      </c>
      <c r="B842" s="339" t="s">
        <v>314</v>
      </c>
      <c r="C842" s="339">
        <v>43</v>
      </c>
      <c r="D842" s="339">
        <v>43</v>
      </c>
      <c r="E842" s="339">
        <v>43</v>
      </c>
      <c r="F842" s="339">
        <v>43</v>
      </c>
      <c r="G842" s="339">
        <v>43</v>
      </c>
      <c r="H842" s="339">
        <v>43</v>
      </c>
      <c r="I842" s="339">
        <v>43</v>
      </c>
      <c r="J842" s="339">
        <v>0</v>
      </c>
      <c r="K842" s="339">
        <v>0</v>
      </c>
      <c r="L842" s="339">
        <v>0</v>
      </c>
      <c r="M842" s="339">
        <v>0</v>
      </c>
      <c r="N842" s="339">
        <v>0</v>
      </c>
      <c r="O842" s="339">
        <v>0</v>
      </c>
      <c r="P842" s="339">
        <v>23306</v>
      </c>
    </row>
    <row r="843" spans="1:16" ht="12.75">
      <c r="A843" s="339" t="s">
        <v>1382</v>
      </c>
      <c r="B843" s="339" t="s">
        <v>314</v>
      </c>
      <c r="C843" s="339">
        <v>0</v>
      </c>
      <c r="D843" s="339">
        <v>0</v>
      </c>
      <c r="E843" s="339">
        <v>0</v>
      </c>
      <c r="F843" s="339">
        <v>0</v>
      </c>
      <c r="G843" s="339">
        <v>0</v>
      </c>
      <c r="H843" s="339">
        <v>0</v>
      </c>
      <c r="I843" s="339">
        <v>0</v>
      </c>
      <c r="J843" s="339">
        <v>0</v>
      </c>
      <c r="K843" s="339">
        <v>0</v>
      </c>
      <c r="L843" s="339">
        <v>0</v>
      </c>
      <c r="M843" s="339">
        <v>0</v>
      </c>
      <c r="N843" s="339">
        <v>0</v>
      </c>
      <c r="O843" s="339">
        <v>0</v>
      </c>
      <c r="P843" s="339">
        <v>0</v>
      </c>
    </row>
    <row r="844" spans="1:16" ht="12.75">
      <c r="A844" s="339" t="s">
        <v>893</v>
      </c>
      <c r="B844" s="339" t="s">
        <v>314</v>
      </c>
      <c r="C844" s="339">
        <v>1</v>
      </c>
      <c r="D844" s="339">
        <v>1</v>
      </c>
      <c r="E844" s="339">
        <v>1</v>
      </c>
      <c r="F844" s="339">
        <v>1</v>
      </c>
      <c r="G844" s="339">
        <v>1</v>
      </c>
      <c r="H844" s="339">
        <v>1</v>
      </c>
      <c r="I844" s="339">
        <v>1</v>
      </c>
      <c r="J844" s="339">
        <v>1</v>
      </c>
      <c r="K844" s="339">
        <v>1</v>
      </c>
      <c r="L844" s="339">
        <v>1</v>
      </c>
      <c r="M844" s="339">
        <v>1</v>
      </c>
      <c r="N844" s="339">
        <v>1</v>
      </c>
      <c r="O844" s="339">
        <v>1</v>
      </c>
      <c r="P844" s="339">
        <v>1307</v>
      </c>
    </row>
    <row r="845" spans="1:16" ht="12.75">
      <c r="A845" s="339" t="s">
        <v>1383</v>
      </c>
      <c r="B845" s="339" t="s">
        <v>314</v>
      </c>
      <c r="C845" s="339">
        <v>0</v>
      </c>
      <c r="D845" s="339">
        <v>0</v>
      </c>
      <c r="E845" s="339">
        <v>0</v>
      </c>
      <c r="F845" s="339">
        <v>0</v>
      </c>
      <c r="G845" s="339">
        <v>0</v>
      </c>
      <c r="H845" s="339">
        <v>0</v>
      </c>
      <c r="I845" s="339">
        <v>0</v>
      </c>
      <c r="J845" s="339">
        <v>0</v>
      </c>
      <c r="K845" s="339">
        <v>0</v>
      </c>
      <c r="L845" s="339">
        <v>0</v>
      </c>
      <c r="M845" s="339">
        <v>0</v>
      </c>
      <c r="N845" s="339">
        <v>0</v>
      </c>
      <c r="O845" s="339">
        <v>0</v>
      </c>
      <c r="P845" s="339">
        <v>0</v>
      </c>
    </row>
    <row r="846" spans="1:16" ht="12.75">
      <c r="A846" s="339" t="s">
        <v>894</v>
      </c>
      <c r="B846" s="339" t="s">
        <v>314</v>
      </c>
      <c r="C846" s="339">
        <v>1</v>
      </c>
      <c r="D846" s="339">
        <v>1</v>
      </c>
      <c r="E846" s="339">
        <v>1</v>
      </c>
      <c r="F846" s="339">
        <v>1</v>
      </c>
      <c r="G846" s="339">
        <v>1</v>
      </c>
      <c r="H846" s="339">
        <v>1</v>
      </c>
      <c r="I846" s="339">
        <v>1</v>
      </c>
      <c r="J846" s="339">
        <v>5</v>
      </c>
      <c r="K846" s="339">
        <v>5</v>
      </c>
      <c r="L846" s="339">
        <v>5</v>
      </c>
      <c r="M846" s="339">
        <v>5</v>
      </c>
      <c r="N846" s="339">
        <v>5</v>
      </c>
      <c r="O846" s="339">
        <v>5</v>
      </c>
      <c r="P846" s="339">
        <v>2811</v>
      </c>
    </row>
    <row r="847" spans="1:16" ht="12.75">
      <c r="A847" s="339" t="s">
        <v>1384</v>
      </c>
      <c r="B847" s="339" t="s">
        <v>314</v>
      </c>
      <c r="C847" s="339">
        <v>0</v>
      </c>
      <c r="D847" s="339">
        <v>0</v>
      </c>
      <c r="E847" s="339">
        <v>0</v>
      </c>
      <c r="F847" s="339">
        <v>0</v>
      </c>
      <c r="G847" s="339">
        <v>0</v>
      </c>
      <c r="H847" s="339">
        <v>0</v>
      </c>
      <c r="I847" s="339">
        <v>0</v>
      </c>
      <c r="J847" s="339">
        <v>0</v>
      </c>
      <c r="K847" s="339">
        <v>0</v>
      </c>
      <c r="L847" s="339">
        <v>0</v>
      </c>
      <c r="M847" s="339">
        <v>0</v>
      </c>
      <c r="N847" s="339">
        <v>0</v>
      </c>
      <c r="O847" s="339">
        <v>0</v>
      </c>
      <c r="P847" s="339">
        <v>0</v>
      </c>
    </row>
    <row r="848" spans="1:16" ht="12.75">
      <c r="A848" s="339" t="s">
        <v>993</v>
      </c>
      <c r="B848" s="339" t="s">
        <v>314</v>
      </c>
      <c r="C848" s="339">
        <v>0</v>
      </c>
      <c r="D848" s="339">
        <v>0</v>
      </c>
      <c r="E848" s="339">
        <v>0</v>
      </c>
      <c r="F848" s="339">
        <v>0</v>
      </c>
      <c r="G848" s="339">
        <v>0</v>
      </c>
      <c r="H848" s="339">
        <v>0</v>
      </c>
      <c r="I848" s="339">
        <v>0</v>
      </c>
      <c r="J848" s="339">
        <v>0</v>
      </c>
      <c r="K848" s="339">
        <v>0</v>
      </c>
      <c r="L848" s="339">
        <v>0</v>
      </c>
      <c r="M848" s="339">
        <v>0</v>
      </c>
      <c r="N848" s="339">
        <v>0</v>
      </c>
      <c r="O848" s="339">
        <v>0</v>
      </c>
      <c r="P848" s="339">
        <v>0</v>
      </c>
    </row>
    <row r="849" spans="1:16" ht="12.75">
      <c r="A849" s="339" t="s">
        <v>895</v>
      </c>
      <c r="B849" s="339" t="s">
        <v>314</v>
      </c>
      <c r="C849" s="339">
        <v>0</v>
      </c>
      <c r="D849" s="339">
        <v>0</v>
      </c>
      <c r="E849" s="339">
        <v>0</v>
      </c>
      <c r="F849" s="339">
        <v>0</v>
      </c>
      <c r="G849" s="339">
        <v>0</v>
      </c>
      <c r="H849" s="339">
        <v>0</v>
      </c>
      <c r="I849" s="339">
        <v>0</v>
      </c>
      <c r="J849" s="339">
        <v>0</v>
      </c>
      <c r="K849" s="339">
        <v>0</v>
      </c>
      <c r="L849" s="339">
        <v>0</v>
      </c>
      <c r="M849" s="339">
        <v>0</v>
      </c>
      <c r="N849" s="339">
        <v>0</v>
      </c>
      <c r="O849" s="339">
        <v>0</v>
      </c>
      <c r="P849" s="339">
        <v>0</v>
      </c>
    </row>
    <row r="850" spans="1:16" s="344" customFormat="1" ht="12.75">
      <c r="B850" s="342" t="s">
        <v>1385</v>
      </c>
      <c r="C850" s="342">
        <v>225941</v>
      </c>
      <c r="D850" s="342">
        <v>224767</v>
      </c>
      <c r="E850" s="342">
        <v>225778</v>
      </c>
      <c r="F850" s="342">
        <v>226152</v>
      </c>
      <c r="G850" s="342">
        <v>226202</v>
      </c>
      <c r="H850" s="342">
        <v>223773</v>
      </c>
      <c r="I850" s="342">
        <v>223604</v>
      </c>
      <c r="J850" s="342">
        <v>222693</v>
      </c>
      <c r="K850" s="342">
        <v>223582</v>
      </c>
      <c r="L850" s="342">
        <v>224025</v>
      </c>
      <c r="M850" s="342">
        <v>225452</v>
      </c>
      <c r="N850" s="342">
        <v>226308</v>
      </c>
      <c r="O850" s="342">
        <v>226179</v>
      </c>
      <c r="P850" s="342">
        <v>224862862</v>
      </c>
    </row>
    <row r="851" spans="1:16">
      <c r="P851" s="4"/>
    </row>
  </sheetData>
  <mergeCells count="2">
    <mergeCell ref="A2:A3"/>
    <mergeCell ref="B2:B3"/>
  </mergeCells>
  <pageMargins left="0.2" right="0.21" top="0.37" bottom="0.37" header="0.16" footer="0.17"/>
  <pageSetup scale="40" orientation="landscape" r:id="rId1"/>
  <headerFooter>
    <oddFooter>&amp;R&amp;P of &amp;N</oddFooter>
  </headerFooter>
  <rowBreaks count="4" manualBreakCount="4">
    <brk id="190" max="16" man="1"/>
    <brk id="283" max="16" man="1"/>
    <brk id="385" max="16" man="1"/>
    <brk id="493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9"/>
  <sheetViews>
    <sheetView zoomScale="110" zoomScaleNormal="110" workbookViewId="0">
      <pane xSplit="2" ySplit="3" topLeftCell="J128" activePane="bottomRight" state="frozen"/>
      <selection activeCell="AE1398" sqref="AE1398"/>
      <selection pane="topRight" activeCell="AE1398" sqref="AE1398"/>
      <selection pane="bottomLeft" activeCell="AE1398" sqref="AE1398"/>
      <selection pane="bottomRight" activeCell="AE1398" sqref="AE1398"/>
    </sheetView>
  </sheetViews>
  <sheetFormatPr defaultRowHeight="12"/>
  <cols>
    <col min="1" max="1" width="40.5703125" style="345" bestFit="1" customWidth="1"/>
    <col min="2" max="2" width="31.85546875" style="345" bestFit="1" customWidth="1"/>
    <col min="3" max="3" width="15.140625" style="345" bestFit="1" customWidth="1"/>
    <col min="4" max="15" width="14.5703125" style="345" bestFit="1" customWidth="1"/>
    <col min="16" max="16" width="20.28515625" style="345" bestFit="1" customWidth="1"/>
    <col min="17" max="16384" width="9.140625" style="345"/>
  </cols>
  <sheetData>
    <row r="1" spans="1:30" ht="12.75" thickBot="1">
      <c r="A1" s="345" t="s">
        <v>974</v>
      </c>
    </row>
    <row r="2" spans="1:30" ht="12.75">
      <c r="A2" s="448" t="s">
        <v>337</v>
      </c>
      <c r="B2" s="450" t="s">
        <v>404</v>
      </c>
      <c r="C2" s="346"/>
      <c r="D2" s="346"/>
      <c r="E2" s="346"/>
      <c r="F2" s="346"/>
      <c r="G2" s="346"/>
      <c r="H2" s="347" t="s">
        <v>955</v>
      </c>
      <c r="I2" s="346"/>
      <c r="J2" s="346"/>
      <c r="K2" s="346"/>
      <c r="L2" s="346"/>
      <c r="M2" s="346"/>
      <c r="N2" s="346"/>
      <c r="O2" s="346"/>
      <c r="P2" s="348" t="s">
        <v>179</v>
      </c>
    </row>
    <row r="3" spans="1:30" ht="13.5" thickBot="1">
      <c r="A3" s="449"/>
      <c r="B3" s="451"/>
      <c r="C3" s="349">
        <v>43070</v>
      </c>
      <c r="D3" s="349">
        <v>43101</v>
      </c>
      <c r="E3" s="349">
        <v>43132</v>
      </c>
      <c r="F3" s="349">
        <v>43160</v>
      </c>
      <c r="G3" s="349">
        <v>43191</v>
      </c>
      <c r="H3" s="349">
        <v>43221</v>
      </c>
      <c r="I3" s="349">
        <v>43252</v>
      </c>
      <c r="J3" s="349">
        <v>43282</v>
      </c>
      <c r="K3" s="349">
        <v>43313</v>
      </c>
      <c r="L3" s="349">
        <v>43344</v>
      </c>
      <c r="M3" s="349">
        <v>43374</v>
      </c>
      <c r="N3" s="349">
        <v>43405</v>
      </c>
      <c r="O3" s="349">
        <v>43435</v>
      </c>
      <c r="P3" s="350">
        <v>43435</v>
      </c>
    </row>
    <row r="4" spans="1:30" ht="12.75">
      <c r="A4" s="129" t="s">
        <v>1065</v>
      </c>
      <c r="B4" s="129" t="s">
        <v>1066</v>
      </c>
      <c r="C4" s="129">
        <v>0</v>
      </c>
      <c r="D4" s="129">
        <v>0</v>
      </c>
      <c r="E4" s="129">
        <v>0</v>
      </c>
      <c r="F4" s="129">
        <v>0</v>
      </c>
      <c r="G4" s="129">
        <v>0</v>
      </c>
      <c r="H4" s="129">
        <v>0</v>
      </c>
      <c r="I4" s="129">
        <v>0</v>
      </c>
      <c r="J4" s="129">
        <v>0</v>
      </c>
      <c r="K4" s="129">
        <v>0</v>
      </c>
      <c r="L4" s="129">
        <v>0</v>
      </c>
      <c r="M4" s="129">
        <v>0</v>
      </c>
      <c r="N4" s="129">
        <v>0</v>
      </c>
      <c r="O4" s="129">
        <v>0</v>
      </c>
      <c r="P4" s="129">
        <v>0</v>
      </c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</row>
    <row r="5" spans="1:30" ht="12.75">
      <c r="A5" s="129" t="s">
        <v>1067</v>
      </c>
      <c r="B5" s="129" t="s">
        <v>1066</v>
      </c>
      <c r="C5" s="129">
        <v>0</v>
      </c>
      <c r="D5" s="129">
        <v>0</v>
      </c>
      <c r="E5" s="129">
        <v>0</v>
      </c>
      <c r="F5" s="129">
        <v>0</v>
      </c>
      <c r="G5" s="129">
        <v>0</v>
      </c>
      <c r="H5" s="129">
        <v>0</v>
      </c>
      <c r="I5" s="129">
        <v>0</v>
      </c>
      <c r="J5" s="129">
        <v>0</v>
      </c>
      <c r="K5" s="129">
        <v>0</v>
      </c>
      <c r="L5" s="129">
        <v>0</v>
      </c>
      <c r="M5" s="129">
        <v>0</v>
      </c>
      <c r="N5" s="129">
        <v>0</v>
      </c>
      <c r="O5" s="129">
        <v>0</v>
      </c>
      <c r="P5" s="129">
        <v>0</v>
      </c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</row>
    <row r="6" spans="1:30" ht="12.75">
      <c r="A6" s="129" t="s">
        <v>1068</v>
      </c>
      <c r="B6" s="129" t="s">
        <v>1066</v>
      </c>
      <c r="C6" s="129">
        <v>0</v>
      </c>
      <c r="D6" s="129">
        <v>0</v>
      </c>
      <c r="E6" s="129">
        <v>0</v>
      </c>
      <c r="F6" s="129">
        <v>0</v>
      </c>
      <c r="G6" s="129">
        <v>0</v>
      </c>
      <c r="H6" s="129">
        <v>0</v>
      </c>
      <c r="I6" s="129">
        <v>0</v>
      </c>
      <c r="J6" s="129">
        <v>0</v>
      </c>
      <c r="K6" s="129">
        <v>0</v>
      </c>
      <c r="L6" s="129">
        <v>0</v>
      </c>
      <c r="M6" s="129">
        <v>0</v>
      </c>
      <c r="N6" s="129">
        <v>0</v>
      </c>
      <c r="O6" s="129">
        <v>0</v>
      </c>
      <c r="P6" s="129">
        <v>0</v>
      </c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</row>
    <row r="7" spans="1:30" ht="12.75">
      <c r="A7" s="129" t="s">
        <v>1069</v>
      </c>
      <c r="B7" s="129" t="s">
        <v>1066</v>
      </c>
      <c r="C7" s="129">
        <v>0</v>
      </c>
      <c r="D7" s="129">
        <v>0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</row>
    <row r="8" spans="1:30" ht="12.75">
      <c r="A8" s="129" t="s">
        <v>1070</v>
      </c>
      <c r="B8" s="129" t="s">
        <v>1066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</row>
    <row r="9" spans="1:30" ht="12.75">
      <c r="A9" s="129" t="s">
        <v>1071</v>
      </c>
      <c r="B9" s="129" t="s">
        <v>1066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  <c r="M9" s="129">
        <v>0</v>
      </c>
      <c r="N9" s="129">
        <v>0</v>
      </c>
      <c r="O9" s="129">
        <v>0</v>
      </c>
      <c r="P9" s="129">
        <v>0</v>
      </c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</row>
    <row r="10" spans="1:30" ht="13.5" thickBot="1">
      <c r="A10" s="352"/>
      <c r="B10" s="353" t="s">
        <v>1078</v>
      </c>
      <c r="C10" s="354">
        <v>0</v>
      </c>
      <c r="D10" s="354">
        <v>0</v>
      </c>
      <c r="E10" s="354">
        <v>0</v>
      </c>
      <c r="F10" s="354">
        <v>0</v>
      </c>
      <c r="G10" s="354">
        <v>0</v>
      </c>
      <c r="H10" s="354">
        <v>0</v>
      </c>
      <c r="I10" s="354">
        <v>0</v>
      </c>
      <c r="J10" s="354">
        <v>0</v>
      </c>
      <c r="K10" s="354">
        <v>0</v>
      </c>
      <c r="L10" s="354">
        <v>0</v>
      </c>
      <c r="M10" s="354">
        <v>0</v>
      </c>
      <c r="N10" s="354">
        <v>0</v>
      </c>
      <c r="O10" s="354">
        <v>0</v>
      </c>
      <c r="P10" s="354">
        <v>0</v>
      </c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</row>
    <row r="11" spans="1:30" ht="12.75">
      <c r="A11" s="352"/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</row>
    <row r="12" spans="1:30" ht="12.75">
      <c r="A12" s="129" t="s">
        <v>19</v>
      </c>
      <c r="B12" s="129" t="s">
        <v>338</v>
      </c>
      <c r="C12" s="129">
        <v>1437</v>
      </c>
      <c r="D12" s="129">
        <v>611</v>
      </c>
      <c r="E12" s="129">
        <v>611</v>
      </c>
      <c r="F12" s="129">
        <v>611</v>
      </c>
      <c r="G12" s="129">
        <v>611</v>
      </c>
      <c r="H12" s="129">
        <v>611</v>
      </c>
      <c r="I12" s="129">
        <v>611</v>
      </c>
      <c r="J12" s="129">
        <v>611</v>
      </c>
      <c r="K12" s="129">
        <v>611</v>
      </c>
      <c r="L12" s="129">
        <v>611</v>
      </c>
      <c r="M12" s="129">
        <v>611</v>
      </c>
      <c r="N12" s="129">
        <v>611</v>
      </c>
      <c r="O12" s="129">
        <v>611</v>
      </c>
      <c r="P12" s="129">
        <v>645714</v>
      </c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</row>
    <row r="13" spans="1:30" ht="12.75">
      <c r="A13" s="129" t="s">
        <v>20</v>
      </c>
      <c r="B13" s="129" t="s">
        <v>338</v>
      </c>
      <c r="C13" s="129">
        <v>8476</v>
      </c>
      <c r="D13" s="129">
        <v>9302</v>
      </c>
      <c r="E13" s="129">
        <v>9302</v>
      </c>
      <c r="F13" s="129">
        <v>9302</v>
      </c>
      <c r="G13" s="129">
        <v>9302</v>
      </c>
      <c r="H13" s="129">
        <v>9302</v>
      </c>
      <c r="I13" s="129">
        <v>9302</v>
      </c>
      <c r="J13" s="129">
        <v>9302</v>
      </c>
      <c r="K13" s="129">
        <v>9302</v>
      </c>
      <c r="L13" s="129">
        <v>9302</v>
      </c>
      <c r="M13" s="129">
        <v>9302</v>
      </c>
      <c r="N13" s="129">
        <v>9302</v>
      </c>
      <c r="O13" s="129">
        <v>9300</v>
      </c>
      <c r="P13" s="129">
        <v>9267173</v>
      </c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</row>
    <row r="14" spans="1:30" ht="12.75">
      <c r="A14" s="129" t="s">
        <v>21</v>
      </c>
      <c r="B14" s="129" t="s">
        <v>338</v>
      </c>
      <c r="C14" s="129">
        <v>125</v>
      </c>
      <c r="D14" s="129">
        <v>125</v>
      </c>
      <c r="E14" s="129">
        <v>125</v>
      </c>
      <c r="F14" s="129">
        <v>125</v>
      </c>
      <c r="G14" s="129">
        <v>125</v>
      </c>
      <c r="H14" s="129">
        <v>125</v>
      </c>
      <c r="I14" s="129">
        <v>125</v>
      </c>
      <c r="J14" s="129">
        <v>125</v>
      </c>
      <c r="K14" s="129">
        <v>125</v>
      </c>
      <c r="L14" s="129">
        <v>125</v>
      </c>
      <c r="M14" s="129">
        <v>125</v>
      </c>
      <c r="N14" s="129">
        <v>125</v>
      </c>
      <c r="O14" s="129">
        <v>125</v>
      </c>
      <c r="P14" s="129">
        <v>125304</v>
      </c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</row>
    <row r="15" spans="1:30" ht="12.75">
      <c r="A15" s="129" t="s">
        <v>22</v>
      </c>
      <c r="B15" s="129" t="s">
        <v>338</v>
      </c>
      <c r="C15" s="129">
        <v>215</v>
      </c>
      <c r="D15" s="129">
        <v>215</v>
      </c>
      <c r="E15" s="129">
        <v>215</v>
      </c>
      <c r="F15" s="129">
        <v>215</v>
      </c>
      <c r="G15" s="129">
        <v>215</v>
      </c>
      <c r="H15" s="129">
        <v>215</v>
      </c>
      <c r="I15" s="129">
        <v>215</v>
      </c>
      <c r="J15" s="129">
        <v>215</v>
      </c>
      <c r="K15" s="129">
        <v>215</v>
      </c>
      <c r="L15" s="129">
        <v>215</v>
      </c>
      <c r="M15" s="129">
        <v>215</v>
      </c>
      <c r="N15" s="129">
        <v>215</v>
      </c>
      <c r="O15" s="129">
        <v>215</v>
      </c>
      <c r="P15" s="129">
        <v>215357</v>
      </c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</row>
    <row r="16" spans="1:30" ht="12.75">
      <c r="A16" s="129" t="s">
        <v>241</v>
      </c>
      <c r="B16" s="129" t="s">
        <v>338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</row>
    <row r="17" spans="1:30" ht="12.75">
      <c r="A17" s="129" t="s">
        <v>23</v>
      </c>
      <c r="B17" s="129" t="s">
        <v>338</v>
      </c>
      <c r="C17" s="129">
        <v>5873</v>
      </c>
      <c r="D17" s="129">
        <v>5873</v>
      </c>
      <c r="E17" s="129">
        <v>5873</v>
      </c>
      <c r="F17" s="129">
        <v>5873</v>
      </c>
      <c r="G17" s="129">
        <v>5873</v>
      </c>
      <c r="H17" s="129">
        <v>5873</v>
      </c>
      <c r="I17" s="129">
        <v>5873</v>
      </c>
      <c r="J17" s="129">
        <v>5873</v>
      </c>
      <c r="K17" s="129">
        <v>5873</v>
      </c>
      <c r="L17" s="129">
        <v>5873</v>
      </c>
      <c r="M17" s="129">
        <v>5873</v>
      </c>
      <c r="N17" s="129">
        <v>5873</v>
      </c>
      <c r="O17" s="129">
        <v>5873</v>
      </c>
      <c r="P17" s="129">
        <v>5872614</v>
      </c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</row>
    <row r="18" spans="1:30" ht="12.75">
      <c r="A18" s="129" t="s">
        <v>24</v>
      </c>
      <c r="B18" s="129" t="s">
        <v>338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</row>
    <row r="19" spans="1:30" ht="12.75">
      <c r="A19" s="129" t="s">
        <v>25</v>
      </c>
      <c r="B19" s="129" t="s">
        <v>338</v>
      </c>
      <c r="C19" s="129">
        <v>4554</v>
      </c>
      <c r="D19" s="129">
        <v>4554</v>
      </c>
      <c r="E19" s="129">
        <v>4554</v>
      </c>
      <c r="F19" s="129">
        <v>4554</v>
      </c>
      <c r="G19" s="129">
        <v>4554</v>
      </c>
      <c r="H19" s="129">
        <v>4554</v>
      </c>
      <c r="I19" s="129">
        <v>4554</v>
      </c>
      <c r="J19" s="129">
        <v>4554</v>
      </c>
      <c r="K19" s="129">
        <v>4554</v>
      </c>
      <c r="L19" s="129">
        <v>4554</v>
      </c>
      <c r="M19" s="129">
        <v>4554</v>
      </c>
      <c r="N19" s="129">
        <v>4554</v>
      </c>
      <c r="O19" s="129">
        <v>4554</v>
      </c>
      <c r="P19" s="129">
        <v>4553839</v>
      </c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</row>
    <row r="20" spans="1:30" ht="12.75">
      <c r="A20" s="129" t="s">
        <v>26</v>
      </c>
      <c r="B20" s="129" t="s">
        <v>338</v>
      </c>
      <c r="C20" s="129">
        <v>3445</v>
      </c>
      <c r="D20" s="129">
        <v>3445</v>
      </c>
      <c r="E20" s="129">
        <v>3445</v>
      </c>
      <c r="F20" s="129">
        <v>3445</v>
      </c>
      <c r="G20" s="129">
        <v>3445</v>
      </c>
      <c r="H20" s="129">
        <v>3445</v>
      </c>
      <c r="I20" s="129">
        <v>3445</v>
      </c>
      <c r="J20" s="129">
        <v>3445</v>
      </c>
      <c r="K20" s="129">
        <v>3445</v>
      </c>
      <c r="L20" s="129">
        <v>3445</v>
      </c>
      <c r="M20" s="129">
        <v>3445</v>
      </c>
      <c r="N20" s="129">
        <v>3445</v>
      </c>
      <c r="O20" s="129">
        <v>3445</v>
      </c>
      <c r="P20" s="129">
        <v>3444976</v>
      </c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</row>
    <row r="21" spans="1:30" ht="12.75">
      <c r="A21" s="129" t="s">
        <v>1386</v>
      </c>
      <c r="B21" s="129" t="s">
        <v>338</v>
      </c>
      <c r="C21" s="129">
        <v>356</v>
      </c>
      <c r="D21" s="129">
        <v>356</v>
      </c>
      <c r="E21" s="129">
        <v>356</v>
      </c>
      <c r="F21" s="129">
        <v>356</v>
      </c>
      <c r="G21" s="129">
        <v>356</v>
      </c>
      <c r="H21" s="129">
        <v>356</v>
      </c>
      <c r="I21" s="129">
        <v>356</v>
      </c>
      <c r="J21" s="129">
        <v>356</v>
      </c>
      <c r="K21" s="129">
        <v>356</v>
      </c>
      <c r="L21" s="129">
        <v>0</v>
      </c>
      <c r="M21" s="129">
        <v>0</v>
      </c>
      <c r="N21" s="129">
        <v>0</v>
      </c>
      <c r="O21" s="129">
        <v>0</v>
      </c>
      <c r="P21" s="129">
        <v>252015</v>
      </c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</row>
    <row r="22" spans="1:30" ht="12.75">
      <c r="A22" s="129" t="s">
        <v>829</v>
      </c>
      <c r="B22" s="129" t="s">
        <v>338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</row>
    <row r="23" spans="1:30" ht="12.75">
      <c r="A23" s="129" t="s">
        <v>830</v>
      </c>
      <c r="B23" s="129" t="s">
        <v>338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</row>
    <row r="24" spans="1:30" ht="12.75">
      <c r="A24" s="129" t="s">
        <v>831</v>
      </c>
      <c r="B24" s="129" t="s">
        <v>338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</row>
    <row r="25" spans="1:30" ht="12.75">
      <c r="A25" s="129" t="s">
        <v>731</v>
      </c>
      <c r="B25" s="129" t="s">
        <v>338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</row>
    <row r="26" spans="1:30" ht="12.75">
      <c r="A26" s="129" t="s">
        <v>27</v>
      </c>
      <c r="B26" s="129" t="s">
        <v>338</v>
      </c>
      <c r="C26" s="129">
        <v>38975</v>
      </c>
      <c r="D26" s="129">
        <v>38975</v>
      </c>
      <c r="E26" s="129">
        <v>38975</v>
      </c>
      <c r="F26" s="129">
        <v>38975</v>
      </c>
      <c r="G26" s="129">
        <v>38975</v>
      </c>
      <c r="H26" s="129">
        <v>38975</v>
      </c>
      <c r="I26" s="129">
        <v>38975</v>
      </c>
      <c r="J26" s="129">
        <v>36904</v>
      </c>
      <c r="K26" s="129">
        <v>36904</v>
      </c>
      <c r="L26" s="129">
        <v>36904</v>
      </c>
      <c r="M26" s="129">
        <v>36904</v>
      </c>
      <c r="N26" s="129">
        <v>36904</v>
      </c>
      <c r="O26" s="129">
        <v>36904</v>
      </c>
      <c r="P26" s="129">
        <v>38025862</v>
      </c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</row>
    <row r="27" spans="1:30" ht="12.75">
      <c r="A27" s="129" t="s">
        <v>1387</v>
      </c>
      <c r="B27" s="129" t="s">
        <v>338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29">
        <v>0</v>
      </c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</row>
    <row r="28" spans="1:30" ht="12.75">
      <c r="A28" s="129" t="s">
        <v>1388</v>
      </c>
      <c r="B28" s="129" t="s">
        <v>338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29">
        <v>0</v>
      </c>
      <c r="N28" s="129">
        <v>0</v>
      </c>
      <c r="O28" s="129">
        <v>0</v>
      </c>
      <c r="P28" s="129">
        <v>0</v>
      </c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</row>
    <row r="29" spans="1:30" ht="12.75">
      <c r="A29" s="129" t="s">
        <v>28</v>
      </c>
      <c r="B29" s="129" t="s">
        <v>338</v>
      </c>
      <c r="C29" s="129">
        <v>411</v>
      </c>
      <c r="D29" s="129">
        <v>411</v>
      </c>
      <c r="E29" s="129">
        <v>411</v>
      </c>
      <c r="F29" s="129">
        <v>411</v>
      </c>
      <c r="G29" s="129">
        <v>411</v>
      </c>
      <c r="H29" s="129">
        <v>411</v>
      </c>
      <c r="I29" s="129">
        <v>411</v>
      </c>
      <c r="J29" s="129">
        <v>411</v>
      </c>
      <c r="K29" s="129">
        <v>411</v>
      </c>
      <c r="L29" s="129">
        <v>411</v>
      </c>
      <c r="M29" s="129">
        <v>411</v>
      </c>
      <c r="N29" s="129">
        <v>411</v>
      </c>
      <c r="O29" s="129">
        <v>411</v>
      </c>
      <c r="P29" s="129">
        <v>410556</v>
      </c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</row>
    <row r="30" spans="1:30" ht="12.75">
      <c r="A30" s="129" t="s">
        <v>618</v>
      </c>
      <c r="B30" s="129" t="s">
        <v>338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129">
        <v>0</v>
      </c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</row>
    <row r="31" spans="1:30" ht="12.75">
      <c r="A31" s="129" t="s">
        <v>619</v>
      </c>
      <c r="B31" s="129" t="s">
        <v>338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</row>
    <row r="32" spans="1:30" ht="12.75">
      <c r="A32" s="129" t="s">
        <v>29</v>
      </c>
      <c r="B32" s="129" t="s">
        <v>338</v>
      </c>
      <c r="C32" s="129">
        <v>1281223</v>
      </c>
      <c r="D32" s="129">
        <v>1287010</v>
      </c>
      <c r="E32" s="129">
        <v>1290154</v>
      </c>
      <c r="F32" s="129">
        <v>1296091</v>
      </c>
      <c r="G32" s="129">
        <v>1302426</v>
      </c>
      <c r="H32" s="129">
        <v>1310278</v>
      </c>
      <c r="I32" s="129">
        <v>1320156</v>
      </c>
      <c r="J32" s="129">
        <v>1327417</v>
      </c>
      <c r="K32" s="129">
        <v>1334946</v>
      </c>
      <c r="L32" s="129">
        <v>1343882</v>
      </c>
      <c r="M32" s="129">
        <v>1358283</v>
      </c>
      <c r="N32" s="129">
        <v>1367139</v>
      </c>
      <c r="O32" s="129">
        <v>1378748</v>
      </c>
      <c r="P32" s="129">
        <v>1322313915</v>
      </c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</row>
    <row r="33" spans="1:30" ht="12.75">
      <c r="A33" s="129" t="s">
        <v>1389</v>
      </c>
      <c r="B33" s="129" t="s">
        <v>338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129">
        <v>0</v>
      </c>
      <c r="O33" s="129">
        <v>0</v>
      </c>
      <c r="P33" s="129">
        <v>0</v>
      </c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</row>
    <row r="34" spans="1:30" ht="12.75">
      <c r="A34" s="129" t="s">
        <v>1072</v>
      </c>
      <c r="B34" s="129" t="s">
        <v>338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129">
        <v>0</v>
      </c>
      <c r="O34" s="129">
        <v>0</v>
      </c>
      <c r="P34" s="129">
        <v>0</v>
      </c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</row>
    <row r="35" spans="1:30" ht="12.75">
      <c r="A35" s="129" t="s">
        <v>30</v>
      </c>
      <c r="B35" s="129" t="s">
        <v>338</v>
      </c>
      <c r="C35" s="129">
        <v>33308</v>
      </c>
      <c r="D35" s="129">
        <v>33308</v>
      </c>
      <c r="E35" s="129">
        <v>33308</v>
      </c>
      <c r="F35" s="129">
        <v>33308</v>
      </c>
      <c r="G35" s="129">
        <v>33308</v>
      </c>
      <c r="H35" s="129">
        <v>33308</v>
      </c>
      <c r="I35" s="129">
        <v>33308</v>
      </c>
      <c r="J35" s="129">
        <v>33308</v>
      </c>
      <c r="K35" s="129">
        <v>33308</v>
      </c>
      <c r="L35" s="129">
        <v>33308</v>
      </c>
      <c r="M35" s="129">
        <v>33308</v>
      </c>
      <c r="N35" s="129">
        <v>33308</v>
      </c>
      <c r="O35" s="129">
        <v>33308</v>
      </c>
      <c r="P35" s="129">
        <v>33307946</v>
      </c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</row>
    <row r="36" spans="1:30" ht="12.75">
      <c r="A36" s="129" t="s">
        <v>1390</v>
      </c>
      <c r="B36" s="129" t="s">
        <v>338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29">
        <v>0</v>
      </c>
      <c r="K36" s="129">
        <v>0</v>
      </c>
      <c r="L36" s="129">
        <v>0</v>
      </c>
      <c r="M36" s="129">
        <v>0</v>
      </c>
      <c r="N36" s="129">
        <v>0</v>
      </c>
      <c r="O36" s="129">
        <v>0</v>
      </c>
      <c r="P36" s="129">
        <v>0</v>
      </c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</row>
    <row r="37" spans="1:30" ht="12.75">
      <c r="A37" s="129" t="s">
        <v>31</v>
      </c>
      <c r="B37" s="129" t="s">
        <v>338</v>
      </c>
      <c r="C37" s="129">
        <v>434315</v>
      </c>
      <c r="D37" s="129">
        <v>432943</v>
      </c>
      <c r="E37" s="129">
        <v>432999</v>
      </c>
      <c r="F37" s="129">
        <v>433439</v>
      </c>
      <c r="G37" s="129">
        <v>435221</v>
      </c>
      <c r="H37" s="129">
        <v>438281</v>
      </c>
      <c r="I37" s="129">
        <v>439433</v>
      </c>
      <c r="J37" s="129">
        <v>440028</v>
      </c>
      <c r="K37" s="129">
        <v>439786</v>
      </c>
      <c r="L37" s="129">
        <v>444815</v>
      </c>
      <c r="M37" s="129">
        <v>446875</v>
      </c>
      <c r="N37" s="129">
        <v>446559</v>
      </c>
      <c r="O37" s="129">
        <v>456233</v>
      </c>
      <c r="P37" s="129">
        <v>439637701</v>
      </c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</row>
    <row r="38" spans="1:30" ht="12.75">
      <c r="A38" s="129" t="s">
        <v>1391</v>
      </c>
      <c r="B38" s="129" t="s">
        <v>338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129">
        <v>0</v>
      </c>
      <c r="O38" s="129">
        <v>0</v>
      </c>
      <c r="P38" s="129">
        <v>0</v>
      </c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</row>
    <row r="39" spans="1:30" ht="12.75">
      <c r="A39" s="129" t="s">
        <v>32</v>
      </c>
      <c r="B39" s="129" t="s">
        <v>338</v>
      </c>
      <c r="C39" s="129">
        <v>36631</v>
      </c>
      <c r="D39" s="129">
        <v>36812</v>
      </c>
      <c r="E39" s="129">
        <v>36827</v>
      </c>
      <c r="F39" s="129">
        <v>36940</v>
      </c>
      <c r="G39" s="129">
        <v>36968</v>
      </c>
      <c r="H39" s="129">
        <v>36979</v>
      </c>
      <c r="I39" s="129">
        <v>37025</v>
      </c>
      <c r="J39" s="129">
        <v>36991</v>
      </c>
      <c r="K39" s="129">
        <v>36995</v>
      </c>
      <c r="L39" s="129">
        <v>36904</v>
      </c>
      <c r="M39" s="129">
        <v>36923</v>
      </c>
      <c r="N39" s="129">
        <v>37132</v>
      </c>
      <c r="O39" s="129">
        <v>37194</v>
      </c>
      <c r="P39" s="129">
        <v>36950745</v>
      </c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</row>
    <row r="40" spans="1:30" ht="12.75">
      <c r="A40" s="129" t="s">
        <v>1392</v>
      </c>
      <c r="B40" s="129" t="s">
        <v>338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</row>
    <row r="41" spans="1:30" ht="12.75">
      <c r="A41" s="129" t="s">
        <v>33</v>
      </c>
      <c r="B41" s="129" t="s">
        <v>338</v>
      </c>
      <c r="C41" s="129">
        <v>85658</v>
      </c>
      <c r="D41" s="129">
        <v>85658</v>
      </c>
      <c r="E41" s="129">
        <v>85658</v>
      </c>
      <c r="F41" s="129">
        <v>85658</v>
      </c>
      <c r="G41" s="129">
        <v>85658</v>
      </c>
      <c r="H41" s="129">
        <v>85658</v>
      </c>
      <c r="I41" s="129">
        <v>85658</v>
      </c>
      <c r="J41" s="129">
        <v>85658</v>
      </c>
      <c r="K41" s="129">
        <v>85658</v>
      </c>
      <c r="L41" s="129">
        <v>85658</v>
      </c>
      <c r="M41" s="129">
        <v>85658</v>
      </c>
      <c r="N41" s="129">
        <v>85658</v>
      </c>
      <c r="O41" s="129">
        <v>85658</v>
      </c>
      <c r="P41" s="129">
        <v>85658213</v>
      </c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</row>
    <row r="42" spans="1:30" ht="12.75">
      <c r="A42" s="129" t="s">
        <v>34</v>
      </c>
      <c r="B42" s="129" t="s">
        <v>338</v>
      </c>
      <c r="C42" s="129">
        <v>27164</v>
      </c>
      <c r="D42" s="129">
        <v>27164</v>
      </c>
      <c r="E42" s="129">
        <v>27164</v>
      </c>
      <c r="F42" s="129">
        <v>27164</v>
      </c>
      <c r="G42" s="129">
        <v>27164</v>
      </c>
      <c r="H42" s="129">
        <v>27164</v>
      </c>
      <c r="I42" s="129">
        <v>27164</v>
      </c>
      <c r="J42" s="129">
        <v>27164</v>
      </c>
      <c r="K42" s="129">
        <v>27164</v>
      </c>
      <c r="L42" s="129">
        <v>27164</v>
      </c>
      <c r="M42" s="129">
        <v>27164</v>
      </c>
      <c r="N42" s="129">
        <v>27164</v>
      </c>
      <c r="O42" s="129">
        <v>27164</v>
      </c>
      <c r="P42" s="129">
        <v>27164308</v>
      </c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</row>
    <row r="43" spans="1:30" ht="12.75">
      <c r="A43" s="129" t="s">
        <v>1393</v>
      </c>
      <c r="B43" s="129" t="s">
        <v>338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</row>
    <row r="44" spans="1:30" ht="12.75">
      <c r="A44" s="129" t="s">
        <v>1073</v>
      </c>
      <c r="B44" s="129" t="s">
        <v>338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  <c r="L44" s="129">
        <v>0</v>
      </c>
      <c r="M44" s="129">
        <v>0</v>
      </c>
      <c r="N44" s="129">
        <v>0</v>
      </c>
      <c r="O44" s="129">
        <v>0</v>
      </c>
      <c r="P44" s="129">
        <v>0</v>
      </c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</row>
    <row r="45" spans="1:30" ht="12.75">
      <c r="A45" s="129" t="s">
        <v>1394</v>
      </c>
      <c r="B45" s="129" t="s">
        <v>338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  <c r="N45" s="129">
        <v>0</v>
      </c>
      <c r="O45" s="129">
        <v>0</v>
      </c>
      <c r="P45" s="129">
        <v>0</v>
      </c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</row>
    <row r="46" spans="1:30" ht="12.75">
      <c r="A46" s="129" t="s">
        <v>35</v>
      </c>
      <c r="B46" s="129" t="s">
        <v>338</v>
      </c>
      <c r="C46" s="129">
        <v>96003</v>
      </c>
      <c r="D46" s="129">
        <v>96640</v>
      </c>
      <c r="E46" s="129">
        <v>96666</v>
      </c>
      <c r="F46" s="129">
        <v>96786</v>
      </c>
      <c r="G46" s="129">
        <v>97124</v>
      </c>
      <c r="H46" s="129">
        <v>97223</v>
      </c>
      <c r="I46" s="129">
        <v>97520</v>
      </c>
      <c r="J46" s="129">
        <v>97877</v>
      </c>
      <c r="K46" s="129">
        <v>99014</v>
      </c>
      <c r="L46" s="129">
        <v>99573</v>
      </c>
      <c r="M46" s="129">
        <v>100758</v>
      </c>
      <c r="N46" s="129">
        <v>101240</v>
      </c>
      <c r="O46" s="129">
        <v>102330</v>
      </c>
      <c r="P46" s="129">
        <v>98298924</v>
      </c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</row>
    <row r="47" spans="1:30" ht="12.75">
      <c r="A47" s="129" t="s">
        <v>1395</v>
      </c>
      <c r="B47" s="129" t="s">
        <v>338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29">
        <v>0</v>
      </c>
      <c r="K47" s="129">
        <v>0</v>
      </c>
      <c r="L47" s="129">
        <v>0</v>
      </c>
      <c r="M47" s="129">
        <v>0</v>
      </c>
      <c r="N47" s="129">
        <v>0</v>
      </c>
      <c r="O47" s="129">
        <v>0</v>
      </c>
      <c r="P47" s="129">
        <v>0</v>
      </c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</row>
    <row r="48" spans="1:30" ht="12.75">
      <c r="A48" s="129" t="s">
        <v>36</v>
      </c>
      <c r="B48" s="129" t="s">
        <v>338</v>
      </c>
      <c r="C48" s="129">
        <v>24807</v>
      </c>
      <c r="D48" s="129">
        <v>24807</v>
      </c>
      <c r="E48" s="129">
        <v>24807</v>
      </c>
      <c r="F48" s="129">
        <v>24807</v>
      </c>
      <c r="G48" s="129">
        <v>24807</v>
      </c>
      <c r="H48" s="129">
        <v>24807</v>
      </c>
      <c r="I48" s="129">
        <v>24807</v>
      </c>
      <c r="J48" s="129">
        <v>24807</v>
      </c>
      <c r="K48" s="129">
        <v>24807</v>
      </c>
      <c r="L48" s="129">
        <v>24798</v>
      </c>
      <c r="M48" s="129">
        <v>24798</v>
      </c>
      <c r="N48" s="129">
        <v>24798</v>
      </c>
      <c r="O48" s="129">
        <v>24798</v>
      </c>
      <c r="P48" s="129">
        <v>24804406</v>
      </c>
      <c r="Q48" s="351"/>
      <c r="R48" s="351"/>
      <c r="S48" s="351"/>
      <c r="T48" s="351"/>
      <c r="U48" s="351"/>
      <c r="V48" s="351"/>
      <c r="W48" s="351"/>
      <c r="X48" s="351"/>
      <c r="Y48" s="351"/>
      <c r="Z48" s="351"/>
      <c r="AA48" s="351"/>
      <c r="AB48" s="351"/>
      <c r="AC48" s="351"/>
      <c r="AD48" s="351"/>
    </row>
    <row r="49" spans="1:30" ht="12.75">
      <c r="A49" s="129" t="s">
        <v>37</v>
      </c>
      <c r="B49" s="129" t="s">
        <v>338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29">
        <v>0</v>
      </c>
      <c r="K49" s="129">
        <v>0</v>
      </c>
      <c r="L49" s="129">
        <v>0</v>
      </c>
      <c r="M49" s="129">
        <v>0</v>
      </c>
      <c r="N49" s="129">
        <v>0</v>
      </c>
      <c r="O49" s="129">
        <v>0</v>
      </c>
      <c r="P49" s="129">
        <v>0</v>
      </c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</row>
    <row r="50" spans="1:30" ht="12.75">
      <c r="A50" s="129" t="s">
        <v>1396</v>
      </c>
      <c r="B50" s="129" t="s">
        <v>338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29">
        <v>0</v>
      </c>
      <c r="K50" s="129">
        <v>0</v>
      </c>
      <c r="L50" s="129">
        <v>0</v>
      </c>
      <c r="M50" s="129">
        <v>0</v>
      </c>
      <c r="N50" s="129">
        <v>0</v>
      </c>
      <c r="O50" s="129">
        <v>0</v>
      </c>
      <c r="P50" s="129">
        <v>0</v>
      </c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</row>
    <row r="51" spans="1:30" ht="12.75">
      <c r="A51" s="129" t="s">
        <v>38</v>
      </c>
      <c r="B51" s="129" t="s">
        <v>338</v>
      </c>
      <c r="C51" s="129">
        <v>21192</v>
      </c>
      <c r="D51" s="129">
        <v>21198</v>
      </c>
      <c r="E51" s="129">
        <v>21211</v>
      </c>
      <c r="F51" s="129">
        <v>21221</v>
      </c>
      <c r="G51" s="129">
        <v>21251</v>
      </c>
      <c r="H51" s="129">
        <v>21318</v>
      </c>
      <c r="I51" s="129">
        <v>21412</v>
      </c>
      <c r="J51" s="129">
        <v>21492</v>
      </c>
      <c r="K51" s="129">
        <v>21513</v>
      </c>
      <c r="L51" s="129">
        <v>21538</v>
      </c>
      <c r="M51" s="129">
        <v>21368</v>
      </c>
      <c r="N51" s="129">
        <v>21339</v>
      </c>
      <c r="O51" s="129">
        <v>21316</v>
      </c>
      <c r="P51" s="129">
        <v>21342859</v>
      </c>
      <c r="Q51" s="351"/>
      <c r="R51" s="351"/>
      <c r="S51" s="351"/>
      <c r="T51" s="351"/>
      <c r="U51" s="351"/>
      <c r="V51" s="351"/>
      <c r="W51" s="351"/>
      <c r="X51" s="351"/>
      <c r="Y51" s="351"/>
      <c r="Z51" s="351"/>
      <c r="AA51" s="351"/>
      <c r="AB51" s="351"/>
      <c r="AC51" s="351"/>
      <c r="AD51" s="351"/>
    </row>
    <row r="52" spans="1:30" ht="12.75">
      <c r="A52" s="129" t="s">
        <v>39</v>
      </c>
      <c r="B52" s="129" t="s">
        <v>338</v>
      </c>
      <c r="C52" s="129">
        <v>1033895</v>
      </c>
      <c r="D52" s="129">
        <v>1039375</v>
      </c>
      <c r="E52" s="129">
        <v>1043933</v>
      </c>
      <c r="F52" s="129">
        <v>1050538</v>
      </c>
      <c r="G52" s="129">
        <v>1055675</v>
      </c>
      <c r="H52" s="129">
        <v>1060171</v>
      </c>
      <c r="I52" s="129">
        <v>1067662</v>
      </c>
      <c r="J52" s="129">
        <v>1072331</v>
      </c>
      <c r="K52" s="129">
        <v>1077832</v>
      </c>
      <c r="L52" s="129">
        <v>1084021</v>
      </c>
      <c r="M52" s="129">
        <v>1105439</v>
      </c>
      <c r="N52" s="129">
        <v>1110582</v>
      </c>
      <c r="O52" s="129">
        <v>1116496</v>
      </c>
      <c r="P52" s="129">
        <v>1070229423</v>
      </c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</row>
    <row r="53" spans="1:30" ht="12.75">
      <c r="A53" s="129" t="s">
        <v>1397</v>
      </c>
      <c r="B53" s="129" t="s">
        <v>338</v>
      </c>
      <c r="C53" s="129">
        <v>0</v>
      </c>
      <c r="D53" s="129">
        <v>0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  <c r="P53" s="129">
        <v>0</v>
      </c>
      <c r="Q53" s="351"/>
      <c r="R53" s="351"/>
      <c r="S53" s="351"/>
      <c r="T53" s="351"/>
      <c r="U53" s="351"/>
      <c r="V53" s="351"/>
      <c r="W53" s="351"/>
      <c r="X53" s="351"/>
      <c r="Y53" s="351"/>
      <c r="Z53" s="351"/>
      <c r="AA53" s="351"/>
      <c r="AB53" s="351"/>
      <c r="AC53" s="351"/>
      <c r="AD53" s="351"/>
    </row>
    <row r="54" spans="1:30" ht="12.75">
      <c r="A54" s="129" t="s">
        <v>40</v>
      </c>
      <c r="B54" s="129" t="s">
        <v>338</v>
      </c>
      <c r="C54" s="129">
        <v>38629</v>
      </c>
      <c r="D54" s="129">
        <v>38582</v>
      </c>
      <c r="E54" s="129">
        <v>38606</v>
      </c>
      <c r="F54" s="129">
        <v>38585</v>
      </c>
      <c r="G54" s="129">
        <v>38484</v>
      </c>
      <c r="H54" s="129">
        <v>38495</v>
      </c>
      <c r="I54" s="129">
        <v>38376</v>
      </c>
      <c r="J54" s="129">
        <v>38465</v>
      </c>
      <c r="K54" s="129">
        <v>38543</v>
      </c>
      <c r="L54" s="129">
        <v>38538</v>
      </c>
      <c r="M54" s="129">
        <v>38675</v>
      </c>
      <c r="N54" s="129">
        <v>38644</v>
      </c>
      <c r="O54" s="129">
        <v>38608</v>
      </c>
      <c r="P54" s="129">
        <v>38550993</v>
      </c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</row>
    <row r="55" spans="1:30" ht="12.75">
      <c r="A55" s="129" t="s">
        <v>1398</v>
      </c>
      <c r="B55" s="129" t="s">
        <v>338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29">
        <v>0</v>
      </c>
      <c r="K55" s="129">
        <v>0</v>
      </c>
      <c r="L55" s="129">
        <v>0</v>
      </c>
      <c r="M55" s="129">
        <v>0</v>
      </c>
      <c r="N55" s="129">
        <v>0</v>
      </c>
      <c r="O55" s="129">
        <v>0</v>
      </c>
      <c r="P55" s="129">
        <v>0</v>
      </c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</row>
    <row r="56" spans="1:30" ht="12.75">
      <c r="A56" s="129" t="s">
        <v>1074</v>
      </c>
      <c r="B56" s="129" t="s">
        <v>338</v>
      </c>
      <c r="C56" s="129">
        <v>0</v>
      </c>
      <c r="D56" s="129">
        <v>0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  <c r="J56" s="129">
        <v>0</v>
      </c>
      <c r="K56" s="129">
        <v>0</v>
      </c>
      <c r="L56" s="129">
        <v>0</v>
      </c>
      <c r="M56" s="129">
        <v>0</v>
      </c>
      <c r="N56" s="129">
        <v>0</v>
      </c>
      <c r="O56" s="129">
        <v>0</v>
      </c>
      <c r="P56" s="129">
        <v>21</v>
      </c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</row>
    <row r="57" spans="1:30" ht="12.75">
      <c r="A57" s="129" t="s">
        <v>1075</v>
      </c>
      <c r="B57" s="129" t="s">
        <v>338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29">
        <v>0</v>
      </c>
      <c r="K57" s="129">
        <v>0</v>
      </c>
      <c r="L57" s="129">
        <v>0</v>
      </c>
      <c r="M57" s="129">
        <v>0</v>
      </c>
      <c r="N57" s="129">
        <v>0</v>
      </c>
      <c r="O57" s="129">
        <v>0</v>
      </c>
      <c r="P57" s="129">
        <v>0</v>
      </c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</row>
    <row r="58" spans="1:30" ht="12.75">
      <c r="A58" s="129" t="s">
        <v>1086</v>
      </c>
      <c r="B58" s="129" t="s">
        <v>338</v>
      </c>
      <c r="C58" s="129">
        <v>88512</v>
      </c>
      <c r="D58" s="129">
        <v>89621</v>
      </c>
      <c r="E58" s="129">
        <v>90314</v>
      </c>
      <c r="F58" s="129">
        <v>91526</v>
      </c>
      <c r="G58" s="129">
        <v>92523</v>
      </c>
      <c r="H58" s="129">
        <v>92520</v>
      </c>
      <c r="I58" s="129">
        <v>92421</v>
      </c>
      <c r="J58" s="129">
        <v>92901</v>
      </c>
      <c r="K58" s="129">
        <v>76144</v>
      </c>
      <c r="L58" s="129">
        <v>76784</v>
      </c>
      <c r="M58" s="129">
        <v>77292</v>
      </c>
      <c r="N58" s="129">
        <v>77655</v>
      </c>
      <c r="O58" s="129">
        <v>78037</v>
      </c>
      <c r="P58" s="129">
        <v>86081203</v>
      </c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</row>
    <row r="59" spans="1:30" ht="12.75">
      <c r="A59" s="129" t="s">
        <v>1399</v>
      </c>
      <c r="B59" s="129" t="s">
        <v>338</v>
      </c>
      <c r="C59" s="129">
        <v>0</v>
      </c>
      <c r="D59" s="129">
        <v>0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  <c r="J59" s="129">
        <v>0</v>
      </c>
      <c r="K59" s="129">
        <v>0</v>
      </c>
      <c r="L59" s="129">
        <v>0</v>
      </c>
      <c r="M59" s="129">
        <v>0</v>
      </c>
      <c r="N59" s="129">
        <v>0</v>
      </c>
      <c r="O59" s="129">
        <v>0</v>
      </c>
      <c r="P59" s="129">
        <v>0</v>
      </c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</row>
    <row r="60" spans="1:30" ht="12.75">
      <c r="A60" s="129" t="s">
        <v>952</v>
      </c>
      <c r="B60" s="129" t="s">
        <v>338</v>
      </c>
      <c r="C60" s="129">
        <v>0</v>
      </c>
      <c r="D60" s="129">
        <v>0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  <c r="J60" s="129">
        <v>0</v>
      </c>
      <c r="K60" s="129">
        <v>0</v>
      </c>
      <c r="L60" s="129">
        <v>0</v>
      </c>
      <c r="M60" s="129">
        <v>0</v>
      </c>
      <c r="N60" s="129">
        <v>0</v>
      </c>
      <c r="O60" s="129">
        <v>0</v>
      </c>
      <c r="P60" s="129">
        <v>0</v>
      </c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</row>
    <row r="61" spans="1:30" ht="12.75">
      <c r="A61" s="129" t="s">
        <v>1400</v>
      </c>
      <c r="B61" s="129" t="s">
        <v>338</v>
      </c>
      <c r="C61" s="129">
        <v>0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29">
        <v>0</v>
      </c>
      <c r="K61" s="129">
        <v>0</v>
      </c>
      <c r="L61" s="129">
        <v>0</v>
      </c>
      <c r="M61" s="129">
        <v>0</v>
      </c>
      <c r="N61" s="129">
        <v>0</v>
      </c>
      <c r="O61" s="129">
        <v>0</v>
      </c>
      <c r="P61" s="129">
        <v>0</v>
      </c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</row>
    <row r="62" spans="1:30" ht="12.75">
      <c r="A62" s="129" t="s">
        <v>994</v>
      </c>
      <c r="B62" s="129" t="s">
        <v>338</v>
      </c>
      <c r="C62" s="129">
        <v>0</v>
      </c>
      <c r="D62" s="129">
        <v>0</v>
      </c>
      <c r="E62" s="129">
        <v>0</v>
      </c>
      <c r="F62" s="129">
        <v>0</v>
      </c>
      <c r="G62" s="129">
        <v>0</v>
      </c>
      <c r="H62" s="129">
        <v>0</v>
      </c>
      <c r="I62" s="129">
        <v>0</v>
      </c>
      <c r="J62" s="129">
        <v>4296</v>
      </c>
      <c r="K62" s="129">
        <v>4626</v>
      </c>
      <c r="L62" s="129">
        <v>4969</v>
      </c>
      <c r="M62" s="129">
        <v>5564</v>
      </c>
      <c r="N62" s="129">
        <v>5611</v>
      </c>
      <c r="O62" s="129">
        <v>5611</v>
      </c>
      <c r="P62" s="129">
        <v>2322526</v>
      </c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</row>
    <row r="63" spans="1:30" ht="12.75">
      <c r="A63" s="129" t="s">
        <v>1401</v>
      </c>
      <c r="B63" s="129" t="s">
        <v>338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29">
        <v>0</v>
      </c>
      <c r="K63" s="129">
        <v>0</v>
      </c>
      <c r="L63" s="129">
        <v>0</v>
      </c>
      <c r="M63" s="129">
        <v>0</v>
      </c>
      <c r="N63" s="129">
        <v>0</v>
      </c>
      <c r="O63" s="129">
        <v>0</v>
      </c>
      <c r="P63" s="129">
        <v>0</v>
      </c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</row>
    <row r="64" spans="1:30" ht="12.75">
      <c r="A64" s="129" t="s">
        <v>995</v>
      </c>
      <c r="B64" s="129" t="s">
        <v>338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29">
        <v>633</v>
      </c>
      <c r="K64" s="129">
        <v>17985</v>
      </c>
      <c r="L64" s="129">
        <v>17946</v>
      </c>
      <c r="M64" s="129">
        <v>18680</v>
      </c>
      <c r="N64" s="129">
        <v>18690</v>
      </c>
      <c r="O64" s="129">
        <v>18878</v>
      </c>
      <c r="P64" s="129">
        <v>6947639</v>
      </c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</row>
    <row r="65" spans="1:30" ht="12.75">
      <c r="A65" s="129" t="s">
        <v>1402</v>
      </c>
      <c r="B65" s="129" t="s">
        <v>338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v>0</v>
      </c>
      <c r="I65" s="129">
        <v>0</v>
      </c>
      <c r="J65" s="129">
        <v>0</v>
      </c>
      <c r="K65" s="129">
        <v>0</v>
      </c>
      <c r="L65" s="129">
        <v>0</v>
      </c>
      <c r="M65" s="129">
        <v>0</v>
      </c>
      <c r="N65" s="129">
        <v>0</v>
      </c>
      <c r="O65" s="129">
        <v>0</v>
      </c>
      <c r="P65" s="129">
        <v>0</v>
      </c>
      <c r="Q65" s="351"/>
      <c r="R65" s="351"/>
      <c r="S65" s="351"/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</row>
    <row r="66" spans="1:30" ht="12.75">
      <c r="A66" s="129" t="s">
        <v>1087</v>
      </c>
      <c r="B66" s="129" t="s">
        <v>338</v>
      </c>
      <c r="C66" s="129">
        <v>183881</v>
      </c>
      <c r="D66" s="129">
        <v>185313</v>
      </c>
      <c r="E66" s="129">
        <v>186006</v>
      </c>
      <c r="F66" s="129">
        <v>188242</v>
      </c>
      <c r="G66" s="129">
        <v>189161</v>
      </c>
      <c r="H66" s="129">
        <v>190518</v>
      </c>
      <c r="I66" s="129">
        <v>192469</v>
      </c>
      <c r="J66" s="129">
        <v>193994</v>
      </c>
      <c r="K66" s="129">
        <v>194981</v>
      </c>
      <c r="L66" s="129">
        <v>195558</v>
      </c>
      <c r="M66" s="129">
        <v>181428</v>
      </c>
      <c r="N66" s="129">
        <v>181268</v>
      </c>
      <c r="O66" s="129">
        <v>181051</v>
      </c>
      <c r="P66" s="129">
        <v>188450224</v>
      </c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</row>
    <row r="67" spans="1:30" ht="12.75">
      <c r="A67" s="129" t="s">
        <v>1403</v>
      </c>
      <c r="B67" s="129" t="s">
        <v>338</v>
      </c>
      <c r="C67" s="129">
        <v>0</v>
      </c>
      <c r="D67" s="129">
        <v>0</v>
      </c>
      <c r="E67" s="129">
        <v>0</v>
      </c>
      <c r="F67" s="129">
        <v>0</v>
      </c>
      <c r="G67" s="129">
        <v>0</v>
      </c>
      <c r="H67" s="129">
        <v>0</v>
      </c>
      <c r="I67" s="129">
        <v>0</v>
      </c>
      <c r="J67" s="129">
        <v>0</v>
      </c>
      <c r="K67" s="129">
        <v>0</v>
      </c>
      <c r="L67" s="129">
        <v>0</v>
      </c>
      <c r="M67" s="129">
        <v>0</v>
      </c>
      <c r="N67" s="129">
        <v>0</v>
      </c>
      <c r="O67" s="129">
        <v>0</v>
      </c>
      <c r="P67" s="129">
        <v>0</v>
      </c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</row>
    <row r="68" spans="1:30" ht="12.75">
      <c r="A68" s="129" t="s">
        <v>1404</v>
      </c>
      <c r="B68" s="129" t="s">
        <v>338</v>
      </c>
      <c r="C68" s="129">
        <v>0</v>
      </c>
      <c r="D68" s="129">
        <v>0</v>
      </c>
      <c r="E68" s="129">
        <v>0</v>
      </c>
      <c r="F68" s="129">
        <v>0</v>
      </c>
      <c r="G68" s="129">
        <v>0</v>
      </c>
      <c r="H68" s="129">
        <v>0</v>
      </c>
      <c r="I68" s="129">
        <v>0</v>
      </c>
      <c r="J68" s="129">
        <v>0</v>
      </c>
      <c r="K68" s="129">
        <v>0</v>
      </c>
      <c r="L68" s="129">
        <v>0</v>
      </c>
      <c r="M68" s="129">
        <v>0</v>
      </c>
      <c r="N68" s="129">
        <v>0</v>
      </c>
      <c r="O68" s="129">
        <v>0</v>
      </c>
      <c r="P68" s="129">
        <v>0</v>
      </c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</row>
    <row r="69" spans="1:30" ht="12.75">
      <c r="A69" s="129" t="s">
        <v>996</v>
      </c>
      <c r="B69" s="129" t="s">
        <v>338</v>
      </c>
      <c r="C69" s="129">
        <v>0</v>
      </c>
      <c r="D69" s="129">
        <v>0</v>
      </c>
      <c r="E69" s="129">
        <v>0</v>
      </c>
      <c r="F69" s="129">
        <v>0</v>
      </c>
      <c r="G69" s="129">
        <v>0</v>
      </c>
      <c r="H69" s="129">
        <v>0</v>
      </c>
      <c r="I69" s="129">
        <v>0</v>
      </c>
      <c r="J69" s="129">
        <v>0</v>
      </c>
      <c r="K69" s="129">
        <v>0</v>
      </c>
      <c r="L69" s="129">
        <v>0</v>
      </c>
      <c r="M69" s="129">
        <v>0</v>
      </c>
      <c r="N69" s="129">
        <v>0</v>
      </c>
      <c r="O69" s="129">
        <v>1785</v>
      </c>
      <c r="P69" s="129">
        <v>74385</v>
      </c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</row>
    <row r="70" spans="1:30" ht="12.75">
      <c r="A70" s="129" t="s">
        <v>1405</v>
      </c>
      <c r="B70" s="129" t="s">
        <v>338</v>
      </c>
      <c r="C70" s="129">
        <v>0</v>
      </c>
      <c r="D70" s="129">
        <v>0</v>
      </c>
      <c r="E70" s="129">
        <v>0</v>
      </c>
      <c r="F70" s="129">
        <v>0</v>
      </c>
      <c r="G70" s="129">
        <v>0</v>
      </c>
      <c r="H70" s="129">
        <v>0</v>
      </c>
      <c r="I70" s="129">
        <v>0</v>
      </c>
      <c r="J70" s="129">
        <v>0</v>
      </c>
      <c r="K70" s="129">
        <v>0</v>
      </c>
      <c r="L70" s="129">
        <v>0</v>
      </c>
      <c r="M70" s="129">
        <v>0</v>
      </c>
      <c r="N70" s="129">
        <v>0</v>
      </c>
      <c r="O70" s="129">
        <v>0</v>
      </c>
      <c r="P70" s="129">
        <v>0</v>
      </c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</row>
    <row r="71" spans="1:30" ht="12.75">
      <c r="A71" s="129" t="s">
        <v>997</v>
      </c>
      <c r="B71" s="129" t="s">
        <v>338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29">
        <v>0</v>
      </c>
      <c r="K71" s="129">
        <v>0</v>
      </c>
      <c r="L71" s="129">
        <v>0</v>
      </c>
      <c r="M71" s="129">
        <v>0</v>
      </c>
      <c r="N71" s="129">
        <v>0</v>
      </c>
      <c r="O71" s="129">
        <v>0</v>
      </c>
      <c r="P71" s="129">
        <v>0</v>
      </c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</row>
    <row r="72" spans="1:30" ht="12.75">
      <c r="A72" s="129" t="s">
        <v>1406</v>
      </c>
      <c r="B72" s="129" t="s">
        <v>338</v>
      </c>
      <c r="C72" s="129">
        <v>0</v>
      </c>
      <c r="D72" s="129">
        <v>0</v>
      </c>
      <c r="E72" s="129">
        <v>0</v>
      </c>
      <c r="F72" s="129">
        <v>0</v>
      </c>
      <c r="G72" s="129">
        <v>0</v>
      </c>
      <c r="H72" s="129">
        <v>0</v>
      </c>
      <c r="I72" s="129">
        <v>0</v>
      </c>
      <c r="J72" s="129">
        <v>0</v>
      </c>
      <c r="K72" s="129">
        <v>0</v>
      </c>
      <c r="L72" s="129">
        <v>0</v>
      </c>
      <c r="M72" s="129">
        <v>0</v>
      </c>
      <c r="N72" s="129">
        <v>0</v>
      </c>
      <c r="O72" s="129">
        <v>0</v>
      </c>
      <c r="P72" s="129">
        <v>0</v>
      </c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</row>
    <row r="73" spans="1:30" ht="12.75">
      <c r="A73" s="129" t="s">
        <v>41</v>
      </c>
      <c r="B73" s="129" t="s">
        <v>338</v>
      </c>
      <c r="C73" s="129">
        <v>17293</v>
      </c>
      <c r="D73" s="129">
        <v>17390</v>
      </c>
      <c r="E73" s="129">
        <v>17458</v>
      </c>
      <c r="F73" s="129">
        <v>17501</v>
      </c>
      <c r="G73" s="129">
        <v>17491</v>
      </c>
      <c r="H73" s="129">
        <v>17461</v>
      </c>
      <c r="I73" s="129">
        <v>17442</v>
      </c>
      <c r="J73" s="129">
        <v>17624</v>
      </c>
      <c r="K73" s="129">
        <v>17576</v>
      </c>
      <c r="L73" s="129">
        <v>17604</v>
      </c>
      <c r="M73" s="129">
        <v>17616</v>
      </c>
      <c r="N73" s="129">
        <v>17670</v>
      </c>
      <c r="O73" s="129">
        <v>17726</v>
      </c>
      <c r="P73" s="129">
        <v>17528638</v>
      </c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</row>
    <row r="74" spans="1:30" ht="12.75">
      <c r="A74" s="129" t="s">
        <v>1407</v>
      </c>
      <c r="B74" s="129" t="s">
        <v>338</v>
      </c>
      <c r="C74" s="129">
        <v>0</v>
      </c>
      <c r="D74" s="129">
        <v>0</v>
      </c>
      <c r="E74" s="129">
        <v>0</v>
      </c>
      <c r="F74" s="129">
        <v>0</v>
      </c>
      <c r="G74" s="129">
        <v>0</v>
      </c>
      <c r="H74" s="129">
        <v>0</v>
      </c>
      <c r="I74" s="129">
        <v>0</v>
      </c>
      <c r="J74" s="129">
        <v>0</v>
      </c>
      <c r="K74" s="129">
        <v>0</v>
      </c>
      <c r="L74" s="129">
        <v>0</v>
      </c>
      <c r="M74" s="129">
        <v>0</v>
      </c>
      <c r="N74" s="129">
        <v>0</v>
      </c>
      <c r="O74" s="129">
        <v>0</v>
      </c>
      <c r="P74" s="129">
        <v>0</v>
      </c>
      <c r="Q74" s="351"/>
      <c r="R74" s="351"/>
      <c r="S74" s="351"/>
      <c r="T74" s="351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</row>
    <row r="75" spans="1:30" ht="12.75">
      <c r="A75" s="129" t="s">
        <v>42</v>
      </c>
      <c r="B75" s="129" t="s">
        <v>338</v>
      </c>
      <c r="C75" s="129">
        <v>83131</v>
      </c>
      <c r="D75" s="129">
        <v>83130</v>
      </c>
      <c r="E75" s="129">
        <v>83127</v>
      </c>
      <c r="F75" s="129">
        <v>83122</v>
      </c>
      <c r="G75" s="129">
        <v>83118</v>
      </c>
      <c r="H75" s="129">
        <v>83111</v>
      </c>
      <c r="I75" s="129">
        <v>83109</v>
      </c>
      <c r="J75" s="129">
        <v>83106</v>
      </c>
      <c r="K75" s="129">
        <v>83099</v>
      </c>
      <c r="L75" s="129">
        <v>83098</v>
      </c>
      <c r="M75" s="129">
        <v>83094</v>
      </c>
      <c r="N75" s="129">
        <v>83091</v>
      </c>
      <c r="O75" s="129">
        <v>83089</v>
      </c>
      <c r="P75" s="129">
        <v>83109687</v>
      </c>
      <c r="Q75" s="351"/>
      <c r="R75" s="351"/>
      <c r="S75" s="351"/>
      <c r="T75" s="351"/>
      <c r="U75" s="351"/>
      <c r="V75" s="351"/>
      <c r="W75" s="351"/>
      <c r="X75" s="351"/>
      <c r="Y75" s="351"/>
      <c r="Z75" s="351"/>
      <c r="AA75" s="351"/>
      <c r="AB75" s="351"/>
      <c r="AC75" s="351"/>
      <c r="AD75" s="351"/>
    </row>
    <row r="76" spans="1:30" ht="12.75">
      <c r="A76" s="129" t="s">
        <v>1408</v>
      </c>
      <c r="B76" s="129" t="s">
        <v>338</v>
      </c>
      <c r="C76" s="129">
        <v>0</v>
      </c>
      <c r="D76" s="129">
        <v>0</v>
      </c>
      <c r="E76" s="129">
        <v>0</v>
      </c>
      <c r="F76" s="129">
        <v>0</v>
      </c>
      <c r="G76" s="129">
        <v>0</v>
      </c>
      <c r="H76" s="129">
        <v>0</v>
      </c>
      <c r="I76" s="129">
        <v>0</v>
      </c>
      <c r="J76" s="129">
        <v>0</v>
      </c>
      <c r="K76" s="129">
        <v>0</v>
      </c>
      <c r="L76" s="129">
        <v>0</v>
      </c>
      <c r="M76" s="129">
        <v>0</v>
      </c>
      <c r="N76" s="129">
        <v>0</v>
      </c>
      <c r="O76" s="129">
        <v>0</v>
      </c>
      <c r="P76" s="129">
        <v>0</v>
      </c>
      <c r="Q76" s="351"/>
      <c r="R76" s="351"/>
      <c r="S76" s="351"/>
      <c r="T76" s="351"/>
      <c r="U76" s="351"/>
      <c r="V76" s="351"/>
      <c r="W76" s="351"/>
      <c r="X76" s="351"/>
      <c r="Y76" s="351"/>
      <c r="Z76" s="351"/>
      <c r="AA76" s="351"/>
      <c r="AB76" s="351"/>
      <c r="AC76" s="351"/>
      <c r="AD76" s="351"/>
    </row>
    <row r="77" spans="1:30" ht="12.75">
      <c r="A77" s="129" t="s">
        <v>43</v>
      </c>
      <c r="B77" s="129" t="s">
        <v>338</v>
      </c>
      <c r="C77" s="129">
        <v>40574</v>
      </c>
      <c r="D77" s="129">
        <v>40101</v>
      </c>
      <c r="E77" s="129">
        <v>40179</v>
      </c>
      <c r="F77" s="129">
        <v>40313</v>
      </c>
      <c r="G77" s="129">
        <v>40516</v>
      </c>
      <c r="H77" s="129">
        <v>40854</v>
      </c>
      <c r="I77" s="129">
        <v>41171</v>
      </c>
      <c r="J77" s="129">
        <v>41475</v>
      </c>
      <c r="K77" s="129">
        <v>41866</v>
      </c>
      <c r="L77" s="129">
        <v>42187</v>
      </c>
      <c r="M77" s="129">
        <v>42452</v>
      </c>
      <c r="N77" s="129">
        <v>42927</v>
      </c>
      <c r="O77" s="129">
        <v>43475</v>
      </c>
      <c r="P77" s="129">
        <v>41338703</v>
      </c>
      <c r="Q77" s="351"/>
      <c r="R77" s="351"/>
      <c r="S77" s="351"/>
      <c r="T77" s="351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</row>
    <row r="78" spans="1:30" ht="12.75">
      <c r="A78" s="129" t="s">
        <v>1409</v>
      </c>
      <c r="B78" s="129" t="s">
        <v>338</v>
      </c>
      <c r="C78" s="129">
        <v>0</v>
      </c>
      <c r="D78" s="129">
        <v>0</v>
      </c>
      <c r="E78" s="129">
        <v>0</v>
      </c>
      <c r="F78" s="129">
        <v>0</v>
      </c>
      <c r="G78" s="129">
        <v>0</v>
      </c>
      <c r="H78" s="129">
        <v>0</v>
      </c>
      <c r="I78" s="129">
        <v>0</v>
      </c>
      <c r="J78" s="129">
        <v>0</v>
      </c>
      <c r="K78" s="129">
        <v>0</v>
      </c>
      <c r="L78" s="129">
        <v>0</v>
      </c>
      <c r="M78" s="129">
        <v>0</v>
      </c>
      <c r="N78" s="129">
        <v>0</v>
      </c>
      <c r="O78" s="129">
        <v>0</v>
      </c>
      <c r="P78" s="129">
        <v>0</v>
      </c>
      <c r="Q78" s="351"/>
      <c r="R78" s="351"/>
      <c r="S78" s="351"/>
      <c r="T78" s="351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</row>
    <row r="79" spans="1:30" ht="12.75">
      <c r="A79" s="129" t="s">
        <v>953</v>
      </c>
      <c r="B79" s="129" t="s">
        <v>338</v>
      </c>
      <c r="C79" s="129">
        <v>1413</v>
      </c>
      <c r="D79" s="129">
        <v>1413</v>
      </c>
      <c r="E79" s="129">
        <v>1413</v>
      </c>
      <c r="F79" s="129">
        <v>1413</v>
      </c>
      <c r="G79" s="129">
        <v>1413</v>
      </c>
      <c r="H79" s="129">
        <v>1413</v>
      </c>
      <c r="I79" s="129">
        <v>1413</v>
      </c>
      <c r="J79" s="129">
        <v>1413</v>
      </c>
      <c r="K79" s="129">
        <v>1413</v>
      </c>
      <c r="L79" s="129">
        <v>1413</v>
      </c>
      <c r="M79" s="129">
        <v>1413</v>
      </c>
      <c r="N79" s="129">
        <v>1413</v>
      </c>
      <c r="O79" s="129">
        <v>1413</v>
      </c>
      <c r="P79" s="129">
        <v>1413480</v>
      </c>
      <c r="Q79" s="351"/>
      <c r="R79" s="351"/>
      <c r="S79" s="351"/>
      <c r="T79" s="351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</row>
    <row r="80" spans="1:30" ht="12.75">
      <c r="A80" s="129" t="s">
        <v>1410</v>
      </c>
      <c r="B80" s="129" t="s">
        <v>338</v>
      </c>
      <c r="C80" s="129">
        <v>0</v>
      </c>
      <c r="D80" s="129">
        <v>0</v>
      </c>
      <c r="E80" s="129">
        <v>0</v>
      </c>
      <c r="F80" s="129">
        <v>0</v>
      </c>
      <c r="G80" s="129">
        <v>0</v>
      </c>
      <c r="H80" s="129">
        <v>0</v>
      </c>
      <c r="I80" s="129">
        <v>0</v>
      </c>
      <c r="J80" s="129">
        <v>0</v>
      </c>
      <c r="K80" s="129">
        <v>0</v>
      </c>
      <c r="L80" s="129">
        <v>0</v>
      </c>
      <c r="M80" s="129">
        <v>0</v>
      </c>
      <c r="N80" s="129">
        <v>0</v>
      </c>
      <c r="O80" s="129">
        <v>0</v>
      </c>
      <c r="P80" s="129">
        <v>0</v>
      </c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</row>
    <row r="81" spans="1:30" ht="12.75">
      <c r="A81" s="129" t="s">
        <v>44</v>
      </c>
      <c r="B81" s="129" t="s">
        <v>338</v>
      </c>
      <c r="C81" s="129">
        <v>2605</v>
      </c>
      <c r="D81" s="129">
        <v>2687</v>
      </c>
      <c r="E81" s="129">
        <v>2744</v>
      </c>
      <c r="F81" s="129">
        <v>2868</v>
      </c>
      <c r="G81" s="129">
        <v>2978</v>
      </c>
      <c r="H81" s="129">
        <v>2888</v>
      </c>
      <c r="I81" s="129">
        <v>3022</v>
      </c>
      <c r="J81" s="129">
        <v>3115</v>
      </c>
      <c r="K81" s="129">
        <v>3597</v>
      </c>
      <c r="L81" s="129">
        <v>3686</v>
      </c>
      <c r="M81" s="129">
        <v>3654</v>
      </c>
      <c r="N81" s="129">
        <v>3688</v>
      </c>
      <c r="O81" s="129">
        <v>3825</v>
      </c>
      <c r="P81" s="129">
        <v>3178554</v>
      </c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</row>
    <row r="82" spans="1:30" ht="12.75">
      <c r="A82" s="129" t="s">
        <v>1088</v>
      </c>
      <c r="B82" s="129" t="s">
        <v>338</v>
      </c>
      <c r="C82" s="129">
        <v>0</v>
      </c>
      <c r="D82" s="129">
        <v>0</v>
      </c>
      <c r="E82" s="129">
        <v>0</v>
      </c>
      <c r="F82" s="129">
        <v>1</v>
      </c>
      <c r="G82" s="129">
        <v>3</v>
      </c>
      <c r="H82" s="129">
        <v>0</v>
      </c>
      <c r="I82" s="129">
        <v>0</v>
      </c>
      <c r="J82" s="129">
        <v>0</v>
      </c>
      <c r="K82" s="129">
        <v>193</v>
      </c>
      <c r="L82" s="129">
        <v>193</v>
      </c>
      <c r="M82" s="129">
        <v>0</v>
      </c>
      <c r="N82" s="129">
        <v>0</v>
      </c>
      <c r="O82" s="129">
        <v>0</v>
      </c>
      <c r="P82" s="129">
        <v>32576</v>
      </c>
      <c r="Q82" s="351"/>
      <c r="R82" s="351"/>
      <c r="S82" s="351"/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</row>
    <row r="83" spans="1:30" ht="12.75">
      <c r="A83" s="129" t="s">
        <v>45</v>
      </c>
      <c r="B83" s="129" t="s">
        <v>338</v>
      </c>
      <c r="C83" s="129">
        <v>14121</v>
      </c>
      <c r="D83" s="129">
        <v>14297</v>
      </c>
      <c r="E83" s="129">
        <v>14451</v>
      </c>
      <c r="F83" s="129">
        <v>14615</v>
      </c>
      <c r="G83" s="129">
        <v>14830</v>
      </c>
      <c r="H83" s="129">
        <v>11327</v>
      </c>
      <c r="I83" s="129">
        <v>11448</v>
      </c>
      <c r="J83" s="129">
        <v>11746</v>
      </c>
      <c r="K83" s="129">
        <v>13097</v>
      </c>
      <c r="L83" s="129">
        <v>13313</v>
      </c>
      <c r="M83" s="129">
        <v>14581</v>
      </c>
      <c r="N83" s="129">
        <v>14694</v>
      </c>
      <c r="O83" s="129">
        <v>14854</v>
      </c>
      <c r="P83" s="129">
        <v>13573928</v>
      </c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</row>
    <row r="84" spans="1:30" ht="12.75">
      <c r="A84" s="129" t="s">
        <v>1411</v>
      </c>
      <c r="B84" s="129" t="s">
        <v>338</v>
      </c>
      <c r="C84" s="129">
        <v>0</v>
      </c>
      <c r="D84" s="129">
        <v>0</v>
      </c>
      <c r="E84" s="129">
        <v>0</v>
      </c>
      <c r="F84" s="129">
        <v>0</v>
      </c>
      <c r="G84" s="129">
        <v>0</v>
      </c>
      <c r="H84" s="129">
        <v>0</v>
      </c>
      <c r="I84" s="129">
        <v>0</v>
      </c>
      <c r="J84" s="129">
        <v>0</v>
      </c>
      <c r="K84" s="129">
        <v>0</v>
      </c>
      <c r="L84" s="129">
        <v>0</v>
      </c>
      <c r="M84" s="129">
        <v>0</v>
      </c>
      <c r="N84" s="129">
        <v>0</v>
      </c>
      <c r="O84" s="129">
        <v>0</v>
      </c>
      <c r="P84" s="129">
        <v>0</v>
      </c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</row>
    <row r="85" spans="1:30" ht="12.75">
      <c r="A85" s="129" t="s">
        <v>1089</v>
      </c>
      <c r="B85" s="129" t="s">
        <v>338</v>
      </c>
      <c r="C85" s="129">
        <v>0</v>
      </c>
      <c r="D85" s="129">
        <v>0</v>
      </c>
      <c r="E85" s="129">
        <v>0</v>
      </c>
      <c r="F85" s="129">
        <v>3</v>
      </c>
      <c r="G85" s="129">
        <v>6</v>
      </c>
      <c r="H85" s="129">
        <v>0</v>
      </c>
      <c r="I85" s="129">
        <v>0</v>
      </c>
      <c r="J85" s="129">
        <v>0</v>
      </c>
      <c r="K85" s="129">
        <v>83</v>
      </c>
      <c r="L85" s="129">
        <v>83</v>
      </c>
      <c r="M85" s="129">
        <v>0</v>
      </c>
      <c r="N85" s="129">
        <v>0</v>
      </c>
      <c r="O85" s="129">
        <v>0</v>
      </c>
      <c r="P85" s="129">
        <v>14519</v>
      </c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</row>
    <row r="86" spans="1:30" ht="12.75">
      <c r="A86" s="129" t="s">
        <v>46</v>
      </c>
      <c r="B86" s="129" t="s">
        <v>338</v>
      </c>
      <c r="C86" s="129">
        <v>86</v>
      </c>
      <c r="D86" s="129">
        <v>86</v>
      </c>
      <c r="E86" s="129">
        <v>86</v>
      </c>
      <c r="F86" s="129">
        <v>86</v>
      </c>
      <c r="G86" s="129">
        <v>86</v>
      </c>
      <c r="H86" s="129">
        <v>86</v>
      </c>
      <c r="I86" s="129">
        <v>52</v>
      </c>
      <c r="J86" s="129">
        <v>52</v>
      </c>
      <c r="K86" s="129">
        <v>52</v>
      </c>
      <c r="L86" s="129">
        <v>52</v>
      </c>
      <c r="M86" s="129">
        <v>52</v>
      </c>
      <c r="N86" s="129">
        <v>52</v>
      </c>
      <c r="O86" s="129">
        <v>52</v>
      </c>
      <c r="P86" s="129">
        <v>67541</v>
      </c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</row>
    <row r="87" spans="1:30" ht="12.75">
      <c r="A87" s="129" t="s">
        <v>1412</v>
      </c>
      <c r="B87" s="129" t="s">
        <v>338</v>
      </c>
      <c r="C87" s="129">
        <v>0</v>
      </c>
      <c r="D87" s="129">
        <v>0</v>
      </c>
      <c r="E87" s="129">
        <v>0</v>
      </c>
      <c r="F87" s="129">
        <v>0</v>
      </c>
      <c r="G87" s="129">
        <v>0</v>
      </c>
      <c r="H87" s="129">
        <v>0</v>
      </c>
      <c r="I87" s="129">
        <v>0</v>
      </c>
      <c r="J87" s="129">
        <v>0</v>
      </c>
      <c r="K87" s="129">
        <v>0</v>
      </c>
      <c r="L87" s="129">
        <v>0</v>
      </c>
      <c r="M87" s="129">
        <v>0</v>
      </c>
      <c r="N87" s="129">
        <v>0</v>
      </c>
      <c r="O87" s="129">
        <v>0</v>
      </c>
      <c r="P87" s="129">
        <v>0</v>
      </c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</row>
    <row r="88" spans="1:30" ht="12.75">
      <c r="A88" s="129" t="s">
        <v>998</v>
      </c>
      <c r="B88" s="129" t="s">
        <v>338</v>
      </c>
      <c r="C88" s="129">
        <v>0</v>
      </c>
      <c r="D88" s="129">
        <v>0</v>
      </c>
      <c r="E88" s="129">
        <v>0</v>
      </c>
      <c r="F88" s="129">
        <v>0</v>
      </c>
      <c r="G88" s="129">
        <v>0</v>
      </c>
      <c r="H88" s="129">
        <v>0</v>
      </c>
      <c r="I88" s="129">
        <v>0</v>
      </c>
      <c r="J88" s="129">
        <v>0</v>
      </c>
      <c r="K88" s="129">
        <v>0</v>
      </c>
      <c r="L88" s="129">
        <v>0</v>
      </c>
      <c r="M88" s="129">
        <v>0</v>
      </c>
      <c r="N88" s="129">
        <v>0</v>
      </c>
      <c r="O88" s="129">
        <v>0</v>
      </c>
      <c r="P88" s="129">
        <v>0</v>
      </c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</row>
    <row r="89" spans="1:30" ht="12.75">
      <c r="A89" s="129" t="s">
        <v>47</v>
      </c>
      <c r="B89" s="129" t="s">
        <v>338</v>
      </c>
      <c r="C89" s="129">
        <v>6</v>
      </c>
      <c r="D89" s="129">
        <v>0</v>
      </c>
      <c r="E89" s="129">
        <v>0</v>
      </c>
      <c r="F89" s="129">
        <v>0</v>
      </c>
      <c r="G89" s="129">
        <v>0</v>
      </c>
      <c r="H89" s="129">
        <v>0</v>
      </c>
      <c r="I89" s="129">
        <v>0</v>
      </c>
      <c r="J89" s="129">
        <v>0</v>
      </c>
      <c r="K89" s="129">
        <v>0</v>
      </c>
      <c r="L89" s="129">
        <v>0</v>
      </c>
      <c r="M89" s="129">
        <v>0</v>
      </c>
      <c r="N89" s="129">
        <v>0</v>
      </c>
      <c r="O89" s="129">
        <v>0</v>
      </c>
      <c r="P89" s="129">
        <v>249</v>
      </c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</row>
    <row r="90" spans="1:30" ht="12.75">
      <c r="A90" s="129" t="s">
        <v>1413</v>
      </c>
      <c r="B90" s="129" t="s">
        <v>338</v>
      </c>
      <c r="C90" s="129">
        <v>0</v>
      </c>
      <c r="D90" s="129">
        <v>0</v>
      </c>
      <c r="E90" s="129">
        <v>0</v>
      </c>
      <c r="F90" s="129">
        <v>0</v>
      </c>
      <c r="G90" s="129">
        <v>0</v>
      </c>
      <c r="H90" s="129">
        <v>0</v>
      </c>
      <c r="I90" s="129">
        <v>0</v>
      </c>
      <c r="J90" s="129">
        <v>0</v>
      </c>
      <c r="K90" s="129">
        <v>0</v>
      </c>
      <c r="L90" s="129">
        <v>0</v>
      </c>
      <c r="M90" s="129">
        <v>0</v>
      </c>
      <c r="N90" s="129">
        <v>0</v>
      </c>
      <c r="O90" s="129">
        <v>0</v>
      </c>
      <c r="P90" s="129">
        <v>0</v>
      </c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</row>
    <row r="91" spans="1:30" ht="12.75">
      <c r="A91" s="129" t="s">
        <v>999</v>
      </c>
      <c r="B91" s="129" t="s">
        <v>338</v>
      </c>
      <c r="C91" s="129">
        <v>0</v>
      </c>
      <c r="D91" s="129">
        <v>0</v>
      </c>
      <c r="E91" s="129">
        <v>0</v>
      </c>
      <c r="F91" s="129">
        <v>0</v>
      </c>
      <c r="G91" s="129">
        <v>0</v>
      </c>
      <c r="H91" s="129">
        <v>0</v>
      </c>
      <c r="I91" s="129">
        <v>0</v>
      </c>
      <c r="J91" s="129">
        <v>0</v>
      </c>
      <c r="K91" s="129">
        <v>0</v>
      </c>
      <c r="L91" s="129">
        <v>0</v>
      </c>
      <c r="M91" s="129">
        <v>0</v>
      </c>
      <c r="N91" s="129">
        <v>0</v>
      </c>
      <c r="O91" s="129">
        <v>0</v>
      </c>
      <c r="P91" s="129">
        <v>0</v>
      </c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</row>
    <row r="92" spans="1:30" ht="12.75">
      <c r="A92" s="129" t="s">
        <v>1000</v>
      </c>
      <c r="B92" s="129" t="s">
        <v>338</v>
      </c>
      <c r="C92" s="129">
        <v>0</v>
      </c>
      <c r="D92" s="129">
        <v>0</v>
      </c>
      <c r="E92" s="129">
        <v>0</v>
      </c>
      <c r="F92" s="129">
        <v>0</v>
      </c>
      <c r="G92" s="129">
        <v>0</v>
      </c>
      <c r="H92" s="129">
        <v>0</v>
      </c>
      <c r="I92" s="129">
        <v>0</v>
      </c>
      <c r="J92" s="129">
        <v>0</v>
      </c>
      <c r="K92" s="129">
        <v>0</v>
      </c>
      <c r="L92" s="129">
        <v>0</v>
      </c>
      <c r="M92" s="129">
        <v>0</v>
      </c>
      <c r="N92" s="129">
        <v>0</v>
      </c>
      <c r="O92" s="129">
        <v>0</v>
      </c>
      <c r="P92" s="129">
        <v>0</v>
      </c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</row>
    <row r="93" spans="1:30" ht="12.75">
      <c r="A93" s="129" t="s">
        <v>1001</v>
      </c>
      <c r="B93" s="129" t="s">
        <v>338</v>
      </c>
      <c r="C93" s="129">
        <v>0</v>
      </c>
      <c r="D93" s="129">
        <v>0</v>
      </c>
      <c r="E93" s="129">
        <v>0</v>
      </c>
      <c r="F93" s="129">
        <v>0</v>
      </c>
      <c r="G93" s="129">
        <v>0</v>
      </c>
      <c r="H93" s="129">
        <v>0</v>
      </c>
      <c r="I93" s="129">
        <v>0</v>
      </c>
      <c r="J93" s="129">
        <v>0</v>
      </c>
      <c r="K93" s="129">
        <v>0</v>
      </c>
      <c r="L93" s="129">
        <v>0</v>
      </c>
      <c r="M93" s="129">
        <v>0</v>
      </c>
      <c r="N93" s="129">
        <v>0</v>
      </c>
      <c r="O93" s="129">
        <v>0</v>
      </c>
      <c r="P93" s="129">
        <v>0</v>
      </c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</row>
    <row r="94" spans="1:30" ht="12.75">
      <c r="A94" s="129" t="s">
        <v>1076</v>
      </c>
      <c r="B94" s="129" t="s">
        <v>338</v>
      </c>
      <c r="C94" s="129">
        <v>0</v>
      </c>
      <c r="D94" s="129">
        <v>0</v>
      </c>
      <c r="E94" s="129">
        <v>0</v>
      </c>
      <c r="F94" s="129">
        <v>0</v>
      </c>
      <c r="G94" s="129">
        <v>0</v>
      </c>
      <c r="H94" s="129">
        <v>0</v>
      </c>
      <c r="I94" s="129">
        <v>0</v>
      </c>
      <c r="J94" s="129">
        <v>0</v>
      </c>
      <c r="K94" s="129">
        <v>0</v>
      </c>
      <c r="L94" s="129">
        <v>0</v>
      </c>
      <c r="M94" s="129">
        <v>0</v>
      </c>
      <c r="N94" s="129">
        <v>0</v>
      </c>
      <c r="O94" s="129">
        <v>0</v>
      </c>
      <c r="P94" s="129">
        <v>0</v>
      </c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</row>
    <row r="95" spans="1:30" ht="12.75">
      <c r="A95" s="129" t="s">
        <v>1077</v>
      </c>
      <c r="B95" s="129" t="s">
        <v>338</v>
      </c>
      <c r="C95" s="129">
        <v>0</v>
      </c>
      <c r="D95" s="129">
        <v>0</v>
      </c>
      <c r="E95" s="129">
        <v>0</v>
      </c>
      <c r="F95" s="129">
        <v>0</v>
      </c>
      <c r="G95" s="129">
        <v>0</v>
      </c>
      <c r="H95" s="129">
        <v>0</v>
      </c>
      <c r="I95" s="129">
        <v>0</v>
      </c>
      <c r="J95" s="129">
        <v>0</v>
      </c>
      <c r="K95" s="129">
        <v>0</v>
      </c>
      <c r="L95" s="129">
        <v>0</v>
      </c>
      <c r="M95" s="129">
        <v>0</v>
      </c>
      <c r="N95" s="129">
        <v>0</v>
      </c>
      <c r="O95" s="129">
        <v>0</v>
      </c>
      <c r="P95" s="129">
        <v>0</v>
      </c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</row>
    <row r="96" spans="1:30" ht="12.75">
      <c r="A96" s="129" t="s">
        <v>48</v>
      </c>
      <c r="B96" s="129" t="s">
        <v>338</v>
      </c>
      <c r="C96" s="129">
        <v>5373</v>
      </c>
      <c r="D96" s="129">
        <v>5018</v>
      </c>
      <c r="E96" s="129">
        <v>5018</v>
      </c>
      <c r="F96" s="129">
        <v>5012</v>
      </c>
      <c r="G96" s="129">
        <v>5012</v>
      </c>
      <c r="H96" s="129">
        <v>5012</v>
      </c>
      <c r="I96" s="129">
        <v>5012</v>
      </c>
      <c r="J96" s="129">
        <v>5012</v>
      </c>
      <c r="K96" s="129">
        <v>5012</v>
      </c>
      <c r="L96" s="129">
        <v>5000</v>
      </c>
      <c r="M96" s="129">
        <v>5000</v>
      </c>
      <c r="N96" s="129">
        <v>5000</v>
      </c>
      <c r="O96" s="129">
        <v>5000</v>
      </c>
      <c r="P96" s="129">
        <v>5024638</v>
      </c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</row>
    <row r="97" spans="1:30" ht="12.75">
      <c r="A97" s="129" t="s">
        <v>1414</v>
      </c>
      <c r="B97" s="129" t="s">
        <v>338</v>
      </c>
      <c r="C97" s="129">
        <v>0</v>
      </c>
      <c r="D97" s="129">
        <v>0</v>
      </c>
      <c r="E97" s="129">
        <v>0</v>
      </c>
      <c r="F97" s="129">
        <v>0</v>
      </c>
      <c r="G97" s="129">
        <v>0</v>
      </c>
      <c r="H97" s="129">
        <v>0</v>
      </c>
      <c r="I97" s="129">
        <v>0</v>
      </c>
      <c r="J97" s="129">
        <v>0</v>
      </c>
      <c r="K97" s="129">
        <v>0</v>
      </c>
      <c r="L97" s="129">
        <v>0</v>
      </c>
      <c r="M97" s="129">
        <v>0</v>
      </c>
      <c r="N97" s="129">
        <v>0</v>
      </c>
      <c r="O97" s="129">
        <v>0</v>
      </c>
      <c r="P97" s="129">
        <v>0</v>
      </c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</row>
    <row r="98" spans="1:30" ht="12.75">
      <c r="A98" s="129" t="s">
        <v>340</v>
      </c>
      <c r="B98" s="129" t="s">
        <v>338</v>
      </c>
      <c r="C98" s="129">
        <v>12225</v>
      </c>
      <c r="D98" s="129">
        <v>12225</v>
      </c>
      <c r="E98" s="129">
        <v>9393</v>
      </c>
      <c r="F98" s="129">
        <v>9393</v>
      </c>
      <c r="G98" s="129">
        <v>9393</v>
      </c>
      <c r="H98" s="129">
        <v>9393</v>
      </c>
      <c r="I98" s="129">
        <v>9393</v>
      </c>
      <c r="J98" s="129">
        <v>9393</v>
      </c>
      <c r="K98" s="129">
        <v>9393</v>
      </c>
      <c r="L98" s="129">
        <v>9393</v>
      </c>
      <c r="M98" s="129">
        <v>9393</v>
      </c>
      <c r="N98" s="129">
        <v>9393</v>
      </c>
      <c r="O98" s="129">
        <v>10127</v>
      </c>
      <c r="P98" s="129">
        <v>9777523</v>
      </c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</row>
    <row r="99" spans="1:30" s="358" customFormat="1" ht="12.75">
      <c r="A99" s="355"/>
      <c r="B99" s="356" t="s">
        <v>1079</v>
      </c>
      <c r="C99" s="356">
        <v>3625912</v>
      </c>
      <c r="D99" s="356">
        <v>3638645</v>
      </c>
      <c r="E99" s="356">
        <v>3645389</v>
      </c>
      <c r="F99" s="356">
        <v>3662499</v>
      </c>
      <c r="G99" s="356">
        <v>3678483</v>
      </c>
      <c r="H99" s="356">
        <v>3692132</v>
      </c>
      <c r="I99" s="356">
        <v>3713340</v>
      </c>
      <c r="J99" s="356">
        <v>3732094</v>
      </c>
      <c r="K99" s="356">
        <v>3750479</v>
      </c>
      <c r="L99" s="356">
        <v>3772918</v>
      </c>
      <c r="M99" s="356">
        <v>3800908</v>
      </c>
      <c r="N99" s="356">
        <v>3816155</v>
      </c>
      <c r="O99" s="356">
        <v>3848214</v>
      </c>
      <c r="P99" s="356">
        <v>3720008877</v>
      </c>
      <c r="Q99" s="357"/>
      <c r="R99" s="357"/>
      <c r="S99" s="357"/>
      <c r="T99" s="357"/>
      <c r="U99" s="357"/>
      <c r="V99" s="357"/>
      <c r="W99" s="357"/>
      <c r="X99" s="357"/>
      <c r="Y99" s="357"/>
      <c r="Z99" s="357"/>
      <c r="AA99" s="357"/>
      <c r="AB99" s="357"/>
      <c r="AC99" s="357"/>
      <c r="AD99" s="357"/>
    </row>
    <row r="100" spans="1:30" ht="12.75">
      <c r="A100" s="129" t="s">
        <v>59</v>
      </c>
      <c r="B100" s="129" t="s">
        <v>342</v>
      </c>
      <c r="C100" s="129">
        <v>0</v>
      </c>
      <c r="D100" s="129">
        <v>0</v>
      </c>
      <c r="E100" s="129">
        <v>0</v>
      </c>
      <c r="F100" s="129">
        <v>0</v>
      </c>
      <c r="G100" s="129">
        <v>0</v>
      </c>
      <c r="H100" s="129">
        <v>0</v>
      </c>
      <c r="I100" s="129">
        <v>0</v>
      </c>
      <c r="J100" s="129">
        <v>0</v>
      </c>
      <c r="K100" s="129">
        <v>0</v>
      </c>
      <c r="L100" s="129">
        <v>0</v>
      </c>
      <c r="M100" s="129">
        <v>0</v>
      </c>
      <c r="N100" s="129">
        <v>0</v>
      </c>
      <c r="O100" s="129">
        <v>0</v>
      </c>
      <c r="P100" s="129">
        <v>0</v>
      </c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</row>
    <row r="101" spans="1:30" ht="12.75">
      <c r="A101" s="129" t="s">
        <v>341</v>
      </c>
      <c r="B101" s="129" t="s">
        <v>342</v>
      </c>
      <c r="C101" s="129">
        <v>121</v>
      </c>
      <c r="D101" s="129">
        <v>121</v>
      </c>
      <c r="E101" s="129">
        <v>121</v>
      </c>
      <c r="F101" s="129">
        <v>121</v>
      </c>
      <c r="G101" s="129">
        <v>121</v>
      </c>
      <c r="H101" s="129">
        <v>121</v>
      </c>
      <c r="I101" s="129">
        <v>121</v>
      </c>
      <c r="J101" s="129">
        <v>121</v>
      </c>
      <c r="K101" s="129">
        <v>121</v>
      </c>
      <c r="L101" s="129">
        <v>121</v>
      </c>
      <c r="M101" s="129">
        <v>121</v>
      </c>
      <c r="N101" s="129">
        <v>121</v>
      </c>
      <c r="O101" s="129">
        <v>121</v>
      </c>
      <c r="P101" s="129">
        <v>121045</v>
      </c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</row>
    <row r="102" spans="1:30" ht="12.75">
      <c r="A102" s="129" t="s">
        <v>1415</v>
      </c>
      <c r="B102" s="129" t="s">
        <v>342</v>
      </c>
      <c r="C102" s="129">
        <v>0</v>
      </c>
      <c r="D102" s="129">
        <v>0</v>
      </c>
      <c r="E102" s="129">
        <v>0</v>
      </c>
      <c r="F102" s="129">
        <v>0</v>
      </c>
      <c r="G102" s="129">
        <v>0</v>
      </c>
      <c r="H102" s="129">
        <v>0</v>
      </c>
      <c r="I102" s="129">
        <v>0</v>
      </c>
      <c r="J102" s="129">
        <v>0</v>
      </c>
      <c r="K102" s="129">
        <v>0</v>
      </c>
      <c r="L102" s="129">
        <v>0</v>
      </c>
      <c r="M102" s="129">
        <v>0</v>
      </c>
      <c r="N102" s="129">
        <v>0</v>
      </c>
      <c r="O102" s="129">
        <v>0</v>
      </c>
      <c r="P102" s="129">
        <v>0</v>
      </c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</row>
    <row r="103" spans="1:30" ht="12.75">
      <c r="A103" s="129" t="s">
        <v>60</v>
      </c>
      <c r="B103" s="129" t="s">
        <v>342</v>
      </c>
      <c r="C103" s="129">
        <v>0</v>
      </c>
      <c r="D103" s="129">
        <v>0</v>
      </c>
      <c r="E103" s="129">
        <v>0</v>
      </c>
      <c r="F103" s="129">
        <v>0</v>
      </c>
      <c r="G103" s="129">
        <v>0</v>
      </c>
      <c r="H103" s="129">
        <v>0</v>
      </c>
      <c r="I103" s="129">
        <v>0</v>
      </c>
      <c r="J103" s="129">
        <v>0</v>
      </c>
      <c r="K103" s="129">
        <v>0</v>
      </c>
      <c r="L103" s="129">
        <v>0</v>
      </c>
      <c r="M103" s="129">
        <v>0</v>
      </c>
      <c r="N103" s="129">
        <v>0</v>
      </c>
      <c r="O103" s="129">
        <v>0</v>
      </c>
      <c r="P103" s="129">
        <v>0</v>
      </c>
      <c r="Q103" s="351"/>
      <c r="R103" s="351"/>
      <c r="S103" s="351"/>
      <c r="T103" s="351"/>
      <c r="U103" s="351"/>
      <c r="V103" s="351"/>
      <c r="W103" s="351"/>
      <c r="X103" s="351"/>
      <c r="Y103" s="351"/>
      <c r="Z103" s="351"/>
      <c r="AA103" s="351"/>
      <c r="AB103" s="351"/>
      <c r="AC103" s="351"/>
      <c r="AD103" s="351"/>
    </row>
    <row r="104" spans="1:30" ht="12.75">
      <c r="A104" s="129" t="s">
        <v>1416</v>
      </c>
      <c r="B104" s="129" t="s">
        <v>342</v>
      </c>
      <c r="C104" s="129">
        <v>0</v>
      </c>
      <c r="D104" s="129">
        <v>0</v>
      </c>
      <c r="E104" s="129">
        <v>0</v>
      </c>
      <c r="F104" s="129">
        <v>0</v>
      </c>
      <c r="G104" s="129">
        <v>0</v>
      </c>
      <c r="H104" s="129">
        <v>0</v>
      </c>
      <c r="I104" s="129">
        <v>0</v>
      </c>
      <c r="J104" s="129">
        <v>0</v>
      </c>
      <c r="K104" s="129">
        <v>0</v>
      </c>
      <c r="L104" s="129">
        <v>356</v>
      </c>
      <c r="M104" s="129">
        <v>356</v>
      </c>
      <c r="N104" s="129">
        <v>356</v>
      </c>
      <c r="O104" s="129">
        <v>356</v>
      </c>
      <c r="P104" s="129">
        <v>103771</v>
      </c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</row>
    <row r="105" spans="1:30" ht="12.75">
      <c r="A105" s="129" t="s">
        <v>1417</v>
      </c>
      <c r="B105" s="129" t="s">
        <v>342</v>
      </c>
      <c r="C105" s="129">
        <v>0</v>
      </c>
      <c r="D105" s="129">
        <v>0</v>
      </c>
      <c r="E105" s="129">
        <v>0</v>
      </c>
      <c r="F105" s="129">
        <v>0</v>
      </c>
      <c r="G105" s="129">
        <v>0</v>
      </c>
      <c r="H105" s="129">
        <v>0</v>
      </c>
      <c r="I105" s="129">
        <v>0</v>
      </c>
      <c r="J105" s="129">
        <v>0</v>
      </c>
      <c r="K105" s="129">
        <v>0</v>
      </c>
      <c r="L105" s="129">
        <v>0</v>
      </c>
      <c r="M105" s="129">
        <v>0</v>
      </c>
      <c r="N105" s="129">
        <v>0</v>
      </c>
      <c r="O105" s="129">
        <v>0</v>
      </c>
      <c r="P105" s="129">
        <v>0</v>
      </c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</row>
    <row r="106" spans="1:30" ht="12.75">
      <c r="A106" s="129" t="s">
        <v>720</v>
      </c>
      <c r="B106" s="129" t="s">
        <v>342</v>
      </c>
      <c r="C106" s="129">
        <v>64</v>
      </c>
      <c r="D106" s="129">
        <v>64</v>
      </c>
      <c r="E106" s="129">
        <v>64</v>
      </c>
      <c r="F106" s="129">
        <v>74</v>
      </c>
      <c r="G106" s="129">
        <v>74</v>
      </c>
      <c r="H106" s="129">
        <v>74</v>
      </c>
      <c r="I106" s="129">
        <v>74</v>
      </c>
      <c r="J106" s="129">
        <v>2144</v>
      </c>
      <c r="K106" s="129">
        <v>2144</v>
      </c>
      <c r="L106" s="129">
        <v>2144</v>
      </c>
      <c r="M106" s="129">
        <v>2144</v>
      </c>
      <c r="N106" s="129">
        <v>2144</v>
      </c>
      <c r="O106" s="129">
        <v>2144</v>
      </c>
      <c r="P106" s="129">
        <v>1020803</v>
      </c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</row>
    <row r="107" spans="1:30" ht="12.75">
      <c r="A107" s="129" t="s">
        <v>721</v>
      </c>
      <c r="B107" s="129" t="s">
        <v>342</v>
      </c>
      <c r="C107" s="129">
        <v>0</v>
      </c>
      <c r="D107" s="129">
        <v>0</v>
      </c>
      <c r="E107" s="129">
        <v>0</v>
      </c>
      <c r="F107" s="129">
        <v>0</v>
      </c>
      <c r="G107" s="129">
        <v>0</v>
      </c>
      <c r="H107" s="129">
        <v>0</v>
      </c>
      <c r="I107" s="129">
        <v>0</v>
      </c>
      <c r="J107" s="129">
        <v>0</v>
      </c>
      <c r="K107" s="129">
        <v>0</v>
      </c>
      <c r="L107" s="129">
        <v>0</v>
      </c>
      <c r="M107" s="129">
        <v>0</v>
      </c>
      <c r="N107" s="129">
        <v>0</v>
      </c>
      <c r="O107" s="129">
        <v>0</v>
      </c>
      <c r="P107" s="129">
        <v>0</v>
      </c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</row>
    <row r="108" spans="1:30" ht="12.75">
      <c r="A108" s="129" t="s">
        <v>343</v>
      </c>
      <c r="B108" s="129" t="s">
        <v>342</v>
      </c>
      <c r="C108" s="129">
        <v>3142</v>
      </c>
      <c r="D108" s="129">
        <v>3142</v>
      </c>
      <c r="E108" s="129">
        <v>3142</v>
      </c>
      <c r="F108" s="129">
        <v>3142</v>
      </c>
      <c r="G108" s="129">
        <v>3142</v>
      </c>
      <c r="H108" s="129">
        <v>3142</v>
      </c>
      <c r="I108" s="129">
        <v>3142</v>
      </c>
      <c r="J108" s="129">
        <v>3142</v>
      </c>
      <c r="K108" s="129">
        <v>3142</v>
      </c>
      <c r="L108" s="129">
        <v>3142</v>
      </c>
      <c r="M108" s="129">
        <v>3142</v>
      </c>
      <c r="N108" s="129">
        <v>3142</v>
      </c>
      <c r="O108" s="129">
        <v>3142</v>
      </c>
      <c r="P108" s="129">
        <v>3141752</v>
      </c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</row>
    <row r="109" spans="1:30" ht="12.75">
      <c r="A109" s="129" t="s">
        <v>344</v>
      </c>
      <c r="B109" s="129" t="s">
        <v>342</v>
      </c>
      <c r="C109" s="129">
        <v>0</v>
      </c>
      <c r="D109" s="129">
        <v>0</v>
      </c>
      <c r="E109" s="129">
        <v>0</v>
      </c>
      <c r="F109" s="129">
        <v>0</v>
      </c>
      <c r="G109" s="129">
        <v>0</v>
      </c>
      <c r="H109" s="129">
        <v>0</v>
      </c>
      <c r="I109" s="129">
        <v>0</v>
      </c>
      <c r="J109" s="129">
        <v>0</v>
      </c>
      <c r="K109" s="129">
        <v>0</v>
      </c>
      <c r="L109" s="129">
        <v>0</v>
      </c>
      <c r="M109" s="129">
        <v>0</v>
      </c>
      <c r="N109" s="129">
        <v>0</v>
      </c>
      <c r="O109" s="129">
        <v>0</v>
      </c>
      <c r="P109" s="129">
        <v>0</v>
      </c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</row>
    <row r="110" spans="1:30" ht="12.75">
      <c r="A110" s="129" t="s">
        <v>1418</v>
      </c>
      <c r="B110" s="129" t="s">
        <v>342</v>
      </c>
      <c r="C110" s="129">
        <v>0</v>
      </c>
      <c r="D110" s="129">
        <v>0</v>
      </c>
      <c r="E110" s="129">
        <v>0</v>
      </c>
      <c r="F110" s="129">
        <v>0</v>
      </c>
      <c r="G110" s="129">
        <v>0</v>
      </c>
      <c r="H110" s="129">
        <v>0</v>
      </c>
      <c r="I110" s="129">
        <v>0</v>
      </c>
      <c r="J110" s="129">
        <v>0</v>
      </c>
      <c r="K110" s="129">
        <v>0</v>
      </c>
      <c r="L110" s="129">
        <v>0</v>
      </c>
      <c r="M110" s="129">
        <v>0</v>
      </c>
      <c r="N110" s="129">
        <v>0</v>
      </c>
      <c r="O110" s="129">
        <v>0</v>
      </c>
      <c r="P110" s="129">
        <v>0</v>
      </c>
    </row>
    <row r="111" spans="1:30" ht="12.75">
      <c r="A111" s="129" t="s">
        <v>345</v>
      </c>
      <c r="B111" s="129" t="s">
        <v>342</v>
      </c>
      <c r="C111" s="129">
        <v>772</v>
      </c>
      <c r="D111" s="129">
        <v>784</v>
      </c>
      <c r="E111" s="129">
        <v>784</v>
      </c>
      <c r="F111" s="129">
        <v>785</v>
      </c>
      <c r="G111" s="129">
        <v>784</v>
      </c>
      <c r="H111" s="129">
        <v>784</v>
      </c>
      <c r="I111" s="129">
        <v>784</v>
      </c>
      <c r="J111" s="129">
        <v>784</v>
      </c>
      <c r="K111" s="129">
        <v>784</v>
      </c>
      <c r="L111" s="129">
        <v>784</v>
      </c>
      <c r="M111" s="129">
        <v>835</v>
      </c>
      <c r="N111" s="129">
        <v>835</v>
      </c>
      <c r="O111" s="129">
        <v>838</v>
      </c>
      <c r="P111" s="129">
        <v>794549</v>
      </c>
    </row>
    <row r="112" spans="1:30" ht="12.75">
      <c r="A112" s="129" t="s">
        <v>832</v>
      </c>
      <c r="B112" s="129" t="s">
        <v>342</v>
      </c>
      <c r="C112" s="129">
        <v>0</v>
      </c>
      <c r="D112" s="129">
        <v>0</v>
      </c>
      <c r="E112" s="129">
        <v>0</v>
      </c>
      <c r="F112" s="129">
        <v>0</v>
      </c>
      <c r="G112" s="129">
        <v>0</v>
      </c>
      <c r="H112" s="129">
        <v>0</v>
      </c>
      <c r="I112" s="129">
        <v>0</v>
      </c>
      <c r="J112" s="129">
        <v>0</v>
      </c>
      <c r="K112" s="129">
        <v>0</v>
      </c>
      <c r="L112" s="129">
        <v>0</v>
      </c>
      <c r="M112" s="129">
        <v>0</v>
      </c>
      <c r="N112" s="129">
        <v>0</v>
      </c>
      <c r="O112" s="129">
        <v>0</v>
      </c>
      <c r="P112" s="129">
        <v>0</v>
      </c>
    </row>
    <row r="113" spans="1:16" ht="12.75">
      <c r="A113" s="129" t="s">
        <v>954</v>
      </c>
      <c r="B113" s="129" t="s">
        <v>342</v>
      </c>
      <c r="C113" s="129">
        <v>0</v>
      </c>
      <c r="D113" s="129">
        <v>0</v>
      </c>
      <c r="E113" s="129">
        <v>0</v>
      </c>
      <c r="F113" s="129">
        <v>0</v>
      </c>
      <c r="G113" s="129">
        <v>0</v>
      </c>
      <c r="H113" s="129">
        <v>0</v>
      </c>
      <c r="I113" s="129">
        <v>0</v>
      </c>
      <c r="J113" s="129">
        <v>0</v>
      </c>
      <c r="K113" s="129">
        <v>0</v>
      </c>
      <c r="L113" s="129">
        <v>0</v>
      </c>
      <c r="M113" s="129">
        <v>0</v>
      </c>
      <c r="N113" s="129">
        <v>0</v>
      </c>
      <c r="O113" s="129">
        <v>0</v>
      </c>
      <c r="P113" s="129">
        <v>0</v>
      </c>
    </row>
    <row r="114" spans="1:16" ht="12.75">
      <c r="A114" s="129" t="s">
        <v>1419</v>
      </c>
      <c r="B114" s="129" t="s">
        <v>342</v>
      </c>
      <c r="C114" s="129">
        <v>0</v>
      </c>
      <c r="D114" s="129">
        <v>0</v>
      </c>
      <c r="E114" s="129">
        <v>0</v>
      </c>
      <c r="F114" s="129">
        <v>0</v>
      </c>
      <c r="G114" s="129">
        <v>0</v>
      </c>
      <c r="H114" s="129">
        <v>0</v>
      </c>
      <c r="I114" s="129">
        <v>0</v>
      </c>
      <c r="J114" s="129">
        <v>0</v>
      </c>
      <c r="K114" s="129">
        <v>0</v>
      </c>
      <c r="L114" s="129">
        <v>0</v>
      </c>
      <c r="M114" s="129">
        <v>0</v>
      </c>
      <c r="N114" s="129">
        <v>0</v>
      </c>
      <c r="O114" s="129">
        <v>0</v>
      </c>
      <c r="P114" s="129">
        <v>0</v>
      </c>
    </row>
    <row r="115" spans="1:16" ht="12.75">
      <c r="A115" s="129" t="s">
        <v>1002</v>
      </c>
      <c r="B115" s="129" t="s">
        <v>342</v>
      </c>
      <c r="C115" s="129">
        <v>0</v>
      </c>
      <c r="D115" s="129">
        <v>0</v>
      </c>
      <c r="E115" s="129">
        <v>0</v>
      </c>
      <c r="F115" s="129">
        <v>0</v>
      </c>
      <c r="G115" s="129">
        <v>0</v>
      </c>
      <c r="H115" s="129">
        <v>0</v>
      </c>
      <c r="I115" s="129">
        <v>0</v>
      </c>
      <c r="J115" s="129">
        <v>0</v>
      </c>
      <c r="K115" s="129">
        <v>0</v>
      </c>
      <c r="L115" s="129">
        <v>0</v>
      </c>
      <c r="M115" s="129">
        <v>0</v>
      </c>
      <c r="N115" s="129">
        <v>0</v>
      </c>
      <c r="O115" s="129">
        <v>0</v>
      </c>
      <c r="P115" s="129">
        <v>0</v>
      </c>
    </row>
    <row r="116" spans="1:16" ht="12.75">
      <c r="A116" s="129" t="s">
        <v>833</v>
      </c>
      <c r="B116" s="129" t="s">
        <v>342</v>
      </c>
      <c r="C116" s="129">
        <v>0</v>
      </c>
      <c r="D116" s="129">
        <v>0</v>
      </c>
      <c r="E116" s="129">
        <v>0</v>
      </c>
      <c r="F116" s="129">
        <v>0</v>
      </c>
      <c r="G116" s="129">
        <v>0</v>
      </c>
      <c r="H116" s="129">
        <v>0</v>
      </c>
      <c r="I116" s="129">
        <v>0</v>
      </c>
      <c r="J116" s="129">
        <v>0</v>
      </c>
      <c r="K116" s="129">
        <v>0</v>
      </c>
      <c r="L116" s="129">
        <v>0</v>
      </c>
      <c r="M116" s="129">
        <v>0</v>
      </c>
      <c r="N116" s="129">
        <v>0</v>
      </c>
      <c r="O116" s="129">
        <v>0</v>
      </c>
      <c r="P116" s="129">
        <v>0</v>
      </c>
    </row>
    <row r="117" spans="1:16" ht="12.75">
      <c r="A117" s="129" t="s">
        <v>834</v>
      </c>
      <c r="B117" s="129" t="s">
        <v>342</v>
      </c>
      <c r="C117" s="129">
        <v>0</v>
      </c>
      <c r="D117" s="129">
        <v>0</v>
      </c>
      <c r="E117" s="129">
        <v>0</v>
      </c>
      <c r="F117" s="129">
        <v>0</v>
      </c>
      <c r="G117" s="129">
        <v>0</v>
      </c>
      <c r="H117" s="129">
        <v>0</v>
      </c>
      <c r="I117" s="129">
        <v>0</v>
      </c>
      <c r="J117" s="129">
        <v>0</v>
      </c>
      <c r="K117" s="129">
        <v>0</v>
      </c>
      <c r="L117" s="129">
        <v>0</v>
      </c>
      <c r="M117" s="129">
        <v>0</v>
      </c>
      <c r="N117" s="129">
        <v>0</v>
      </c>
      <c r="O117" s="129">
        <v>0</v>
      </c>
      <c r="P117" s="129">
        <v>0</v>
      </c>
    </row>
    <row r="118" spans="1:16" ht="12.75">
      <c r="A118" s="129" t="s">
        <v>346</v>
      </c>
      <c r="B118" s="129" t="s">
        <v>342</v>
      </c>
      <c r="C118" s="129">
        <v>6040</v>
      </c>
      <c r="D118" s="129">
        <v>6040</v>
      </c>
      <c r="E118" s="129">
        <v>6040</v>
      </c>
      <c r="F118" s="129">
        <v>6040</v>
      </c>
      <c r="G118" s="129">
        <v>6040</v>
      </c>
      <c r="H118" s="129">
        <v>6040</v>
      </c>
      <c r="I118" s="129">
        <v>6040</v>
      </c>
      <c r="J118" s="129">
        <v>6051</v>
      </c>
      <c r="K118" s="129">
        <v>6051</v>
      </c>
      <c r="L118" s="129">
        <v>6051</v>
      </c>
      <c r="M118" s="129">
        <v>6051</v>
      </c>
      <c r="N118" s="129">
        <v>6131</v>
      </c>
      <c r="O118" s="129">
        <v>6131</v>
      </c>
      <c r="P118" s="129">
        <v>6055256</v>
      </c>
    </row>
    <row r="119" spans="1:16" ht="12.75">
      <c r="A119" s="129" t="s">
        <v>347</v>
      </c>
      <c r="B119" s="129" t="s">
        <v>342</v>
      </c>
      <c r="C119" s="129">
        <v>401</v>
      </c>
      <c r="D119" s="129">
        <v>401</v>
      </c>
      <c r="E119" s="129">
        <v>401</v>
      </c>
      <c r="F119" s="129">
        <v>401</v>
      </c>
      <c r="G119" s="129">
        <v>401</v>
      </c>
      <c r="H119" s="129">
        <v>401</v>
      </c>
      <c r="I119" s="129">
        <v>401</v>
      </c>
      <c r="J119" s="129">
        <v>0</v>
      </c>
      <c r="K119" s="129">
        <v>0</v>
      </c>
      <c r="L119" s="129">
        <v>0</v>
      </c>
      <c r="M119" s="129">
        <v>0</v>
      </c>
      <c r="N119" s="129">
        <v>0</v>
      </c>
      <c r="O119" s="129">
        <v>0</v>
      </c>
      <c r="P119" s="129">
        <v>217023</v>
      </c>
    </row>
    <row r="120" spans="1:16" ht="12.75">
      <c r="A120" s="129" t="s">
        <v>1420</v>
      </c>
      <c r="B120" s="129" t="s">
        <v>342</v>
      </c>
      <c r="C120" s="129">
        <v>0</v>
      </c>
      <c r="D120" s="129">
        <v>0</v>
      </c>
      <c r="E120" s="129">
        <v>0</v>
      </c>
      <c r="F120" s="129">
        <v>0</v>
      </c>
      <c r="G120" s="129">
        <v>0</v>
      </c>
      <c r="H120" s="129">
        <v>0</v>
      </c>
      <c r="I120" s="129">
        <v>0</v>
      </c>
      <c r="J120" s="129">
        <v>0</v>
      </c>
      <c r="K120" s="129">
        <v>0</v>
      </c>
      <c r="L120" s="129">
        <v>0</v>
      </c>
      <c r="M120" s="129">
        <v>0</v>
      </c>
      <c r="N120" s="129">
        <v>0</v>
      </c>
      <c r="O120" s="129">
        <v>0</v>
      </c>
      <c r="P120" s="129">
        <v>0</v>
      </c>
    </row>
    <row r="121" spans="1:16" ht="12.75">
      <c r="A121" s="129" t="s">
        <v>348</v>
      </c>
      <c r="B121" s="129" t="s">
        <v>342</v>
      </c>
      <c r="C121" s="129">
        <v>0</v>
      </c>
      <c r="D121" s="129">
        <v>0</v>
      </c>
      <c r="E121" s="129">
        <v>0</v>
      </c>
      <c r="F121" s="129">
        <v>0</v>
      </c>
      <c r="G121" s="129">
        <v>0</v>
      </c>
      <c r="H121" s="129">
        <v>0</v>
      </c>
      <c r="I121" s="129">
        <v>0</v>
      </c>
      <c r="J121" s="129">
        <v>0</v>
      </c>
      <c r="K121" s="129">
        <v>0</v>
      </c>
      <c r="L121" s="129">
        <v>0</v>
      </c>
      <c r="M121" s="129">
        <v>0</v>
      </c>
      <c r="N121" s="129">
        <v>0</v>
      </c>
      <c r="O121" s="129">
        <v>0</v>
      </c>
      <c r="P121" s="129">
        <v>0</v>
      </c>
    </row>
    <row r="122" spans="1:16" ht="12.75">
      <c r="A122" s="129" t="s">
        <v>349</v>
      </c>
      <c r="B122" s="129" t="s">
        <v>342</v>
      </c>
      <c r="C122" s="129">
        <v>0</v>
      </c>
      <c r="D122" s="129">
        <v>0</v>
      </c>
      <c r="E122" s="129">
        <v>0</v>
      </c>
      <c r="F122" s="129">
        <v>0</v>
      </c>
      <c r="G122" s="129">
        <v>0</v>
      </c>
      <c r="H122" s="129">
        <v>0</v>
      </c>
      <c r="I122" s="129">
        <v>0</v>
      </c>
      <c r="J122" s="129">
        <v>0</v>
      </c>
      <c r="K122" s="129">
        <v>0</v>
      </c>
      <c r="L122" s="129">
        <v>0</v>
      </c>
      <c r="M122" s="129">
        <v>0</v>
      </c>
      <c r="N122" s="129">
        <v>0</v>
      </c>
      <c r="O122" s="129">
        <v>0</v>
      </c>
      <c r="P122" s="129">
        <v>0</v>
      </c>
    </row>
    <row r="123" spans="1:16" ht="12.75">
      <c r="A123" s="129" t="s">
        <v>1421</v>
      </c>
      <c r="B123" s="129" t="s">
        <v>342</v>
      </c>
      <c r="C123" s="129">
        <v>0</v>
      </c>
      <c r="D123" s="129">
        <v>0</v>
      </c>
      <c r="E123" s="129">
        <v>0</v>
      </c>
      <c r="F123" s="129">
        <v>0</v>
      </c>
      <c r="G123" s="129">
        <v>0</v>
      </c>
      <c r="H123" s="129">
        <v>0</v>
      </c>
      <c r="I123" s="129">
        <v>0</v>
      </c>
      <c r="J123" s="129">
        <v>0</v>
      </c>
      <c r="K123" s="129">
        <v>0</v>
      </c>
      <c r="L123" s="129">
        <v>0</v>
      </c>
      <c r="M123" s="129">
        <v>0</v>
      </c>
      <c r="N123" s="129">
        <v>0</v>
      </c>
      <c r="O123" s="129">
        <v>0</v>
      </c>
      <c r="P123" s="129">
        <v>0</v>
      </c>
    </row>
    <row r="124" spans="1:16" ht="12.75">
      <c r="A124" s="129" t="s">
        <v>350</v>
      </c>
      <c r="B124" s="129" t="s">
        <v>342</v>
      </c>
      <c r="C124" s="129">
        <v>0</v>
      </c>
      <c r="D124" s="129">
        <v>0</v>
      </c>
      <c r="E124" s="129">
        <v>0</v>
      </c>
      <c r="F124" s="129">
        <v>0</v>
      </c>
      <c r="G124" s="129">
        <v>0</v>
      </c>
      <c r="H124" s="129">
        <v>0</v>
      </c>
      <c r="I124" s="129">
        <v>0</v>
      </c>
      <c r="J124" s="129">
        <v>0</v>
      </c>
      <c r="K124" s="129">
        <v>0</v>
      </c>
      <c r="L124" s="129">
        <v>0</v>
      </c>
      <c r="M124" s="129">
        <v>0</v>
      </c>
      <c r="N124" s="129">
        <v>0</v>
      </c>
      <c r="O124" s="129">
        <v>0</v>
      </c>
      <c r="P124" s="129">
        <v>0</v>
      </c>
    </row>
    <row r="125" spans="1:16" ht="12.75">
      <c r="A125" s="129" t="s">
        <v>351</v>
      </c>
      <c r="B125" s="129" t="s">
        <v>342</v>
      </c>
      <c r="C125" s="129">
        <v>3609</v>
      </c>
      <c r="D125" s="129">
        <v>3711</v>
      </c>
      <c r="E125" s="129">
        <v>3799</v>
      </c>
      <c r="F125" s="129">
        <v>3799</v>
      </c>
      <c r="G125" s="129">
        <v>3799</v>
      </c>
      <c r="H125" s="129">
        <v>3799</v>
      </c>
      <c r="I125" s="129">
        <v>3799</v>
      </c>
      <c r="J125" s="129">
        <v>7122</v>
      </c>
      <c r="K125" s="129">
        <v>7122</v>
      </c>
      <c r="L125" s="129">
        <v>7122</v>
      </c>
      <c r="M125" s="129">
        <v>7122</v>
      </c>
      <c r="N125" s="129">
        <v>7122</v>
      </c>
      <c r="O125" s="129">
        <v>7567</v>
      </c>
      <c r="P125" s="129">
        <v>5325679</v>
      </c>
    </row>
    <row r="126" spans="1:16" ht="12.75">
      <c r="A126" s="129" t="s">
        <v>352</v>
      </c>
      <c r="B126" s="129" t="s">
        <v>342</v>
      </c>
      <c r="C126" s="129">
        <v>3974</v>
      </c>
      <c r="D126" s="129">
        <v>3323</v>
      </c>
      <c r="E126" s="129">
        <v>3323</v>
      </c>
      <c r="F126" s="129">
        <v>3323</v>
      </c>
      <c r="G126" s="129">
        <v>3323</v>
      </c>
      <c r="H126" s="129">
        <v>3323</v>
      </c>
      <c r="I126" s="129">
        <v>3323</v>
      </c>
      <c r="J126" s="129">
        <v>0</v>
      </c>
      <c r="K126" s="129">
        <v>0</v>
      </c>
      <c r="L126" s="129">
        <v>0</v>
      </c>
      <c r="M126" s="129">
        <v>0</v>
      </c>
      <c r="N126" s="129">
        <v>0</v>
      </c>
      <c r="O126" s="129">
        <v>0</v>
      </c>
      <c r="P126" s="129">
        <v>1827020</v>
      </c>
    </row>
    <row r="127" spans="1:16" ht="12.75">
      <c r="A127" s="129" t="s">
        <v>1422</v>
      </c>
      <c r="B127" s="129" t="s">
        <v>342</v>
      </c>
      <c r="C127" s="129">
        <v>0</v>
      </c>
      <c r="D127" s="129">
        <v>0</v>
      </c>
      <c r="E127" s="129">
        <v>0</v>
      </c>
      <c r="F127" s="129">
        <v>0</v>
      </c>
      <c r="G127" s="129">
        <v>0</v>
      </c>
      <c r="H127" s="129">
        <v>0</v>
      </c>
      <c r="I127" s="129">
        <v>0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29">
        <v>0</v>
      </c>
      <c r="P127" s="129">
        <v>0</v>
      </c>
    </row>
    <row r="128" spans="1:16" ht="12.75">
      <c r="A128" s="129" t="s">
        <v>722</v>
      </c>
      <c r="B128" s="129" t="s">
        <v>342</v>
      </c>
      <c r="C128" s="129">
        <v>0</v>
      </c>
      <c r="D128" s="129">
        <v>0</v>
      </c>
      <c r="E128" s="129">
        <v>0</v>
      </c>
      <c r="F128" s="129">
        <v>0</v>
      </c>
      <c r="G128" s="129">
        <v>0</v>
      </c>
      <c r="H128" s="129">
        <v>0</v>
      </c>
      <c r="I128" s="129">
        <v>0</v>
      </c>
      <c r="J128" s="129">
        <v>0</v>
      </c>
      <c r="K128" s="129">
        <v>0</v>
      </c>
      <c r="L128" s="129">
        <v>0</v>
      </c>
      <c r="M128" s="129">
        <v>0</v>
      </c>
      <c r="N128" s="129">
        <v>0</v>
      </c>
      <c r="O128" s="129">
        <v>0</v>
      </c>
      <c r="P128" s="129">
        <v>0</v>
      </c>
    </row>
    <row r="129" spans="1:16" ht="12.75">
      <c r="A129" s="129" t="s">
        <v>723</v>
      </c>
      <c r="B129" s="129" t="s">
        <v>342</v>
      </c>
      <c r="C129" s="129">
        <v>0</v>
      </c>
      <c r="D129" s="129">
        <v>0</v>
      </c>
      <c r="E129" s="129">
        <v>0</v>
      </c>
      <c r="F129" s="129">
        <v>0</v>
      </c>
      <c r="G129" s="129">
        <v>0</v>
      </c>
      <c r="H129" s="129">
        <v>0</v>
      </c>
      <c r="I129" s="129">
        <v>0</v>
      </c>
      <c r="J129" s="129">
        <v>0</v>
      </c>
      <c r="K129" s="129">
        <v>0</v>
      </c>
      <c r="L129" s="129">
        <v>0</v>
      </c>
      <c r="M129" s="129">
        <v>0</v>
      </c>
      <c r="N129" s="129">
        <v>0</v>
      </c>
      <c r="O129" s="129">
        <v>0</v>
      </c>
      <c r="P129" s="129">
        <v>0</v>
      </c>
    </row>
    <row r="130" spans="1:16" ht="12.75">
      <c r="A130" s="129" t="s">
        <v>724</v>
      </c>
      <c r="B130" s="129" t="s">
        <v>342</v>
      </c>
      <c r="C130" s="129">
        <v>0</v>
      </c>
      <c r="D130" s="129">
        <v>0</v>
      </c>
      <c r="E130" s="129">
        <v>0</v>
      </c>
      <c r="F130" s="129">
        <v>0</v>
      </c>
      <c r="G130" s="129">
        <v>0</v>
      </c>
      <c r="H130" s="129">
        <v>0</v>
      </c>
      <c r="I130" s="129">
        <v>0</v>
      </c>
      <c r="J130" s="129">
        <v>0</v>
      </c>
      <c r="K130" s="129">
        <v>0</v>
      </c>
      <c r="L130" s="129">
        <v>0</v>
      </c>
      <c r="M130" s="129">
        <v>0</v>
      </c>
      <c r="N130" s="129">
        <v>0</v>
      </c>
      <c r="O130" s="129">
        <v>0</v>
      </c>
      <c r="P130" s="129">
        <v>0</v>
      </c>
    </row>
    <row r="131" spans="1:16" ht="12.75">
      <c r="A131" s="129" t="s">
        <v>353</v>
      </c>
      <c r="B131" s="129" t="s">
        <v>342</v>
      </c>
      <c r="C131" s="129">
        <v>478</v>
      </c>
      <c r="D131" s="129">
        <v>478</v>
      </c>
      <c r="E131" s="129">
        <v>478</v>
      </c>
      <c r="F131" s="129">
        <v>478</v>
      </c>
      <c r="G131" s="129">
        <v>478</v>
      </c>
      <c r="H131" s="129">
        <v>478</v>
      </c>
      <c r="I131" s="129">
        <v>478</v>
      </c>
      <c r="J131" s="129">
        <v>2751</v>
      </c>
      <c r="K131" s="129">
        <v>2751</v>
      </c>
      <c r="L131" s="129">
        <v>2751</v>
      </c>
      <c r="M131" s="129">
        <v>2751</v>
      </c>
      <c r="N131" s="129">
        <v>2751</v>
      </c>
      <c r="O131" s="129">
        <v>2751</v>
      </c>
      <c r="P131" s="129">
        <v>1519748</v>
      </c>
    </row>
    <row r="132" spans="1:16" ht="12.75">
      <c r="A132" s="129" t="s">
        <v>354</v>
      </c>
      <c r="B132" s="129" t="s">
        <v>342</v>
      </c>
      <c r="C132" s="129">
        <v>2295</v>
      </c>
      <c r="D132" s="129">
        <v>2295</v>
      </c>
      <c r="E132" s="129">
        <v>2295</v>
      </c>
      <c r="F132" s="129">
        <v>2295</v>
      </c>
      <c r="G132" s="129">
        <v>2295</v>
      </c>
      <c r="H132" s="129">
        <v>2295</v>
      </c>
      <c r="I132" s="129">
        <v>2295</v>
      </c>
      <c r="J132" s="129">
        <v>0</v>
      </c>
      <c r="K132" s="129">
        <v>0</v>
      </c>
      <c r="L132" s="129">
        <v>0</v>
      </c>
      <c r="M132" s="129">
        <v>0</v>
      </c>
      <c r="N132" s="129">
        <v>0</v>
      </c>
      <c r="O132" s="129">
        <v>0</v>
      </c>
      <c r="P132" s="129">
        <v>1243052</v>
      </c>
    </row>
    <row r="133" spans="1:16" ht="12.75">
      <c r="A133" s="129" t="s">
        <v>1423</v>
      </c>
      <c r="B133" s="129" t="s">
        <v>342</v>
      </c>
      <c r="C133" s="129">
        <v>0</v>
      </c>
      <c r="D133" s="129">
        <v>0</v>
      </c>
      <c r="E133" s="129">
        <v>0</v>
      </c>
      <c r="F133" s="129">
        <v>0</v>
      </c>
      <c r="G133" s="129">
        <v>0</v>
      </c>
      <c r="H133" s="129">
        <v>0</v>
      </c>
      <c r="I133" s="129">
        <v>0</v>
      </c>
      <c r="J133" s="129">
        <v>0</v>
      </c>
      <c r="K133" s="129">
        <v>0</v>
      </c>
      <c r="L133" s="129">
        <v>0</v>
      </c>
      <c r="M133" s="129">
        <v>0</v>
      </c>
      <c r="N133" s="129">
        <v>0</v>
      </c>
      <c r="O133" s="129">
        <v>0</v>
      </c>
      <c r="P133" s="129">
        <v>0</v>
      </c>
    </row>
    <row r="134" spans="1:16" ht="12.75">
      <c r="A134" s="129" t="s">
        <v>725</v>
      </c>
      <c r="B134" s="129" t="s">
        <v>342</v>
      </c>
      <c r="C134" s="129">
        <v>0</v>
      </c>
      <c r="D134" s="129">
        <v>0</v>
      </c>
      <c r="E134" s="129">
        <v>0</v>
      </c>
      <c r="F134" s="129">
        <v>0</v>
      </c>
      <c r="G134" s="129">
        <v>0</v>
      </c>
      <c r="H134" s="129">
        <v>0</v>
      </c>
      <c r="I134" s="129">
        <v>0</v>
      </c>
      <c r="J134" s="129">
        <v>0</v>
      </c>
      <c r="K134" s="129">
        <v>0</v>
      </c>
      <c r="L134" s="129">
        <v>0</v>
      </c>
      <c r="M134" s="129">
        <v>0</v>
      </c>
      <c r="N134" s="129">
        <v>0</v>
      </c>
      <c r="O134" s="129">
        <v>0</v>
      </c>
      <c r="P134" s="129">
        <v>0</v>
      </c>
    </row>
    <row r="135" spans="1:16" ht="12.75">
      <c r="A135" s="129" t="s">
        <v>726</v>
      </c>
      <c r="B135" s="129" t="s">
        <v>342</v>
      </c>
      <c r="C135" s="129">
        <v>14</v>
      </c>
      <c r="D135" s="129">
        <v>14</v>
      </c>
      <c r="E135" s="129">
        <v>14</v>
      </c>
      <c r="F135" s="129">
        <v>14</v>
      </c>
      <c r="G135" s="129">
        <v>14</v>
      </c>
      <c r="H135" s="129">
        <v>14</v>
      </c>
      <c r="I135" s="129">
        <v>14</v>
      </c>
      <c r="J135" s="129">
        <v>20</v>
      </c>
      <c r="K135" s="129">
        <v>14</v>
      </c>
      <c r="L135" s="129">
        <v>14</v>
      </c>
      <c r="M135" s="129">
        <v>14</v>
      </c>
      <c r="N135" s="129">
        <v>23</v>
      </c>
      <c r="O135" s="129">
        <v>23</v>
      </c>
      <c r="P135" s="129">
        <v>15383</v>
      </c>
    </row>
    <row r="136" spans="1:16" ht="12.75">
      <c r="A136" s="129" t="s">
        <v>355</v>
      </c>
      <c r="B136" s="129" t="s">
        <v>342</v>
      </c>
      <c r="C136" s="129">
        <v>8</v>
      </c>
      <c r="D136" s="129">
        <v>8</v>
      </c>
      <c r="E136" s="129">
        <v>8</v>
      </c>
      <c r="F136" s="129">
        <v>8</v>
      </c>
      <c r="G136" s="129">
        <v>8</v>
      </c>
      <c r="H136" s="129">
        <v>7</v>
      </c>
      <c r="I136" s="129">
        <v>7</v>
      </c>
      <c r="J136" s="129">
        <v>0</v>
      </c>
      <c r="K136" s="129">
        <v>0</v>
      </c>
      <c r="L136" s="129">
        <v>0</v>
      </c>
      <c r="M136" s="129">
        <v>0</v>
      </c>
      <c r="N136" s="129">
        <v>0</v>
      </c>
      <c r="O136" s="129">
        <v>0</v>
      </c>
      <c r="P136" s="129">
        <v>4049</v>
      </c>
    </row>
    <row r="137" spans="1:16" ht="12.75">
      <c r="A137" s="129" t="s">
        <v>1424</v>
      </c>
      <c r="B137" s="129" t="s">
        <v>342</v>
      </c>
      <c r="C137" s="129">
        <v>0</v>
      </c>
      <c r="D137" s="129">
        <v>0</v>
      </c>
      <c r="E137" s="129">
        <v>0</v>
      </c>
      <c r="F137" s="129">
        <v>0</v>
      </c>
      <c r="G137" s="129">
        <v>0</v>
      </c>
      <c r="H137" s="129">
        <v>0</v>
      </c>
      <c r="I137" s="129">
        <v>0</v>
      </c>
      <c r="J137" s="129">
        <v>0</v>
      </c>
      <c r="K137" s="129">
        <v>0</v>
      </c>
      <c r="L137" s="129">
        <v>0</v>
      </c>
      <c r="M137" s="129">
        <v>0</v>
      </c>
      <c r="N137" s="129">
        <v>0</v>
      </c>
      <c r="O137" s="129">
        <v>0</v>
      </c>
      <c r="P137" s="129">
        <v>0</v>
      </c>
    </row>
    <row r="138" spans="1:16" ht="12.75">
      <c r="A138" s="129" t="s">
        <v>356</v>
      </c>
      <c r="B138" s="129" t="s">
        <v>342</v>
      </c>
      <c r="C138" s="129">
        <v>2289</v>
      </c>
      <c r="D138" s="129">
        <v>2288</v>
      </c>
      <c r="E138" s="129">
        <v>2225</v>
      </c>
      <c r="F138" s="129">
        <v>2225</v>
      </c>
      <c r="G138" s="129">
        <v>2225</v>
      </c>
      <c r="H138" s="129">
        <v>4073</v>
      </c>
      <c r="I138" s="129">
        <v>3382</v>
      </c>
      <c r="J138" s="129">
        <v>3498</v>
      </c>
      <c r="K138" s="129">
        <v>3498</v>
      </c>
      <c r="L138" s="129">
        <v>3674</v>
      </c>
      <c r="M138" s="129">
        <v>3710</v>
      </c>
      <c r="N138" s="129">
        <v>3730</v>
      </c>
      <c r="O138" s="129">
        <v>3628</v>
      </c>
      <c r="P138" s="129">
        <v>3123900</v>
      </c>
    </row>
    <row r="139" spans="1:16" ht="12.75">
      <c r="A139" s="129" t="s">
        <v>357</v>
      </c>
      <c r="B139" s="129" t="s">
        <v>342</v>
      </c>
      <c r="C139" s="129">
        <v>116</v>
      </c>
      <c r="D139" s="129">
        <v>116</v>
      </c>
      <c r="E139" s="129">
        <v>116</v>
      </c>
      <c r="F139" s="129">
        <v>116</v>
      </c>
      <c r="G139" s="129">
        <v>116</v>
      </c>
      <c r="H139" s="129">
        <v>116</v>
      </c>
      <c r="I139" s="129">
        <v>116</v>
      </c>
      <c r="J139" s="129">
        <v>0</v>
      </c>
      <c r="K139" s="129">
        <v>0</v>
      </c>
      <c r="L139" s="129">
        <v>0</v>
      </c>
      <c r="M139" s="129">
        <v>0</v>
      </c>
      <c r="N139" s="129">
        <v>0</v>
      </c>
      <c r="O139" s="129">
        <v>0</v>
      </c>
      <c r="P139" s="129">
        <v>62720</v>
      </c>
    </row>
    <row r="140" spans="1:16" ht="12.75">
      <c r="A140" s="129" t="s">
        <v>1425</v>
      </c>
      <c r="B140" s="129" t="s">
        <v>342</v>
      </c>
      <c r="C140" s="129">
        <v>0</v>
      </c>
      <c r="D140" s="129">
        <v>0</v>
      </c>
      <c r="E140" s="129">
        <v>0</v>
      </c>
      <c r="F140" s="129">
        <v>0</v>
      </c>
      <c r="G140" s="129">
        <v>0</v>
      </c>
      <c r="H140" s="129">
        <v>0</v>
      </c>
      <c r="I140" s="129">
        <v>0</v>
      </c>
      <c r="J140" s="129">
        <v>0</v>
      </c>
      <c r="K140" s="129">
        <v>0</v>
      </c>
      <c r="L140" s="129">
        <v>0</v>
      </c>
      <c r="M140" s="129">
        <v>0</v>
      </c>
      <c r="N140" s="129">
        <v>0</v>
      </c>
      <c r="O140" s="129">
        <v>0</v>
      </c>
      <c r="P140" s="129">
        <v>0</v>
      </c>
    </row>
    <row r="141" spans="1:16" ht="12.75">
      <c r="A141" s="129" t="s">
        <v>727</v>
      </c>
      <c r="B141" s="129" t="s">
        <v>342</v>
      </c>
      <c r="C141" s="129">
        <v>0</v>
      </c>
      <c r="D141" s="129">
        <v>0</v>
      </c>
      <c r="E141" s="129">
        <v>0</v>
      </c>
      <c r="F141" s="129">
        <v>0</v>
      </c>
      <c r="G141" s="129">
        <v>0</v>
      </c>
      <c r="H141" s="129">
        <v>0</v>
      </c>
      <c r="I141" s="129">
        <v>0</v>
      </c>
      <c r="J141" s="129">
        <v>0</v>
      </c>
      <c r="K141" s="129">
        <v>0</v>
      </c>
      <c r="L141" s="129">
        <v>0</v>
      </c>
      <c r="M141" s="129">
        <v>0</v>
      </c>
      <c r="N141" s="129">
        <v>0</v>
      </c>
      <c r="O141" s="129">
        <v>0</v>
      </c>
      <c r="P141" s="129">
        <v>0</v>
      </c>
    </row>
    <row r="142" spans="1:16" ht="12.75">
      <c r="A142" s="129" t="s">
        <v>728</v>
      </c>
      <c r="B142" s="129" t="s">
        <v>342</v>
      </c>
      <c r="C142" s="129">
        <v>0</v>
      </c>
      <c r="D142" s="129">
        <v>0</v>
      </c>
      <c r="E142" s="129">
        <v>0</v>
      </c>
      <c r="F142" s="129">
        <v>0</v>
      </c>
      <c r="G142" s="129">
        <v>0</v>
      </c>
      <c r="H142" s="129">
        <v>0</v>
      </c>
      <c r="I142" s="129">
        <v>0</v>
      </c>
      <c r="J142" s="129">
        <v>0</v>
      </c>
      <c r="K142" s="129">
        <v>0</v>
      </c>
      <c r="L142" s="129">
        <v>0</v>
      </c>
      <c r="M142" s="129">
        <v>0</v>
      </c>
      <c r="N142" s="129">
        <v>0</v>
      </c>
      <c r="O142" s="129">
        <v>0</v>
      </c>
      <c r="P142" s="129">
        <v>0</v>
      </c>
    </row>
    <row r="143" spans="1:16" ht="12.75">
      <c r="A143" s="129" t="s">
        <v>228</v>
      </c>
      <c r="B143" s="129" t="s">
        <v>342</v>
      </c>
      <c r="C143" s="129">
        <v>143</v>
      </c>
      <c r="D143" s="129">
        <v>143</v>
      </c>
      <c r="E143" s="129">
        <v>143</v>
      </c>
      <c r="F143" s="129">
        <v>143</v>
      </c>
      <c r="G143" s="129">
        <v>143</v>
      </c>
      <c r="H143" s="129">
        <v>143</v>
      </c>
      <c r="I143" s="129">
        <v>143</v>
      </c>
      <c r="J143" s="129">
        <v>156</v>
      </c>
      <c r="K143" s="129">
        <v>156</v>
      </c>
      <c r="L143" s="129">
        <v>156</v>
      </c>
      <c r="M143" s="129">
        <v>156</v>
      </c>
      <c r="N143" s="129">
        <v>156</v>
      </c>
      <c r="O143" s="129">
        <v>156</v>
      </c>
      <c r="P143" s="129">
        <v>148967</v>
      </c>
    </row>
    <row r="144" spans="1:16" ht="12.75">
      <c r="A144" s="129" t="s">
        <v>358</v>
      </c>
      <c r="B144" s="129" t="s">
        <v>342</v>
      </c>
      <c r="C144" s="129">
        <v>12</v>
      </c>
      <c r="D144" s="129">
        <v>12</v>
      </c>
      <c r="E144" s="129">
        <v>12</v>
      </c>
      <c r="F144" s="129">
        <v>12</v>
      </c>
      <c r="G144" s="129">
        <v>12</v>
      </c>
      <c r="H144" s="129">
        <v>12</v>
      </c>
      <c r="I144" s="129">
        <v>12</v>
      </c>
      <c r="J144" s="129">
        <v>0</v>
      </c>
      <c r="K144" s="129">
        <v>0</v>
      </c>
      <c r="L144" s="129">
        <v>0</v>
      </c>
      <c r="M144" s="129">
        <v>0</v>
      </c>
      <c r="N144" s="129">
        <v>0</v>
      </c>
      <c r="O144" s="129">
        <v>0</v>
      </c>
      <c r="P144" s="129">
        <v>6658</v>
      </c>
    </row>
    <row r="145" spans="1:16" ht="12.75">
      <c r="A145" s="129" t="s">
        <v>1426</v>
      </c>
      <c r="B145" s="129" t="s">
        <v>342</v>
      </c>
      <c r="C145" s="129">
        <v>0</v>
      </c>
      <c r="D145" s="129">
        <v>0</v>
      </c>
      <c r="E145" s="129">
        <v>0</v>
      </c>
      <c r="F145" s="129">
        <v>0</v>
      </c>
      <c r="G145" s="129">
        <v>0</v>
      </c>
      <c r="H145" s="129">
        <v>0</v>
      </c>
      <c r="I145" s="129">
        <v>0</v>
      </c>
      <c r="J145" s="129">
        <v>0</v>
      </c>
      <c r="K145" s="129">
        <v>0</v>
      </c>
      <c r="L145" s="129">
        <v>0</v>
      </c>
      <c r="M145" s="129">
        <v>0</v>
      </c>
      <c r="N145" s="129">
        <v>0</v>
      </c>
      <c r="O145" s="129">
        <v>0</v>
      </c>
      <c r="P145" s="129">
        <v>0</v>
      </c>
    </row>
    <row r="146" spans="1:16" ht="12.75">
      <c r="A146" s="129" t="s">
        <v>729</v>
      </c>
      <c r="B146" s="129" t="s">
        <v>342</v>
      </c>
      <c r="C146" s="129">
        <v>0</v>
      </c>
      <c r="D146" s="129">
        <v>0</v>
      </c>
      <c r="E146" s="129">
        <v>0</v>
      </c>
      <c r="F146" s="129">
        <v>0</v>
      </c>
      <c r="G146" s="129">
        <v>0</v>
      </c>
      <c r="H146" s="129">
        <v>0</v>
      </c>
      <c r="I146" s="129">
        <v>0</v>
      </c>
      <c r="J146" s="129">
        <v>0</v>
      </c>
      <c r="K146" s="129">
        <v>0</v>
      </c>
      <c r="L146" s="129">
        <v>0</v>
      </c>
      <c r="M146" s="129">
        <v>0</v>
      </c>
      <c r="N146" s="129">
        <v>0</v>
      </c>
      <c r="O146" s="129">
        <v>0</v>
      </c>
      <c r="P146" s="129">
        <v>0</v>
      </c>
    </row>
    <row r="147" spans="1:16" ht="12.75">
      <c r="A147" s="129" t="s">
        <v>1427</v>
      </c>
      <c r="B147" s="129" t="s">
        <v>342</v>
      </c>
      <c r="C147" s="129">
        <v>0</v>
      </c>
      <c r="D147" s="129">
        <v>0</v>
      </c>
      <c r="E147" s="129">
        <v>0</v>
      </c>
      <c r="F147" s="129">
        <v>0</v>
      </c>
      <c r="G147" s="129">
        <v>0</v>
      </c>
      <c r="H147" s="129">
        <v>0</v>
      </c>
      <c r="I147" s="129">
        <v>0</v>
      </c>
      <c r="J147" s="129">
        <v>0</v>
      </c>
      <c r="K147" s="129">
        <v>0</v>
      </c>
      <c r="L147" s="129">
        <v>0</v>
      </c>
      <c r="M147" s="129">
        <v>0</v>
      </c>
      <c r="N147" s="129">
        <v>0</v>
      </c>
      <c r="O147" s="129">
        <v>0</v>
      </c>
      <c r="P147" s="129">
        <v>0</v>
      </c>
    </row>
    <row r="148" spans="1:16" ht="12.75">
      <c r="A148" s="129" t="s">
        <v>730</v>
      </c>
      <c r="B148" s="129" t="s">
        <v>342</v>
      </c>
      <c r="C148" s="129">
        <v>0</v>
      </c>
      <c r="D148" s="129">
        <v>0</v>
      </c>
      <c r="E148" s="129">
        <v>0</v>
      </c>
      <c r="F148" s="129">
        <v>0</v>
      </c>
      <c r="G148" s="129">
        <v>0</v>
      </c>
      <c r="H148" s="129">
        <v>0</v>
      </c>
      <c r="I148" s="129">
        <v>0</v>
      </c>
      <c r="J148" s="129">
        <v>0</v>
      </c>
      <c r="K148" s="129">
        <v>0</v>
      </c>
      <c r="L148" s="129">
        <v>0</v>
      </c>
      <c r="M148" s="129">
        <v>0</v>
      </c>
      <c r="N148" s="129">
        <v>0</v>
      </c>
      <c r="O148" s="129">
        <v>0</v>
      </c>
      <c r="P148" s="129">
        <v>0</v>
      </c>
    </row>
    <row r="149" spans="1:16" s="359" customFormat="1" ht="12.75">
      <c r="B149" s="356" t="s">
        <v>1428</v>
      </c>
      <c r="C149" s="356">
        <v>23478</v>
      </c>
      <c r="D149" s="356">
        <v>22940</v>
      </c>
      <c r="E149" s="356">
        <v>22965</v>
      </c>
      <c r="F149" s="356">
        <v>22976</v>
      </c>
      <c r="G149" s="356">
        <v>22975</v>
      </c>
      <c r="H149" s="356">
        <v>24822</v>
      </c>
      <c r="I149" s="356">
        <v>24131</v>
      </c>
      <c r="J149" s="356">
        <v>25789</v>
      </c>
      <c r="K149" s="356">
        <v>25783</v>
      </c>
      <c r="L149" s="356">
        <v>26315</v>
      </c>
      <c r="M149" s="356">
        <v>26402</v>
      </c>
      <c r="N149" s="356">
        <v>26511</v>
      </c>
      <c r="O149" s="356">
        <v>26857</v>
      </c>
      <c r="P149" s="356">
        <v>24731375</v>
      </c>
    </row>
  </sheetData>
  <mergeCells count="2">
    <mergeCell ref="A2:A3"/>
    <mergeCell ref="B2:B3"/>
  </mergeCells>
  <pageMargins left="0.2" right="0.21" top="0.5" bottom="0.66" header="0.16" footer="0.42"/>
  <pageSetup scale="65" orientation="landscape" r:id="rId1"/>
  <rowBreaks count="1" manualBreakCount="1">
    <brk id="6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P52"/>
  <sheetViews>
    <sheetView zoomScale="70" zoomScaleNormal="70" workbookViewId="0">
      <pane xSplit="1" topLeftCell="AJ1" activePane="topRight" state="frozen"/>
      <selection activeCell="AE1398" sqref="AE1398"/>
      <selection pane="topRight" activeCell="AX41" sqref="AX41"/>
    </sheetView>
  </sheetViews>
  <sheetFormatPr defaultColWidth="11.7109375" defaultRowHeight="12.75"/>
  <cols>
    <col min="1" max="1" width="71.140625" style="246" bestFit="1" customWidth="1"/>
    <col min="2" max="2" width="24.7109375" style="246" customWidth="1"/>
    <col min="3" max="3" width="12.85546875" style="324" customWidth="1"/>
    <col min="4" max="4" width="1.140625" style="246" customWidth="1"/>
    <col min="5" max="5" width="24.28515625" style="246" customWidth="1"/>
    <col min="6" max="6" width="12.7109375" style="324" customWidth="1"/>
    <col min="7" max="7" width="1.140625" style="246" customWidth="1"/>
    <col min="8" max="8" width="23.7109375" style="246" customWidth="1"/>
    <col min="9" max="9" width="1.140625" style="246" customWidth="1"/>
    <col min="10" max="10" width="12.7109375" style="324" customWidth="1"/>
    <col min="11" max="11" width="23.5703125" style="246" customWidth="1"/>
    <col min="12" max="12" width="12.85546875" style="324" customWidth="1"/>
    <col min="13" max="13" width="1.140625" style="246" customWidth="1"/>
    <col min="14" max="14" width="23.42578125" style="246" customWidth="1"/>
    <col min="15" max="15" width="12.7109375" style="324" customWidth="1"/>
    <col min="16" max="16" width="1.140625" style="246" customWidth="1"/>
    <col min="17" max="17" width="24.7109375" style="246" customWidth="1"/>
    <col min="18" max="18" width="12.7109375" style="324" customWidth="1"/>
    <col min="19" max="19" width="1.140625" style="246" customWidth="1"/>
    <col min="20" max="20" width="24" style="246" customWidth="1"/>
    <col min="21" max="21" width="13" style="324" customWidth="1"/>
    <col min="22" max="22" width="1.140625" style="246" customWidth="1"/>
    <col min="23" max="23" width="25" style="246" customWidth="1"/>
    <col min="24" max="24" width="12.42578125" style="325" customWidth="1"/>
    <col min="25" max="25" width="1.140625" style="246" customWidth="1"/>
    <col min="26" max="26" width="23.7109375" style="246" customWidth="1"/>
    <col min="27" max="27" width="12.7109375" style="324" customWidth="1"/>
    <col min="28" max="28" width="24.140625" style="246" customWidth="1"/>
    <col min="29" max="29" width="12.85546875" style="326" bestFit="1" customWidth="1"/>
    <col min="30" max="30" width="1.140625" style="246" customWidth="1"/>
    <col min="31" max="31" width="27.5703125" style="246" customWidth="1"/>
    <col min="32" max="32" width="14.140625" style="326" customWidth="1"/>
    <col min="33" max="33" width="1.140625" style="246" customWidth="1"/>
    <col min="34" max="34" width="24" style="246" customWidth="1"/>
    <col min="35" max="35" width="13.5703125" style="246" customWidth="1"/>
    <col min="36" max="36" width="1.140625" style="246" customWidth="1"/>
    <col min="37" max="37" width="29.5703125" style="327" customWidth="1"/>
    <col min="38" max="38" width="13.28515625" style="324" customWidth="1"/>
    <col min="39" max="39" width="1.140625" style="246" customWidth="1"/>
    <col min="40" max="40" width="25.28515625" style="246" customWidth="1"/>
    <col min="41" max="41" width="13.5703125" style="324" customWidth="1"/>
    <col min="42" max="42" width="18" style="246" bestFit="1" customWidth="1"/>
    <col min="43" max="256" width="11.7109375" style="246"/>
    <col min="257" max="257" width="71.140625" style="246" bestFit="1" customWidth="1"/>
    <col min="258" max="258" width="24.7109375" style="246" customWidth="1"/>
    <col min="259" max="259" width="12.85546875" style="246" customWidth="1"/>
    <col min="260" max="260" width="1.140625" style="246" customWidth="1"/>
    <col min="261" max="261" width="24.28515625" style="246" customWidth="1"/>
    <col min="262" max="262" width="12.7109375" style="246" customWidth="1"/>
    <col min="263" max="263" width="1.140625" style="246" customWidth="1"/>
    <col min="264" max="264" width="23.7109375" style="246" customWidth="1"/>
    <col min="265" max="265" width="1.140625" style="246" customWidth="1"/>
    <col min="266" max="266" width="12.7109375" style="246" customWidth="1"/>
    <col min="267" max="267" width="23.5703125" style="246" customWidth="1"/>
    <col min="268" max="268" width="12.85546875" style="246" customWidth="1"/>
    <col min="269" max="269" width="1.140625" style="246" customWidth="1"/>
    <col min="270" max="270" width="23.42578125" style="246" customWidth="1"/>
    <col min="271" max="271" width="12.7109375" style="246" customWidth="1"/>
    <col min="272" max="272" width="1.140625" style="246" customWidth="1"/>
    <col min="273" max="273" width="24.7109375" style="246" customWidth="1"/>
    <col min="274" max="274" width="12.7109375" style="246" customWidth="1"/>
    <col min="275" max="275" width="1.140625" style="246" customWidth="1"/>
    <col min="276" max="276" width="24" style="246" customWidth="1"/>
    <col min="277" max="277" width="13" style="246" customWidth="1"/>
    <col min="278" max="278" width="1.140625" style="246" customWidth="1"/>
    <col min="279" max="279" width="25" style="246" customWidth="1"/>
    <col min="280" max="280" width="12.42578125" style="246" customWidth="1"/>
    <col min="281" max="281" width="1.140625" style="246" customWidth="1"/>
    <col min="282" max="282" width="23.7109375" style="246" customWidth="1"/>
    <col min="283" max="283" width="12.7109375" style="246" customWidth="1"/>
    <col min="284" max="284" width="24.140625" style="246" customWidth="1"/>
    <col min="285" max="285" width="12.85546875" style="246" bestFit="1" customWidth="1"/>
    <col min="286" max="286" width="1.140625" style="246" customWidth="1"/>
    <col min="287" max="287" width="27.5703125" style="246" customWidth="1"/>
    <col min="288" max="288" width="14.140625" style="246" customWidth="1"/>
    <col min="289" max="289" width="1.140625" style="246" customWidth="1"/>
    <col min="290" max="290" width="24" style="246" customWidth="1"/>
    <col min="291" max="291" width="13.5703125" style="246" customWidth="1"/>
    <col min="292" max="292" width="1.140625" style="246" customWidth="1"/>
    <col min="293" max="293" width="29.5703125" style="246" customWidth="1"/>
    <col min="294" max="294" width="13.28515625" style="246" customWidth="1"/>
    <col min="295" max="295" width="1.140625" style="246" customWidth="1"/>
    <col min="296" max="296" width="25.28515625" style="246" customWidth="1"/>
    <col min="297" max="297" width="13.5703125" style="246" customWidth="1"/>
    <col min="298" max="298" width="18" style="246" bestFit="1" customWidth="1"/>
    <col min="299" max="512" width="11.7109375" style="246"/>
    <col min="513" max="513" width="71.140625" style="246" bestFit="1" customWidth="1"/>
    <col min="514" max="514" width="24.7109375" style="246" customWidth="1"/>
    <col min="515" max="515" width="12.85546875" style="246" customWidth="1"/>
    <col min="516" max="516" width="1.140625" style="246" customWidth="1"/>
    <col min="517" max="517" width="24.28515625" style="246" customWidth="1"/>
    <col min="518" max="518" width="12.7109375" style="246" customWidth="1"/>
    <col min="519" max="519" width="1.140625" style="246" customWidth="1"/>
    <col min="520" max="520" width="23.7109375" style="246" customWidth="1"/>
    <col min="521" max="521" width="1.140625" style="246" customWidth="1"/>
    <col min="522" max="522" width="12.7109375" style="246" customWidth="1"/>
    <col min="523" max="523" width="23.5703125" style="246" customWidth="1"/>
    <col min="524" max="524" width="12.85546875" style="246" customWidth="1"/>
    <col min="525" max="525" width="1.140625" style="246" customWidth="1"/>
    <col min="526" max="526" width="23.42578125" style="246" customWidth="1"/>
    <col min="527" max="527" width="12.7109375" style="246" customWidth="1"/>
    <col min="528" max="528" width="1.140625" style="246" customWidth="1"/>
    <col min="529" max="529" width="24.7109375" style="246" customWidth="1"/>
    <col min="530" max="530" width="12.7109375" style="246" customWidth="1"/>
    <col min="531" max="531" width="1.140625" style="246" customWidth="1"/>
    <col min="532" max="532" width="24" style="246" customWidth="1"/>
    <col min="533" max="533" width="13" style="246" customWidth="1"/>
    <col min="534" max="534" width="1.140625" style="246" customWidth="1"/>
    <col min="535" max="535" width="25" style="246" customWidth="1"/>
    <col min="536" max="536" width="12.42578125" style="246" customWidth="1"/>
    <col min="537" max="537" width="1.140625" style="246" customWidth="1"/>
    <col min="538" max="538" width="23.7109375" style="246" customWidth="1"/>
    <col min="539" max="539" width="12.7109375" style="246" customWidth="1"/>
    <col min="540" max="540" width="24.140625" style="246" customWidth="1"/>
    <col min="541" max="541" width="12.85546875" style="246" bestFit="1" customWidth="1"/>
    <col min="542" max="542" width="1.140625" style="246" customWidth="1"/>
    <col min="543" max="543" width="27.5703125" style="246" customWidth="1"/>
    <col min="544" max="544" width="14.140625" style="246" customWidth="1"/>
    <col min="545" max="545" width="1.140625" style="246" customWidth="1"/>
    <col min="546" max="546" width="24" style="246" customWidth="1"/>
    <col min="547" max="547" width="13.5703125" style="246" customWidth="1"/>
    <col min="548" max="548" width="1.140625" style="246" customWidth="1"/>
    <col min="549" max="549" width="29.5703125" style="246" customWidth="1"/>
    <col min="550" max="550" width="13.28515625" style="246" customWidth="1"/>
    <col min="551" max="551" width="1.140625" style="246" customWidth="1"/>
    <col min="552" max="552" width="25.28515625" style="246" customWidth="1"/>
    <col min="553" max="553" width="13.5703125" style="246" customWidth="1"/>
    <col min="554" max="554" width="18" style="246" bestFit="1" customWidth="1"/>
    <col min="555" max="768" width="11.7109375" style="246"/>
    <col min="769" max="769" width="71.140625" style="246" bestFit="1" customWidth="1"/>
    <col min="770" max="770" width="24.7109375" style="246" customWidth="1"/>
    <col min="771" max="771" width="12.85546875" style="246" customWidth="1"/>
    <col min="772" max="772" width="1.140625" style="246" customWidth="1"/>
    <col min="773" max="773" width="24.28515625" style="246" customWidth="1"/>
    <col min="774" max="774" width="12.7109375" style="246" customWidth="1"/>
    <col min="775" max="775" width="1.140625" style="246" customWidth="1"/>
    <col min="776" max="776" width="23.7109375" style="246" customWidth="1"/>
    <col min="777" max="777" width="1.140625" style="246" customWidth="1"/>
    <col min="778" max="778" width="12.7109375" style="246" customWidth="1"/>
    <col min="779" max="779" width="23.5703125" style="246" customWidth="1"/>
    <col min="780" max="780" width="12.85546875" style="246" customWidth="1"/>
    <col min="781" max="781" width="1.140625" style="246" customWidth="1"/>
    <col min="782" max="782" width="23.42578125" style="246" customWidth="1"/>
    <col min="783" max="783" width="12.7109375" style="246" customWidth="1"/>
    <col min="784" max="784" width="1.140625" style="246" customWidth="1"/>
    <col min="785" max="785" width="24.7109375" style="246" customWidth="1"/>
    <col min="786" max="786" width="12.7109375" style="246" customWidth="1"/>
    <col min="787" max="787" width="1.140625" style="246" customWidth="1"/>
    <col min="788" max="788" width="24" style="246" customWidth="1"/>
    <col min="789" max="789" width="13" style="246" customWidth="1"/>
    <col min="790" max="790" width="1.140625" style="246" customWidth="1"/>
    <col min="791" max="791" width="25" style="246" customWidth="1"/>
    <col min="792" max="792" width="12.42578125" style="246" customWidth="1"/>
    <col min="793" max="793" width="1.140625" style="246" customWidth="1"/>
    <col min="794" max="794" width="23.7109375" style="246" customWidth="1"/>
    <col min="795" max="795" width="12.7109375" style="246" customWidth="1"/>
    <col min="796" max="796" width="24.140625" style="246" customWidth="1"/>
    <col min="797" max="797" width="12.85546875" style="246" bestFit="1" customWidth="1"/>
    <col min="798" max="798" width="1.140625" style="246" customWidth="1"/>
    <col min="799" max="799" width="27.5703125" style="246" customWidth="1"/>
    <col min="800" max="800" width="14.140625" style="246" customWidth="1"/>
    <col min="801" max="801" width="1.140625" style="246" customWidth="1"/>
    <col min="802" max="802" width="24" style="246" customWidth="1"/>
    <col min="803" max="803" width="13.5703125" style="246" customWidth="1"/>
    <col min="804" max="804" width="1.140625" style="246" customWidth="1"/>
    <col min="805" max="805" width="29.5703125" style="246" customWidth="1"/>
    <col min="806" max="806" width="13.28515625" style="246" customWidth="1"/>
    <col min="807" max="807" width="1.140625" style="246" customWidth="1"/>
    <col min="808" max="808" width="25.28515625" style="246" customWidth="1"/>
    <col min="809" max="809" width="13.5703125" style="246" customWidth="1"/>
    <col min="810" max="810" width="18" style="246" bestFit="1" customWidth="1"/>
    <col min="811" max="1024" width="11.7109375" style="246"/>
    <col min="1025" max="1025" width="71.140625" style="246" bestFit="1" customWidth="1"/>
    <col min="1026" max="1026" width="24.7109375" style="246" customWidth="1"/>
    <col min="1027" max="1027" width="12.85546875" style="246" customWidth="1"/>
    <col min="1028" max="1028" width="1.140625" style="246" customWidth="1"/>
    <col min="1029" max="1029" width="24.28515625" style="246" customWidth="1"/>
    <col min="1030" max="1030" width="12.7109375" style="246" customWidth="1"/>
    <col min="1031" max="1031" width="1.140625" style="246" customWidth="1"/>
    <col min="1032" max="1032" width="23.7109375" style="246" customWidth="1"/>
    <col min="1033" max="1033" width="1.140625" style="246" customWidth="1"/>
    <col min="1034" max="1034" width="12.7109375" style="246" customWidth="1"/>
    <col min="1035" max="1035" width="23.5703125" style="246" customWidth="1"/>
    <col min="1036" max="1036" width="12.85546875" style="246" customWidth="1"/>
    <col min="1037" max="1037" width="1.140625" style="246" customWidth="1"/>
    <col min="1038" max="1038" width="23.42578125" style="246" customWidth="1"/>
    <col min="1039" max="1039" width="12.7109375" style="246" customWidth="1"/>
    <col min="1040" max="1040" width="1.140625" style="246" customWidth="1"/>
    <col min="1041" max="1041" width="24.7109375" style="246" customWidth="1"/>
    <col min="1042" max="1042" width="12.7109375" style="246" customWidth="1"/>
    <col min="1043" max="1043" width="1.140625" style="246" customWidth="1"/>
    <col min="1044" max="1044" width="24" style="246" customWidth="1"/>
    <col min="1045" max="1045" width="13" style="246" customWidth="1"/>
    <col min="1046" max="1046" width="1.140625" style="246" customWidth="1"/>
    <col min="1047" max="1047" width="25" style="246" customWidth="1"/>
    <col min="1048" max="1048" width="12.42578125" style="246" customWidth="1"/>
    <col min="1049" max="1049" width="1.140625" style="246" customWidth="1"/>
    <col min="1050" max="1050" width="23.7109375" style="246" customWidth="1"/>
    <col min="1051" max="1051" width="12.7109375" style="246" customWidth="1"/>
    <col min="1052" max="1052" width="24.140625" style="246" customWidth="1"/>
    <col min="1053" max="1053" width="12.85546875" style="246" bestFit="1" customWidth="1"/>
    <col min="1054" max="1054" width="1.140625" style="246" customWidth="1"/>
    <col min="1055" max="1055" width="27.5703125" style="246" customWidth="1"/>
    <col min="1056" max="1056" width="14.140625" style="246" customWidth="1"/>
    <col min="1057" max="1057" width="1.140625" style="246" customWidth="1"/>
    <col min="1058" max="1058" width="24" style="246" customWidth="1"/>
    <col min="1059" max="1059" width="13.5703125" style="246" customWidth="1"/>
    <col min="1060" max="1060" width="1.140625" style="246" customWidth="1"/>
    <col min="1061" max="1061" width="29.5703125" style="246" customWidth="1"/>
    <col min="1062" max="1062" width="13.28515625" style="246" customWidth="1"/>
    <col min="1063" max="1063" width="1.140625" style="246" customWidth="1"/>
    <col min="1064" max="1064" width="25.28515625" style="246" customWidth="1"/>
    <col min="1065" max="1065" width="13.5703125" style="246" customWidth="1"/>
    <col min="1066" max="1066" width="18" style="246" bestFit="1" customWidth="1"/>
    <col min="1067" max="1280" width="11.7109375" style="246"/>
    <col min="1281" max="1281" width="71.140625" style="246" bestFit="1" customWidth="1"/>
    <col min="1282" max="1282" width="24.7109375" style="246" customWidth="1"/>
    <col min="1283" max="1283" width="12.85546875" style="246" customWidth="1"/>
    <col min="1284" max="1284" width="1.140625" style="246" customWidth="1"/>
    <col min="1285" max="1285" width="24.28515625" style="246" customWidth="1"/>
    <col min="1286" max="1286" width="12.7109375" style="246" customWidth="1"/>
    <col min="1287" max="1287" width="1.140625" style="246" customWidth="1"/>
    <col min="1288" max="1288" width="23.7109375" style="246" customWidth="1"/>
    <col min="1289" max="1289" width="1.140625" style="246" customWidth="1"/>
    <col min="1290" max="1290" width="12.7109375" style="246" customWidth="1"/>
    <col min="1291" max="1291" width="23.5703125" style="246" customWidth="1"/>
    <col min="1292" max="1292" width="12.85546875" style="246" customWidth="1"/>
    <col min="1293" max="1293" width="1.140625" style="246" customWidth="1"/>
    <col min="1294" max="1294" width="23.42578125" style="246" customWidth="1"/>
    <col min="1295" max="1295" width="12.7109375" style="246" customWidth="1"/>
    <col min="1296" max="1296" width="1.140625" style="246" customWidth="1"/>
    <col min="1297" max="1297" width="24.7109375" style="246" customWidth="1"/>
    <col min="1298" max="1298" width="12.7109375" style="246" customWidth="1"/>
    <col min="1299" max="1299" width="1.140625" style="246" customWidth="1"/>
    <col min="1300" max="1300" width="24" style="246" customWidth="1"/>
    <col min="1301" max="1301" width="13" style="246" customWidth="1"/>
    <col min="1302" max="1302" width="1.140625" style="246" customWidth="1"/>
    <col min="1303" max="1303" width="25" style="246" customWidth="1"/>
    <col min="1304" max="1304" width="12.42578125" style="246" customWidth="1"/>
    <col min="1305" max="1305" width="1.140625" style="246" customWidth="1"/>
    <col min="1306" max="1306" width="23.7109375" style="246" customWidth="1"/>
    <col min="1307" max="1307" width="12.7109375" style="246" customWidth="1"/>
    <col min="1308" max="1308" width="24.140625" style="246" customWidth="1"/>
    <col min="1309" max="1309" width="12.85546875" style="246" bestFit="1" customWidth="1"/>
    <col min="1310" max="1310" width="1.140625" style="246" customWidth="1"/>
    <col min="1311" max="1311" width="27.5703125" style="246" customWidth="1"/>
    <col min="1312" max="1312" width="14.140625" style="246" customWidth="1"/>
    <col min="1313" max="1313" width="1.140625" style="246" customWidth="1"/>
    <col min="1314" max="1314" width="24" style="246" customWidth="1"/>
    <col min="1315" max="1315" width="13.5703125" style="246" customWidth="1"/>
    <col min="1316" max="1316" width="1.140625" style="246" customWidth="1"/>
    <col min="1317" max="1317" width="29.5703125" style="246" customWidth="1"/>
    <col min="1318" max="1318" width="13.28515625" style="246" customWidth="1"/>
    <col min="1319" max="1319" width="1.140625" style="246" customWidth="1"/>
    <col min="1320" max="1320" width="25.28515625" style="246" customWidth="1"/>
    <col min="1321" max="1321" width="13.5703125" style="246" customWidth="1"/>
    <col min="1322" max="1322" width="18" style="246" bestFit="1" customWidth="1"/>
    <col min="1323" max="1536" width="11.7109375" style="246"/>
    <col min="1537" max="1537" width="71.140625" style="246" bestFit="1" customWidth="1"/>
    <col min="1538" max="1538" width="24.7109375" style="246" customWidth="1"/>
    <col min="1539" max="1539" width="12.85546875" style="246" customWidth="1"/>
    <col min="1540" max="1540" width="1.140625" style="246" customWidth="1"/>
    <col min="1541" max="1541" width="24.28515625" style="246" customWidth="1"/>
    <col min="1542" max="1542" width="12.7109375" style="246" customWidth="1"/>
    <col min="1543" max="1543" width="1.140625" style="246" customWidth="1"/>
    <col min="1544" max="1544" width="23.7109375" style="246" customWidth="1"/>
    <col min="1545" max="1545" width="1.140625" style="246" customWidth="1"/>
    <col min="1546" max="1546" width="12.7109375" style="246" customWidth="1"/>
    <col min="1547" max="1547" width="23.5703125" style="246" customWidth="1"/>
    <col min="1548" max="1548" width="12.85546875" style="246" customWidth="1"/>
    <col min="1549" max="1549" width="1.140625" style="246" customWidth="1"/>
    <col min="1550" max="1550" width="23.42578125" style="246" customWidth="1"/>
    <col min="1551" max="1551" width="12.7109375" style="246" customWidth="1"/>
    <col min="1552" max="1552" width="1.140625" style="246" customWidth="1"/>
    <col min="1553" max="1553" width="24.7109375" style="246" customWidth="1"/>
    <col min="1554" max="1554" width="12.7109375" style="246" customWidth="1"/>
    <col min="1555" max="1555" width="1.140625" style="246" customWidth="1"/>
    <col min="1556" max="1556" width="24" style="246" customWidth="1"/>
    <col min="1557" max="1557" width="13" style="246" customWidth="1"/>
    <col min="1558" max="1558" width="1.140625" style="246" customWidth="1"/>
    <col min="1559" max="1559" width="25" style="246" customWidth="1"/>
    <col min="1560" max="1560" width="12.42578125" style="246" customWidth="1"/>
    <col min="1561" max="1561" width="1.140625" style="246" customWidth="1"/>
    <col min="1562" max="1562" width="23.7109375" style="246" customWidth="1"/>
    <col min="1563" max="1563" width="12.7109375" style="246" customWidth="1"/>
    <col min="1564" max="1564" width="24.140625" style="246" customWidth="1"/>
    <col min="1565" max="1565" width="12.85546875" style="246" bestFit="1" customWidth="1"/>
    <col min="1566" max="1566" width="1.140625" style="246" customWidth="1"/>
    <col min="1567" max="1567" width="27.5703125" style="246" customWidth="1"/>
    <col min="1568" max="1568" width="14.140625" style="246" customWidth="1"/>
    <col min="1569" max="1569" width="1.140625" style="246" customWidth="1"/>
    <col min="1570" max="1570" width="24" style="246" customWidth="1"/>
    <col min="1571" max="1571" width="13.5703125" style="246" customWidth="1"/>
    <col min="1572" max="1572" width="1.140625" style="246" customWidth="1"/>
    <col min="1573" max="1573" width="29.5703125" style="246" customWidth="1"/>
    <col min="1574" max="1574" width="13.28515625" style="246" customWidth="1"/>
    <col min="1575" max="1575" width="1.140625" style="246" customWidth="1"/>
    <col min="1576" max="1576" width="25.28515625" style="246" customWidth="1"/>
    <col min="1577" max="1577" width="13.5703125" style="246" customWidth="1"/>
    <col min="1578" max="1578" width="18" style="246" bestFit="1" customWidth="1"/>
    <col min="1579" max="1792" width="11.7109375" style="246"/>
    <col min="1793" max="1793" width="71.140625" style="246" bestFit="1" customWidth="1"/>
    <col min="1794" max="1794" width="24.7109375" style="246" customWidth="1"/>
    <col min="1795" max="1795" width="12.85546875" style="246" customWidth="1"/>
    <col min="1796" max="1796" width="1.140625" style="246" customWidth="1"/>
    <col min="1797" max="1797" width="24.28515625" style="246" customWidth="1"/>
    <col min="1798" max="1798" width="12.7109375" style="246" customWidth="1"/>
    <col min="1799" max="1799" width="1.140625" style="246" customWidth="1"/>
    <col min="1800" max="1800" width="23.7109375" style="246" customWidth="1"/>
    <col min="1801" max="1801" width="1.140625" style="246" customWidth="1"/>
    <col min="1802" max="1802" width="12.7109375" style="246" customWidth="1"/>
    <col min="1803" max="1803" width="23.5703125" style="246" customWidth="1"/>
    <col min="1804" max="1804" width="12.85546875" style="246" customWidth="1"/>
    <col min="1805" max="1805" width="1.140625" style="246" customWidth="1"/>
    <col min="1806" max="1806" width="23.42578125" style="246" customWidth="1"/>
    <col min="1807" max="1807" width="12.7109375" style="246" customWidth="1"/>
    <col min="1808" max="1808" width="1.140625" style="246" customWidth="1"/>
    <col min="1809" max="1809" width="24.7109375" style="246" customWidth="1"/>
    <col min="1810" max="1810" width="12.7109375" style="246" customWidth="1"/>
    <col min="1811" max="1811" width="1.140625" style="246" customWidth="1"/>
    <col min="1812" max="1812" width="24" style="246" customWidth="1"/>
    <col min="1813" max="1813" width="13" style="246" customWidth="1"/>
    <col min="1814" max="1814" width="1.140625" style="246" customWidth="1"/>
    <col min="1815" max="1815" width="25" style="246" customWidth="1"/>
    <col min="1816" max="1816" width="12.42578125" style="246" customWidth="1"/>
    <col min="1817" max="1817" width="1.140625" style="246" customWidth="1"/>
    <col min="1818" max="1818" width="23.7109375" style="246" customWidth="1"/>
    <col min="1819" max="1819" width="12.7109375" style="246" customWidth="1"/>
    <col min="1820" max="1820" width="24.140625" style="246" customWidth="1"/>
    <col min="1821" max="1821" width="12.85546875" style="246" bestFit="1" customWidth="1"/>
    <col min="1822" max="1822" width="1.140625" style="246" customWidth="1"/>
    <col min="1823" max="1823" width="27.5703125" style="246" customWidth="1"/>
    <col min="1824" max="1824" width="14.140625" style="246" customWidth="1"/>
    <col min="1825" max="1825" width="1.140625" style="246" customWidth="1"/>
    <col min="1826" max="1826" width="24" style="246" customWidth="1"/>
    <col min="1827" max="1827" width="13.5703125" style="246" customWidth="1"/>
    <col min="1828" max="1828" width="1.140625" style="246" customWidth="1"/>
    <col min="1829" max="1829" width="29.5703125" style="246" customWidth="1"/>
    <col min="1830" max="1830" width="13.28515625" style="246" customWidth="1"/>
    <col min="1831" max="1831" width="1.140625" style="246" customWidth="1"/>
    <col min="1832" max="1832" width="25.28515625" style="246" customWidth="1"/>
    <col min="1833" max="1833" width="13.5703125" style="246" customWidth="1"/>
    <col min="1834" max="1834" width="18" style="246" bestFit="1" customWidth="1"/>
    <col min="1835" max="2048" width="11.7109375" style="246"/>
    <col min="2049" max="2049" width="71.140625" style="246" bestFit="1" customWidth="1"/>
    <col min="2050" max="2050" width="24.7109375" style="246" customWidth="1"/>
    <col min="2051" max="2051" width="12.85546875" style="246" customWidth="1"/>
    <col min="2052" max="2052" width="1.140625" style="246" customWidth="1"/>
    <col min="2053" max="2053" width="24.28515625" style="246" customWidth="1"/>
    <col min="2054" max="2054" width="12.7109375" style="246" customWidth="1"/>
    <col min="2055" max="2055" width="1.140625" style="246" customWidth="1"/>
    <col min="2056" max="2056" width="23.7109375" style="246" customWidth="1"/>
    <col min="2057" max="2057" width="1.140625" style="246" customWidth="1"/>
    <col min="2058" max="2058" width="12.7109375" style="246" customWidth="1"/>
    <col min="2059" max="2059" width="23.5703125" style="246" customWidth="1"/>
    <col min="2060" max="2060" width="12.85546875" style="246" customWidth="1"/>
    <col min="2061" max="2061" width="1.140625" style="246" customWidth="1"/>
    <col min="2062" max="2062" width="23.42578125" style="246" customWidth="1"/>
    <col min="2063" max="2063" width="12.7109375" style="246" customWidth="1"/>
    <col min="2064" max="2064" width="1.140625" style="246" customWidth="1"/>
    <col min="2065" max="2065" width="24.7109375" style="246" customWidth="1"/>
    <col min="2066" max="2066" width="12.7109375" style="246" customWidth="1"/>
    <col min="2067" max="2067" width="1.140625" style="246" customWidth="1"/>
    <col min="2068" max="2068" width="24" style="246" customWidth="1"/>
    <col min="2069" max="2069" width="13" style="246" customWidth="1"/>
    <col min="2070" max="2070" width="1.140625" style="246" customWidth="1"/>
    <col min="2071" max="2071" width="25" style="246" customWidth="1"/>
    <col min="2072" max="2072" width="12.42578125" style="246" customWidth="1"/>
    <col min="2073" max="2073" width="1.140625" style="246" customWidth="1"/>
    <col min="2074" max="2074" width="23.7109375" style="246" customWidth="1"/>
    <col min="2075" max="2075" width="12.7109375" style="246" customWidth="1"/>
    <col min="2076" max="2076" width="24.140625" style="246" customWidth="1"/>
    <col min="2077" max="2077" width="12.85546875" style="246" bestFit="1" customWidth="1"/>
    <col min="2078" max="2078" width="1.140625" style="246" customWidth="1"/>
    <col min="2079" max="2079" width="27.5703125" style="246" customWidth="1"/>
    <col min="2080" max="2080" width="14.140625" style="246" customWidth="1"/>
    <col min="2081" max="2081" width="1.140625" style="246" customWidth="1"/>
    <col min="2082" max="2082" width="24" style="246" customWidth="1"/>
    <col min="2083" max="2083" width="13.5703125" style="246" customWidth="1"/>
    <col min="2084" max="2084" width="1.140625" style="246" customWidth="1"/>
    <col min="2085" max="2085" width="29.5703125" style="246" customWidth="1"/>
    <col min="2086" max="2086" width="13.28515625" style="246" customWidth="1"/>
    <col min="2087" max="2087" width="1.140625" style="246" customWidth="1"/>
    <col min="2088" max="2088" width="25.28515625" style="246" customWidth="1"/>
    <col min="2089" max="2089" width="13.5703125" style="246" customWidth="1"/>
    <col min="2090" max="2090" width="18" style="246" bestFit="1" customWidth="1"/>
    <col min="2091" max="2304" width="11.7109375" style="246"/>
    <col min="2305" max="2305" width="71.140625" style="246" bestFit="1" customWidth="1"/>
    <col min="2306" max="2306" width="24.7109375" style="246" customWidth="1"/>
    <col min="2307" max="2307" width="12.85546875" style="246" customWidth="1"/>
    <col min="2308" max="2308" width="1.140625" style="246" customWidth="1"/>
    <col min="2309" max="2309" width="24.28515625" style="246" customWidth="1"/>
    <col min="2310" max="2310" width="12.7109375" style="246" customWidth="1"/>
    <col min="2311" max="2311" width="1.140625" style="246" customWidth="1"/>
    <col min="2312" max="2312" width="23.7109375" style="246" customWidth="1"/>
    <col min="2313" max="2313" width="1.140625" style="246" customWidth="1"/>
    <col min="2314" max="2314" width="12.7109375" style="246" customWidth="1"/>
    <col min="2315" max="2315" width="23.5703125" style="246" customWidth="1"/>
    <col min="2316" max="2316" width="12.85546875" style="246" customWidth="1"/>
    <col min="2317" max="2317" width="1.140625" style="246" customWidth="1"/>
    <col min="2318" max="2318" width="23.42578125" style="246" customWidth="1"/>
    <col min="2319" max="2319" width="12.7109375" style="246" customWidth="1"/>
    <col min="2320" max="2320" width="1.140625" style="246" customWidth="1"/>
    <col min="2321" max="2321" width="24.7109375" style="246" customWidth="1"/>
    <col min="2322" max="2322" width="12.7109375" style="246" customWidth="1"/>
    <col min="2323" max="2323" width="1.140625" style="246" customWidth="1"/>
    <col min="2324" max="2324" width="24" style="246" customWidth="1"/>
    <col min="2325" max="2325" width="13" style="246" customWidth="1"/>
    <col min="2326" max="2326" width="1.140625" style="246" customWidth="1"/>
    <col min="2327" max="2327" width="25" style="246" customWidth="1"/>
    <col min="2328" max="2328" width="12.42578125" style="246" customWidth="1"/>
    <col min="2329" max="2329" width="1.140625" style="246" customWidth="1"/>
    <col min="2330" max="2330" width="23.7109375" style="246" customWidth="1"/>
    <col min="2331" max="2331" width="12.7109375" style="246" customWidth="1"/>
    <col min="2332" max="2332" width="24.140625" style="246" customWidth="1"/>
    <col min="2333" max="2333" width="12.85546875" style="246" bestFit="1" customWidth="1"/>
    <col min="2334" max="2334" width="1.140625" style="246" customWidth="1"/>
    <col min="2335" max="2335" width="27.5703125" style="246" customWidth="1"/>
    <col min="2336" max="2336" width="14.140625" style="246" customWidth="1"/>
    <col min="2337" max="2337" width="1.140625" style="246" customWidth="1"/>
    <col min="2338" max="2338" width="24" style="246" customWidth="1"/>
    <col min="2339" max="2339" width="13.5703125" style="246" customWidth="1"/>
    <col min="2340" max="2340" width="1.140625" style="246" customWidth="1"/>
    <col min="2341" max="2341" width="29.5703125" style="246" customWidth="1"/>
    <col min="2342" max="2342" width="13.28515625" style="246" customWidth="1"/>
    <col min="2343" max="2343" width="1.140625" style="246" customWidth="1"/>
    <col min="2344" max="2344" width="25.28515625" style="246" customWidth="1"/>
    <col min="2345" max="2345" width="13.5703125" style="246" customWidth="1"/>
    <col min="2346" max="2346" width="18" style="246" bestFit="1" customWidth="1"/>
    <col min="2347" max="2560" width="11.7109375" style="246"/>
    <col min="2561" max="2561" width="71.140625" style="246" bestFit="1" customWidth="1"/>
    <col min="2562" max="2562" width="24.7109375" style="246" customWidth="1"/>
    <col min="2563" max="2563" width="12.85546875" style="246" customWidth="1"/>
    <col min="2564" max="2564" width="1.140625" style="246" customWidth="1"/>
    <col min="2565" max="2565" width="24.28515625" style="246" customWidth="1"/>
    <col min="2566" max="2566" width="12.7109375" style="246" customWidth="1"/>
    <col min="2567" max="2567" width="1.140625" style="246" customWidth="1"/>
    <col min="2568" max="2568" width="23.7109375" style="246" customWidth="1"/>
    <col min="2569" max="2569" width="1.140625" style="246" customWidth="1"/>
    <col min="2570" max="2570" width="12.7109375" style="246" customWidth="1"/>
    <col min="2571" max="2571" width="23.5703125" style="246" customWidth="1"/>
    <col min="2572" max="2572" width="12.85546875" style="246" customWidth="1"/>
    <col min="2573" max="2573" width="1.140625" style="246" customWidth="1"/>
    <col min="2574" max="2574" width="23.42578125" style="246" customWidth="1"/>
    <col min="2575" max="2575" width="12.7109375" style="246" customWidth="1"/>
    <col min="2576" max="2576" width="1.140625" style="246" customWidth="1"/>
    <col min="2577" max="2577" width="24.7109375" style="246" customWidth="1"/>
    <col min="2578" max="2578" width="12.7109375" style="246" customWidth="1"/>
    <col min="2579" max="2579" width="1.140625" style="246" customWidth="1"/>
    <col min="2580" max="2580" width="24" style="246" customWidth="1"/>
    <col min="2581" max="2581" width="13" style="246" customWidth="1"/>
    <col min="2582" max="2582" width="1.140625" style="246" customWidth="1"/>
    <col min="2583" max="2583" width="25" style="246" customWidth="1"/>
    <col min="2584" max="2584" width="12.42578125" style="246" customWidth="1"/>
    <col min="2585" max="2585" width="1.140625" style="246" customWidth="1"/>
    <col min="2586" max="2586" width="23.7109375" style="246" customWidth="1"/>
    <col min="2587" max="2587" width="12.7109375" style="246" customWidth="1"/>
    <col min="2588" max="2588" width="24.140625" style="246" customWidth="1"/>
    <col min="2589" max="2589" width="12.85546875" style="246" bestFit="1" customWidth="1"/>
    <col min="2590" max="2590" width="1.140625" style="246" customWidth="1"/>
    <col min="2591" max="2591" width="27.5703125" style="246" customWidth="1"/>
    <col min="2592" max="2592" width="14.140625" style="246" customWidth="1"/>
    <col min="2593" max="2593" width="1.140625" style="246" customWidth="1"/>
    <col min="2594" max="2594" width="24" style="246" customWidth="1"/>
    <col min="2595" max="2595" width="13.5703125" style="246" customWidth="1"/>
    <col min="2596" max="2596" width="1.140625" style="246" customWidth="1"/>
    <col min="2597" max="2597" width="29.5703125" style="246" customWidth="1"/>
    <col min="2598" max="2598" width="13.28515625" style="246" customWidth="1"/>
    <col min="2599" max="2599" width="1.140625" style="246" customWidth="1"/>
    <col min="2600" max="2600" width="25.28515625" style="246" customWidth="1"/>
    <col min="2601" max="2601" width="13.5703125" style="246" customWidth="1"/>
    <col min="2602" max="2602" width="18" style="246" bestFit="1" customWidth="1"/>
    <col min="2603" max="2816" width="11.7109375" style="246"/>
    <col min="2817" max="2817" width="71.140625" style="246" bestFit="1" customWidth="1"/>
    <col min="2818" max="2818" width="24.7109375" style="246" customWidth="1"/>
    <col min="2819" max="2819" width="12.85546875" style="246" customWidth="1"/>
    <col min="2820" max="2820" width="1.140625" style="246" customWidth="1"/>
    <col min="2821" max="2821" width="24.28515625" style="246" customWidth="1"/>
    <col min="2822" max="2822" width="12.7109375" style="246" customWidth="1"/>
    <col min="2823" max="2823" width="1.140625" style="246" customWidth="1"/>
    <col min="2824" max="2824" width="23.7109375" style="246" customWidth="1"/>
    <col min="2825" max="2825" width="1.140625" style="246" customWidth="1"/>
    <col min="2826" max="2826" width="12.7109375" style="246" customWidth="1"/>
    <col min="2827" max="2827" width="23.5703125" style="246" customWidth="1"/>
    <col min="2828" max="2828" width="12.85546875" style="246" customWidth="1"/>
    <col min="2829" max="2829" width="1.140625" style="246" customWidth="1"/>
    <col min="2830" max="2830" width="23.42578125" style="246" customWidth="1"/>
    <col min="2831" max="2831" width="12.7109375" style="246" customWidth="1"/>
    <col min="2832" max="2832" width="1.140625" style="246" customWidth="1"/>
    <col min="2833" max="2833" width="24.7109375" style="246" customWidth="1"/>
    <col min="2834" max="2834" width="12.7109375" style="246" customWidth="1"/>
    <col min="2835" max="2835" width="1.140625" style="246" customWidth="1"/>
    <col min="2836" max="2836" width="24" style="246" customWidth="1"/>
    <col min="2837" max="2837" width="13" style="246" customWidth="1"/>
    <col min="2838" max="2838" width="1.140625" style="246" customWidth="1"/>
    <col min="2839" max="2839" width="25" style="246" customWidth="1"/>
    <col min="2840" max="2840" width="12.42578125" style="246" customWidth="1"/>
    <col min="2841" max="2841" width="1.140625" style="246" customWidth="1"/>
    <col min="2842" max="2842" width="23.7109375" style="246" customWidth="1"/>
    <col min="2843" max="2843" width="12.7109375" style="246" customWidth="1"/>
    <col min="2844" max="2844" width="24.140625" style="246" customWidth="1"/>
    <col min="2845" max="2845" width="12.85546875" style="246" bestFit="1" customWidth="1"/>
    <col min="2846" max="2846" width="1.140625" style="246" customWidth="1"/>
    <col min="2847" max="2847" width="27.5703125" style="246" customWidth="1"/>
    <col min="2848" max="2848" width="14.140625" style="246" customWidth="1"/>
    <col min="2849" max="2849" width="1.140625" style="246" customWidth="1"/>
    <col min="2850" max="2850" width="24" style="246" customWidth="1"/>
    <col min="2851" max="2851" width="13.5703125" style="246" customWidth="1"/>
    <col min="2852" max="2852" width="1.140625" style="246" customWidth="1"/>
    <col min="2853" max="2853" width="29.5703125" style="246" customWidth="1"/>
    <col min="2854" max="2854" width="13.28515625" style="246" customWidth="1"/>
    <col min="2855" max="2855" width="1.140625" style="246" customWidth="1"/>
    <col min="2856" max="2856" width="25.28515625" style="246" customWidth="1"/>
    <col min="2857" max="2857" width="13.5703125" style="246" customWidth="1"/>
    <col min="2858" max="2858" width="18" style="246" bestFit="1" customWidth="1"/>
    <col min="2859" max="3072" width="11.7109375" style="246"/>
    <col min="3073" max="3073" width="71.140625" style="246" bestFit="1" customWidth="1"/>
    <col min="3074" max="3074" width="24.7109375" style="246" customWidth="1"/>
    <col min="3075" max="3075" width="12.85546875" style="246" customWidth="1"/>
    <col min="3076" max="3076" width="1.140625" style="246" customWidth="1"/>
    <col min="3077" max="3077" width="24.28515625" style="246" customWidth="1"/>
    <col min="3078" max="3078" width="12.7109375" style="246" customWidth="1"/>
    <col min="3079" max="3079" width="1.140625" style="246" customWidth="1"/>
    <col min="3080" max="3080" width="23.7109375" style="246" customWidth="1"/>
    <col min="3081" max="3081" width="1.140625" style="246" customWidth="1"/>
    <col min="3082" max="3082" width="12.7109375" style="246" customWidth="1"/>
    <col min="3083" max="3083" width="23.5703125" style="246" customWidth="1"/>
    <col min="3084" max="3084" width="12.85546875" style="246" customWidth="1"/>
    <col min="3085" max="3085" width="1.140625" style="246" customWidth="1"/>
    <col min="3086" max="3086" width="23.42578125" style="246" customWidth="1"/>
    <col min="3087" max="3087" width="12.7109375" style="246" customWidth="1"/>
    <col min="3088" max="3088" width="1.140625" style="246" customWidth="1"/>
    <col min="3089" max="3089" width="24.7109375" style="246" customWidth="1"/>
    <col min="3090" max="3090" width="12.7109375" style="246" customWidth="1"/>
    <col min="3091" max="3091" width="1.140625" style="246" customWidth="1"/>
    <col min="3092" max="3092" width="24" style="246" customWidth="1"/>
    <col min="3093" max="3093" width="13" style="246" customWidth="1"/>
    <col min="3094" max="3094" width="1.140625" style="246" customWidth="1"/>
    <col min="3095" max="3095" width="25" style="246" customWidth="1"/>
    <col min="3096" max="3096" width="12.42578125" style="246" customWidth="1"/>
    <col min="3097" max="3097" width="1.140625" style="246" customWidth="1"/>
    <col min="3098" max="3098" width="23.7109375" style="246" customWidth="1"/>
    <col min="3099" max="3099" width="12.7109375" style="246" customWidth="1"/>
    <col min="3100" max="3100" width="24.140625" style="246" customWidth="1"/>
    <col min="3101" max="3101" width="12.85546875" style="246" bestFit="1" customWidth="1"/>
    <col min="3102" max="3102" width="1.140625" style="246" customWidth="1"/>
    <col min="3103" max="3103" width="27.5703125" style="246" customWidth="1"/>
    <col min="3104" max="3104" width="14.140625" style="246" customWidth="1"/>
    <col min="3105" max="3105" width="1.140625" style="246" customWidth="1"/>
    <col min="3106" max="3106" width="24" style="246" customWidth="1"/>
    <col min="3107" max="3107" width="13.5703125" style="246" customWidth="1"/>
    <col min="3108" max="3108" width="1.140625" style="246" customWidth="1"/>
    <col min="3109" max="3109" width="29.5703125" style="246" customWidth="1"/>
    <col min="3110" max="3110" width="13.28515625" style="246" customWidth="1"/>
    <col min="3111" max="3111" width="1.140625" style="246" customWidth="1"/>
    <col min="3112" max="3112" width="25.28515625" style="246" customWidth="1"/>
    <col min="3113" max="3113" width="13.5703125" style="246" customWidth="1"/>
    <col min="3114" max="3114" width="18" style="246" bestFit="1" customWidth="1"/>
    <col min="3115" max="3328" width="11.7109375" style="246"/>
    <col min="3329" max="3329" width="71.140625" style="246" bestFit="1" customWidth="1"/>
    <col min="3330" max="3330" width="24.7109375" style="246" customWidth="1"/>
    <col min="3331" max="3331" width="12.85546875" style="246" customWidth="1"/>
    <col min="3332" max="3332" width="1.140625" style="246" customWidth="1"/>
    <col min="3333" max="3333" width="24.28515625" style="246" customWidth="1"/>
    <col min="3334" max="3334" width="12.7109375" style="246" customWidth="1"/>
    <col min="3335" max="3335" width="1.140625" style="246" customWidth="1"/>
    <col min="3336" max="3336" width="23.7109375" style="246" customWidth="1"/>
    <col min="3337" max="3337" width="1.140625" style="246" customWidth="1"/>
    <col min="3338" max="3338" width="12.7109375" style="246" customWidth="1"/>
    <col min="3339" max="3339" width="23.5703125" style="246" customWidth="1"/>
    <col min="3340" max="3340" width="12.85546875" style="246" customWidth="1"/>
    <col min="3341" max="3341" width="1.140625" style="246" customWidth="1"/>
    <col min="3342" max="3342" width="23.42578125" style="246" customWidth="1"/>
    <col min="3343" max="3343" width="12.7109375" style="246" customWidth="1"/>
    <col min="3344" max="3344" width="1.140625" style="246" customWidth="1"/>
    <col min="3345" max="3345" width="24.7109375" style="246" customWidth="1"/>
    <col min="3346" max="3346" width="12.7109375" style="246" customWidth="1"/>
    <col min="3347" max="3347" width="1.140625" style="246" customWidth="1"/>
    <col min="3348" max="3348" width="24" style="246" customWidth="1"/>
    <col min="3349" max="3349" width="13" style="246" customWidth="1"/>
    <col min="3350" max="3350" width="1.140625" style="246" customWidth="1"/>
    <col min="3351" max="3351" width="25" style="246" customWidth="1"/>
    <col min="3352" max="3352" width="12.42578125" style="246" customWidth="1"/>
    <col min="3353" max="3353" width="1.140625" style="246" customWidth="1"/>
    <col min="3354" max="3354" width="23.7109375" style="246" customWidth="1"/>
    <col min="3355" max="3355" width="12.7109375" style="246" customWidth="1"/>
    <col min="3356" max="3356" width="24.140625" style="246" customWidth="1"/>
    <col min="3357" max="3357" width="12.85546875" style="246" bestFit="1" customWidth="1"/>
    <col min="3358" max="3358" width="1.140625" style="246" customWidth="1"/>
    <col min="3359" max="3359" width="27.5703125" style="246" customWidth="1"/>
    <col min="3360" max="3360" width="14.140625" style="246" customWidth="1"/>
    <col min="3361" max="3361" width="1.140625" style="246" customWidth="1"/>
    <col min="3362" max="3362" width="24" style="246" customWidth="1"/>
    <col min="3363" max="3363" width="13.5703125" style="246" customWidth="1"/>
    <col min="3364" max="3364" width="1.140625" style="246" customWidth="1"/>
    <col min="3365" max="3365" width="29.5703125" style="246" customWidth="1"/>
    <col min="3366" max="3366" width="13.28515625" style="246" customWidth="1"/>
    <col min="3367" max="3367" width="1.140625" style="246" customWidth="1"/>
    <col min="3368" max="3368" width="25.28515625" style="246" customWidth="1"/>
    <col min="3369" max="3369" width="13.5703125" style="246" customWidth="1"/>
    <col min="3370" max="3370" width="18" style="246" bestFit="1" customWidth="1"/>
    <col min="3371" max="3584" width="11.7109375" style="246"/>
    <col min="3585" max="3585" width="71.140625" style="246" bestFit="1" customWidth="1"/>
    <col min="3586" max="3586" width="24.7109375" style="246" customWidth="1"/>
    <col min="3587" max="3587" width="12.85546875" style="246" customWidth="1"/>
    <col min="3588" max="3588" width="1.140625" style="246" customWidth="1"/>
    <col min="3589" max="3589" width="24.28515625" style="246" customWidth="1"/>
    <col min="3590" max="3590" width="12.7109375" style="246" customWidth="1"/>
    <col min="3591" max="3591" width="1.140625" style="246" customWidth="1"/>
    <col min="3592" max="3592" width="23.7109375" style="246" customWidth="1"/>
    <col min="3593" max="3593" width="1.140625" style="246" customWidth="1"/>
    <col min="3594" max="3594" width="12.7109375" style="246" customWidth="1"/>
    <col min="3595" max="3595" width="23.5703125" style="246" customWidth="1"/>
    <col min="3596" max="3596" width="12.85546875" style="246" customWidth="1"/>
    <col min="3597" max="3597" width="1.140625" style="246" customWidth="1"/>
    <col min="3598" max="3598" width="23.42578125" style="246" customWidth="1"/>
    <col min="3599" max="3599" width="12.7109375" style="246" customWidth="1"/>
    <col min="3600" max="3600" width="1.140625" style="246" customWidth="1"/>
    <col min="3601" max="3601" width="24.7109375" style="246" customWidth="1"/>
    <col min="3602" max="3602" width="12.7109375" style="246" customWidth="1"/>
    <col min="3603" max="3603" width="1.140625" style="246" customWidth="1"/>
    <col min="3604" max="3604" width="24" style="246" customWidth="1"/>
    <col min="3605" max="3605" width="13" style="246" customWidth="1"/>
    <col min="3606" max="3606" width="1.140625" style="246" customWidth="1"/>
    <col min="3607" max="3607" width="25" style="246" customWidth="1"/>
    <col min="3608" max="3608" width="12.42578125" style="246" customWidth="1"/>
    <col min="3609" max="3609" width="1.140625" style="246" customWidth="1"/>
    <col min="3610" max="3610" width="23.7109375" style="246" customWidth="1"/>
    <col min="3611" max="3611" width="12.7109375" style="246" customWidth="1"/>
    <col min="3612" max="3612" width="24.140625" style="246" customWidth="1"/>
    <col min="3613" max="3613" width="12.85546875" style="246" bestFit="1" customWidth="1"/>
    <col min="3614" max="3614" width="1.140625" style="246" customWidth="1"/>
    <col min="3615" max="3615" width="27.5703125" style="246" customWidth="1"/>
    <col min="3616" max="3616" width="14.140625" style="246" customWidth="1"/>
    <col min="3617" max="3617" width="1.140625" style="246" customWidth="1"/>
    <col min="3618" max="3618" width="24" style="246" customWidth="1"/>
    <col min="3619" max="3619" width="13.5703125" style="246" customWidth="1"/>
    <col min="3620" max="3620" width="1.140625" style="246" customWidth="1"/>
    <col min="3621" max="3621" width="29.5703125" style="246" customWidth="1"/>
    <col min="3622" max="3622" width="13.28515625" style="246" customWidth="1"/>
    <col min="3623" max="3623" width="1.140625" style="246" customWidth="1"/>
    <col min="3624" max="3624" width="25.28515625" style="246" customWidth="1"/>
    <col min="3625" max="3625" width="13.5703125" style="246" customWidth="1"/>
    <col min="3626" max="3626" width="18" style="246" bestFit="1" customWidth="1"/>
    <col min="3627" max="3840" width="11.7109375" style="246"/>
    <col min="3841" max="3841" width="71.140625" style="246" bestFit="1" customWidth="1"/>
    <col min="3842" max="3842" width="24.7109375" style="246" customWidth="1"/>
    <col min="3843" max="3843" width="12.85546875" style="246" customWidth="1"/>
    <col min="3844" max="3844" width="1.140625" style="246" customWidth="1"/>
    <col min="3845" max="3845" width="24.28515625" style="246" customWidth="1"/>
    <col min="3846" max="3846" width="12.7109375" style="246" customWidth="1"/>
    <col min="3847" max="3847" width="1.140625" style="246" customWidth="1"/>
    <col min="3848" max="3848" width="23.7109375" style="246" customWidth="1"/>
    <col min="3849" max="3849" width="1.140625" style="246" customWidth="1"/>
    <col min="3850" max="3850" width="12.7109375" style="246" customWidth="1"/>
    <col min="3851" max="3851" width="23.5703125" style="246" customWidth="1"/>
    <col min="3852" max="3852" width="12.85546875" style="246" customWidth="1"/>
    <col min="3853" max="3853" width="1.140625" style="246" customWidth="1"/>
    <col min="3854" max="3854" width="23.42578125" style="246" customWidth="1"/>
    <col min="3855" max="3855" width="12.7109375" style="246" customWidth="1"/>
    <col min="3856" max="3856" width="1.140625" style="246" customWidth="1"/>
    <col min="3857" max="3857" width="24.7109375" style="246" customWidth="1"/>
    <col min="3858" max="3858" width="12.7109375" style="246" customWidth="1"/>
    <col min="3859" max="3859" width="1.140625" style="246" customWidth="1"/>
    <col min="3860" max="3860" width="24" style="246" customWidth="1"/>
    <col min="3861" max="3861" width="13" style="246" customWidth="1"/>
    <col min="3862" max="3862" width="1.140625" style="246" customWidth="1"/>
    <col min="3863" max="3863" width="25" style="246" customWidth="1"/>
    <col min="3864" max="3864" width="12.42578125" style="246" customWidth="1"/>
    <col min="3865" max="3865" width="1.140625" style="246" customWidth="1"/>
    <col min="3866" max="3866" width="23.7109375" style="246" customWidth="1"/>
    <col min="3867" max="3867" width="12.7109375" style="246" customWidth="1"/>
    <col min="3868" max="3868" width="24.140625" style="246" customWidth="1"/>
    <col min="3869" max="3869" width="12.85546875" style="246" bestFit="1" customWidth="1"/>
    <col min="3870" max="3870" width="1.140625" style="246" customWidth="1"/>
    <col min="3871" max="3871" width="27.5703125" style="246" customWidth="1"/>
    <col min="3872" max="3872" width="14.140625" style="246" customWidth="1"/>
    <col min="3873" max="3873" width="1.140625" style="246" customWidth="1"/>
    <col min="3874" max="3874" width="24" style="246" customWidth="1"/>
    <col min="3875" max="3875" width="13.5703125" style="246" customWidth="1"/>
    <col min="3876" max="3876" width="1.140625" style="246" customWidth="1"/>
    <col min="3877" max="3877" width="29.5703125" style="246" customWidth="1"/>
    <col min="3878" max="3878" width="13.28515625" style="246" customWidth="1"/>
    <col min="3879" max="3879" width="1.140625" style="246" customWidth="1"/>
    <col min="3880" max="3880" width="25.28515625" style="246" customWidth="1"/>
    <col min="3881" max="3881" width="13.5703125" style="246" customWidth="1"/>
    <col min="3882" max="3882" width="18" style="246" bestFit="1" customWidth="1"/>
    <col min="3883" max="4096" width="11.7109375" style="246"/>
    <col min="4097" max="4097" width="71.140625" style="246" bestFit="1" customWidth="1"/>
    <col min="4098" max="4098" width="24.7109375" style="246" customWidth="1"/>
    <col min="4099" max="4099" width="12.85546875" style="246" customWidth="1"/>
    <col min="4100" max="4100" width="1.140625" style="246" customWidth="1"/>
    <col min="4101" max="4101" width="24.28515625" style="246" customWidth="1"/>
    <col min="4102" max="4102" width="12.7109375" style="246" customWidth="1"/>
    <col min="4103" max="4103" width="1.140625" style="246" customWidth="1"/>
    <col min="4104" max="4104" width="23.7109375" style="246" customWidth="1"/>
    <col min="4105" max="4105" width="1.140625" style="246" customWidth="1"/>
    <col min="4106" max="4106" width="12.7109375" style="246" customWidth="1"/>
    <col min="4107" max="4107" width="23.5703125" style="246" customWidth="1"/>
    <col min="4108" max="4108" width="12.85546875" style="246" customWidth="1"/>
    <col min="4109" max="4109" width="1.140625" style="246" customWidth="1"/>
    <col min="4110" max="4110" width="23.42578125" style="246" customWidth="1"/>
    <col min="4111" max="4111" width="12.7109375" style="246" customWidth="1"/>
    <col min="4112" max="4112" width="1.140625" style="246" customWidth="1"/>
    <col min="4113" max="4113" width="24.7109375" style="246" customWidth="1"/>
    <col min="4114" max="4114" width="12.7109375" style="246" customWidth="1"/>
    <col min="4115" max="4115" width="1.140625" style="246" customWidth="1"/>
    <col min="4116" max="4116" width="24" style="246" customWidth="1"/>
    <col min="4117" max="4117" width="13" style="246" customWidth="1"/>
    <col min="4118" max="4118" width="1.140625" style="246" customWidth="1"/>
    <col min="4119" max="4119" width="25" style="246" customWidth="1"/>
    <col min="4120" max="4120" width="12.42578125" style="246" customWidth="1"/>
    <col min="4121" max="4121" width="1.140625" style="246" customWidth="1"/>
    <col min="4122" max="4122" width="23.7109375" style="246" customWidth="1"/>
    <col min="4123" max="4123" width="12.7109375" style="246" customWidth="1"/>
    <col min="4124" max="4124" width="24.140625" style="246" customWidth="1"/>
    <col min="4125" max="4125" width="12.85546875" style="246" bestFit="1" customWidth="1"/>
    <col min="4126" max="4126" width="1.140625" style="246" customWidth="1"/>
    <col min="4127" max="4127" width="27.5703125" style="246" customWidth="1"/>
    <col min="4128" max="4128" width="14.140625" style="246" customWidth="1"/>
    <col min="4129" max="4129" width="1.140625" style="246" customWidth="1"/>
    <col min="4130" max="4130" width="24" style="246" customWidth="1"/>
    <col min="4131" max="4131" width="13.5703125" style="246" customWidth="1"/>
    <col min="4132" max="4132" width="1.140625" style="246" customWidth="1"/>
    <col min="4133" max="4133" width="29.5703125" style="246" customWidth="1"/>
    <col min="4134" max="4134" width="13.28515625" style="246" customWidth="1"/>
    <col min="4135" max="4135" width="1.140625" style="246" customWidth="1"/>
    <col min="4136" max="4136" width="25.28515625" style="246" customWidth="1"/>
    <col min="4137" max="4137" width="13.5703125" style="246" customWidth="1"/>
    <col min="4138" max="4138" width="18" style="246" bestFit="1" customWidth="1"/>
    <col min="4139" max="4352" width="11.7109375" style="246"/>
    <col min="4353" max="4353" width="71.140625" style="246" bestFit="1" customWidth="1"/>
    <col min="4354" max="4354" width="24.7109375" style="246" customWidth="1"/>
    <col min="4355" max="4355" width="12.85546875" style="246" customWidth="1"/>
    <col min="4356" max="4356" width="1.140625" style="246" customWidth="1"/>
    <col min="4357" max="4357" width="24.28515625" style="246" customWidth="1"/>
    <col min="4358" max="4358" width="12.7109375" style="246" customWidth="1"/>
    <col min="4359" max="4359" width="1.140625" style="246" customWidth="1"/>
    <col min="4360" max="4360" width="23.7109375" style="246" customWidth="1"/>
    <col min="4361" max="4361" width="1.140625" style="246" customWidth="1"/>
    <col min="4362" max="4362" width="12.7109375" style="246" customWidth="1"/>
    <col min="4363" max="4363" width="23.5703125" style="246" customWidth="1"/>
    <col min="4364" max="4364" width="12.85546875" style="246" customWidth="1"/>
    <col min="4365" max="4365" width="1.140625" style="246" customWidth="1"/>
    <col min="4366" max="4366" width="23.42578125" style="246" customWidth="1"/>
    <col min="4367" max="4367" width="12.7109375" style="246" customWidth="1"/>
    <col min="4368" max="4368" width="1.140625" style="246" customWidth="1"/>
    <col min="4369" max="4369" width="24.7109375" style="246" customWidth="1"/>
    <col min="4370" max="4370" width="12.7109375" style="246" customWidth="1"/>
    <col min="4371" max="4371" width="1.140625" style="246" customWidth="1"/>
    <col min="4372" max="4372" width="24" style="246" customWidth="1"/>
    <col min="4373" max="4373" width="13" style="246" customWidth="1"/>
    <col min="4374" max="4374" width="1.140625" style="246" customWidth="1"/>
    <col min="4375" max="4375" width="25" style="246" customWidth="1"/>
    <col min="4376" max="4376" width="12.42578125" style="246" customWidth="1"/>
    <col min="4377" max="4377" width="1.140625" style="246" customWidth="1"/>
    <col min="4378" max="4378" width="23.7109375" style="246" customWidth="1"/>
    <col min="4379" max="4379" width="12.7109375" style="246" customWidth="1"/>
    <col min="4380" max="4380" width="24.140625" style="246" customWidth="1"/>
    <col min="4381" max="4381" width="12.85546875" style="246" bestFit="1" customWidth="1"/>
    <col min="4382" max="4382" width="1.140625" style="246" customWidth="1"/>
    <col min="4383" max="4383" width="27.5703125" style="246" customWidth="1"/>
    <col min="4384" max="4384" width="14.140625" style="246" customWidth="1"/>
    <col min="4385" max="4385" width="1.140625" style="246" customWidth="1"/>
    <col min="4386" max="4386" width="24" style="246" customWidth="1"/>
    <col min="4387" max="4387" width="13.5703125" style="246" customWidth="1"/>
    <col min="4388" max="4388" width="1.140625" style="246" customWidth="1"/>
    <col min="4389" max="4389" width="29.5703125" style="246" customWidth="1"/>
    <col min="4390" max="4390" width="13.28515625" style="246" customWidth="1"/>
    <col min="4391" max="4391" width="1.140625" style="246" customWidth="1"/>
    <col min="4392" max="4392" width="25.28515625" style="246" customWidth="1"/>
    <col min="4393" max="4393" width="13.5703125" style="246" customWidth="1"/>
    <col min="4394" max="4394" width="18" style="246" bestFit="1" customWidth="1"/>
    <col min="4395" max="4608" width="11.7109375" style="246"/>
    <col min="4609" max="4609" width="71.140625" style="246" bestFit="1" customWidth="1"/>
    <col min="4610" max="4610" width="24.7109375" style="246" customWidth="1"/>
    <col min="4611" max="4611" width="12.85546875" style="246" customWidth="1"/>
    <col min="4612" max="4612" width="1.140625" style="246" customWidth="1"/>
    <col min="4613" max="4613" width="24.28515625" style="246" customWidth="1"/>
    <col min="4614" max="4614" width="12.7109375" style="246" customWidth="1"/>
    <col min="4615" max="4615" width="1.140625" style="246" customWidth="1"/>
    <col min="4616" max="4616" width="23.7109375" style="246" customWidth="1"/>
    <col min="4617" max="4617" width="1.140625" style="246" customWidth="1"/>
    <col min="4618" max="4618" width="12.7109375" style="246" customWidth="1"/>
    <col min="4619" max="4619" width="23.5703125" style="246" customWidth="1"/>
    <col min="4620" max="4620" width="12.85546875" style="246" customWidth="1"/>
    <col min="4621" max="4621" width="1.140625" style="246" customWidth="1"/>
    <col min="4622" max="4622" width="23.42578125" style="246" customWidth="1"/>
    <col min="4623" max="4623" width="12.7109375" style="246" customWidth="1"/>
    <col min="4624" max="4624" width="1.140625" style="246" customWidth="1"/>
    <col min="4625" max="4625" width="24.7109375" style="246" customWidth="1"/>
    <col min="4626" max="4626" width="12.7109375" style="246" customWidth="1"/>
    <col min="4627" max="4627" width="1.140625" style="246" customWidth="1"/>
    <col min="4628" max="4628" width="24" style="246" customWidth="1"/>
    <col min="4629" max="4629" width="13" style="246" customWidth="1"/>
    <col min="4630" max="4630" width="1.140625" style="246" customWidth="1"/>
    <col min="4631" max="4631" width="25" style="246" customWidth="1"/>
    <col min="4632" max="4632" width="12.42578125" style="246" customWidth="1"/>
    <col min="4633" max="4633" width="1.140625" style="246" customWidth="1"/>
    <col min="4634" max="4634" width="23.7109375" style="246" customWidth="1"/>
    <col min="4635" max="4635" width="12.7109375" style="246" customWidth="1"/>
    <col min="4636" max="4636" width="24.140625" style="246" customWidth="1"/>
    <col min="4637" max="4637" width="12.85546875" style="246" bestFit="1" customWidth="1"/>
    <col min="4638" max="4638" width="1.140625" style="246" customWidth="1"/>
    <col min="4639" max="4639" width="27.5703125" style="246" customWidth="1"/>
    <col min="4640" max="4640" width="14.140625" style="246" customWidth="1"/>
    <col min="4641" max="4641" width="1.140625" style="246" customWidth="1"/>
    <col min="4642" max="4642" width="24" style="246" customWidth="1"/>
    <col min="4643" max="4643" width="13.5703125" style="246" customWidth="1"/>
    <col min="4644" max="4644" width="1.140625" style="246" customWidth="1"/>
    <col min="4645" max="4645" width="29.5703125" style="246" customWidth="1"/>
    <col min="4646" max="4646" width="13.28515625" style="246" customWidth="1"/>
    <col min="4647" max="4647" width="1.140625" style="246" customWidth="1"/>
    <col min="4648" max="4648" width="25.28515625" style="246" customWidth="1"/>
    <col min="4649" max="4649" width="13.5703125" style="246" customWidth="1"/>
    <col min="4650" max="4650" width="18" style="246" bestFit="1" customWidth="1"/>
    <col min="4651" max="4864" width="11.7109375" style="246"/>
    <col min="4865" max="4865" width="71.140625" style="246" bestFit="1" customWidth="1"/>
    <col min="4866" max="4866" width="24.7109375" style="246" customWidth="1"/>
    <col min="4867" max="4867" width="12.85546875" style="246" customWidth="1"/>
    <col min="4868" max="4868" width="1.140625" style="246" customWidth="1"/>
    <col min="4869" max="4869" width="24.28515625" style="246" customWidth="1"/>
    <col min="4870" max="4870" width="12.7109375" style="246" customWidth="1"/>
    <col min="4871" max="4871" width="1.140625" style="246" customWidth="1"/>
    <col min="4872" max="4872" width="23.7109375" style="246" customWidth="1"/>
    <col min="4873" max="4873" width="1.140625" style="246" customWidth="1"/>
    <col min="4874" max="4874" width="12.7109375" style="246" customWidth="1"/>
    <col min="4875" max="4875" width="23.5703125" style="246" customWidth="1"/>
    <col min="4876" max="4876" width="12.85546875" style="246" customWidth="1"/>
    <col min="4877" max="4877" width="1.140625" style="246" customWidth="1"/>
    <col min="4878" max="4878" width="23.42578125" style="246" customWidth="1"/>
    <col min="4879" max="4879" width="12.7109375" style="246" customWidth="1"/>
    <col min="4880" max="4880" width="1.140625" style="246" customWidth="1"/>
    <col min="4881" max="4881" width="24.7109375" style="246" customWidth="1"/>
    <col min="4882" max="4882" width="12.7109375" style="246" customWidth="1"/>
    <col min="4883" max="4883" width="1.140625" style="246" customWidth="1"/>
    <col min="4884" max="4884" width="24" style="246" customWidth="1"/>
    <col min="4885" max="4885" width="13" style="246" customWidth="1"/>
    <col min="4886" max="4886" width="1.140625" style="246" customWidth="1"/>
    <col min="4887" max="4887" width="25" style="246" customWidth="1"/>
    <col min="4888" max="4888" width="12.42578125" style="246" customWidth="1"/>
    <col min="4889" max="4889" width="1.140625" style="246" customWidth="1"/>
    <col min="4890" max="4890" width="23.7109375" style="246" customWidth="1"/>
    <col min="4891" max="4891" width="12.7109375" style="246" customWidth="1"/>
    <col min="4892" max="4892" width="24.140625" style="246" customWidth="1"/>
    <col min="4893" max="4893" width="12.85546875" style="246" bestFit="1" customWidth="1"/>
    <col min="4894" max="4894" width="1.140625" style="246" customWidth="1"/>
    <col min="4895" max="4895" width="27.5703125" style="246" customWidth="1"/>
    <col min="4896" max="4896" width="14.140625" style="246" customWidth="1"/>
    <col min="4897" max="4897" width="1.140625" style="246" customWidth="1"/>
    <col min="4898" max="4898" width="24" style="246" customWidth="1"/>
    <col min="4899" max="4899" width="13.5703125" style="246" customWidth="1"/>
    <col min="4900" max="4900" width="1.140625" style="246" customWidth="1"/>
    <col min="4901" max="4901" width="29.5703125" style="246" customWidth="1"/>
    <col min="4902" max="4902" width="13.28515625" style="246" customWidth="1"/>
    <col min="4903" max="4903" width="1.140625" style="246" customWidth="1"/>
    <col min="4904" max="4904" width="25.28515625" style="246" customWidth="1"/>
    <col min="4905" max="4905" width="13.5703125" style="246" customWidth="1"/>
    <col min="4906" max="4906" width="18" style="246" bestFit="1" customWidth="1"/>
    <col min="4907" max="5120" width="11.7109375" style="246"/>
    <col min="5121" max="5121" width="71.140625" style="246" bestFit="1" customWidth="1"/>
    <col min="5122" max="5122" width="24.7109375" style="246" customWidth="1"/>
    <col min="5123" max="5123" width="12.85546875" style="246" customWidth="1"/>
    <col min="5124" max="5124" width="1.140625" style="246" customWidth="1"/>
    <col min="5125" max="5125" width="24.28515625" style="246" customWidth="1"/>
    <col min="5126" max="5126" width="12.7109375" style="246" customWidth="1"/>
    <col min="5127" max="5127" width="1.140625" style="246" customWidth="1"/>
    <col min="5128" max="5128" width="23.7109375" style="246" customWidth="1"/>
    <col min="5129" max="5129" width="1.140625" style="246" customWidth="1"/>
    <col min="5130" max="5130" width="12.7109375" style="246" customWidth="1"/>
    <col min="5131" max="5131" width="23.5703125" style="246" customWidth="1"/>
    <col min="5132" max="5132" width="12.85546875" style="246" customWidth="1"/>
    <col min="5133" max="5133" width="1.140625" style="246" customWidth="1"/>
    <col min="5134" max="5134" width="23.42578125" style="246" customWidth="1"/>
    <col min="5135" max="5135" width="12.7109375" style="246" customWidth="1"/>
    <col min="5136" max="5136" width="1.140625" style="246" customWidth="1"/>
    <col min="5137" max="5137" width="24.7109375" style="246" customWidth="1"/>
    <col min="5138" max="5138" width="12.7109375" style="246" customWidth="1"/>
    <col min="5139" max="5139" width="1.140625" style="246" customWidth="1"/>
    <col min="5140" max="5140" width="24" style="246" customWidth="1"/>
    <col min="5141" max="5141" width="13" style="246" customWidth="1"/>
    <col min="5142" max="5142" width="1.140625" style="246" customWidth="1"/>
    <col min="5143" max="5143" width="25" style="246" customWidth="1"/>
    <col min="5144" max="5144" width="12.42578125" style="246" customWidth="1"/>
    <col min="5145" max="5145" width="1.140625" style="246" customWidth="1"/>
    <col min="5146" max="5146" width="23.7109375" style="246" customWidth="1"/>
    <col min="5147" max="5147" width="12.7109375" style="246" customWidth="1"/>
    <col min="5148" max="5148" width="24.140625" style="246" customWidth="1"/>
    <col min="5149" max="5149" width="12.85546875" style="246" bestFit="1" customWidth="1"/>
    <col min="5150" max="5150" width="1.140625" style="246" customWidth="1"/>
    <col min="5151" max="5151" width="27.5703125" style="246" customWidth="1"/>
    <col min="5152" max="5152" width="14.140625" style="246" customWidth="1"/>
    <col min="5153" max="5153" width="1.140625" style="246" customWidth="1"/>
    <col min="5154" max="5154" width="24" style="246" customWidth="1"/>
    <col min="5155" max="5155" width="13.5703125" style="246" customWidth="1"/>
    <col min="5156" max="5156" width="1.140625" style="246" customWidth="1"/>
    <col min="5157" max="5157" width="29.5703125" style="246" customWidth="1"/>
    <col min="5158" max="5158" width="13.28515625" style="246" customWidth="1"/>
    <col min="5159" max="5159" width="1.140625" style="246" customWidth="1"/>
    <col min="5160" max="5160" width="25.28515625" style="246" customWidth="1"/>
    <col min="5161" max="5161" width="13.5703125" style="246" customWidth="1"/>
    <col min="5162" max="5162" width="18" style="246" bestFit="1" customWidth="1"/>
    <col min="5163" max="5376" width="11.7109375" style="246"/>
    <col min="5377" max="5377" width="71.140625" style="246" bestFit="1" customWidth="1"/>
    <col min="5378" max="5378" width="24.7109375" style="246" customWidth="1"/>
    <col min="5379" max="5379" width="12.85546875" style="246" customWidth="1"/>
    <col min="5380" max="5380" width="1.140625" style="246" customWidth="1"/>
    <col min="5381" max="5381" width="24.28515625" style="246" customWidth="1"/>
    <col min="5382" max="5382" width="12.7109375" style="246" customWidth="1"/>
    <col min="5383" max="5383" width="1.140625" style="246" customWidth="1"/>
    <col min="5384" max="5384" width="23.7109375" style="246" customWidth="1"/>
    <col min="5385" max="5385" width="1.140625" style="246" customWidth="1"/>
    <col min="5386" max="5386" width="12.7109375" style="246" customWidth="1"/>
    <col min="5387" max="5387" width="23.5703125" style="246" customWidth="1"/>
    <col min="5388" max="5388" width="12.85546875" style="246" customWidth="1"/>
    <col min="5389" max="5389" width="1.140625" style="246" customWidth="1"/>
    <col min="5390" max="5390" width="23.42578125" style="246" customWidth="1"/>
    <col min="5391" max="5391" width="12.7109375" style="246" customWidth="1"/>
    <col min="5392" max="5392" width="1.140625" style="246" customWidth="1"/>
    <col min="5393" max="5393" width="24.7109375" style="246" customWidth="1"/>
    <col min="5394" max="5394" width="12.7109375" style="246" customWidth="1"/>
    <col min="5395" max="5395" width="1.140625" style="246" customWidth="1"/>
    <col min="5396" max="5396" width="24" style="246" customWidth="1"/>
    <col min="5397" max="5397" width="13" style="246" customWidth="1"/>
    <col min="5398" max="5398" width="1.140625" style="246" customWidth="1"/>
    <col min="5399" max="5399" width="25" style="246" customWidth="1"/>
    <col min="5400" max="5400" width="12.42578125" style="246" customWidth="1"/>
    <col min="5401" max="5401" width="1.140625" style="246" customWidth="1"/>
    <col min="5402" max="5402" width="23.7109375" style="246" customWidth="1"/>
    <col min="5403" max="5403" width="12.7109375" style="246" customWidth="1"/>
    <col min="5404" max="5404" width="24.140625" style="246" customWidth="1"/>
    <col min="5405" max="5405" width="12.85546875" style="246" bestFit="1" customWidth="1"/>
    <col min="5406" max="5406" width="1.140625" style="246" customWidth="1"/>
    <col min="5407" max="5407" width="27.5703125" style="246" customWidth="1"/>
    <col min="5408" max="5408" width="14.140625" style="246" customWidth="1"/>
    <col min="5409" max="5409" width="1.140625" style="246" customWidth="1"/>
    <col min="5410" max="5410" width="24" style="246" customWidth="1"/>
    <col min="5411" max="5411" width="13.5703125" style="246" customWidth="1"/>
    <col min="5412" max="5412" width="1.140625" style="246" customWidth="1"/>
    <col min="5413" max="5413" width="29.5703125" style="246" customWidth="1"/>
    <col min="5414" max="5414" width="13.28515625" style="246" customWidth="1"/>
    <col min="5415" max="5415" width="1.140625" style="246" customWidth="1"/>
    <col min="5416" max="5416" width="25.28515625" style="246" customWidth="1"/>
    <col min="5417" max="5417" width="13.5703125" style="246" customWidth="1"/>
    <col min="5418" max="5418" width="18" style="246" bestFit="1" customWidth="1"/>
    <col min="5419" max="5632" width="11.7109375" style="246"/>
    <col min="5633" max="5633" width="71.140625" style="246" bestFit="1" customWidth="1"/>
    <col min="5634" max="5634" width="24.7109375" style="246" customWidth="1"/>
    <col min="5635" max="5635" width="12.85546875" style="246" customWidth="1"/>
    <col min="5636" max="5636" width="1.140625" style="246" customWidth="1"/>
    <col min="5637" max="5637" width="24.28515625" style="246" customWidth="1"/>
    <col min="5638" max="5638" width="12.7109375" style="246" customWidth="1"/>
    <col min="5639" max="5639" width="1.140625" style="246" customWidth="1"/>
    <col min="5640" max="5640" width="23.7109375" style="246" customWidth="1"/>
    <col min="5641" max="5641" width="1.140625" style="246" customWidth="1"/>
    <col min="5642" max="5642" width="12.7109375" style="246" customWidth="1"/>
    <col min="5643" max="5643" width="23.5703125" style="246" customWidth="1"/>
    <col min="5644" max="5644" width="12.85546875" style="246" customWidth="1"/>
    <col min="5645" max="5645" width="1.140625" style="246" customWidth="1"/>
    <col min="5646" max="5646" width="23.42578125" style="246" customWidth="1"/>
    <col min="5647" max="5647" width="12.7109375" style="246" customWidth="1"/>
    <col min="5648" max="5648" width="1.140625" style="246" customWidth="1"/>
    <col min="5649" max="5649" width="24.7109375" style="246" customWidth="1"/>
    <col min="5650" max="5650" width="12.7109375" style="246" customWidth="1"/>
    <col min="5651" max="5651" width="1.140625" style="246" customWidth="1"/>
    <col min="5652" max="5652" width="24" style="246" customWidth="1"/>
    <col min="5653" max="5653" width="13" style="246" customWidth="1"/>
    <col min="5654" max="5654" width="1.140625" style="246" customWidth="1"/>
    <col min="5655" max="5655" width="25" style="246" customWidth="1"/>
    <col min="5656" max="5656" width="12.42578125" style="246" customWidth="1"/>
    <col min="5657" max="5657" width="1.140625" style="246" customWidth="1"/>
    <col min="5658" max="5658" width="23.7109375" style="246" customWidth="1"/>
    <col min="5659" max="5659" width="12.7109375" style="246" customWidth="1"/>
    <col min="5660" max="5660" width="24.140625" style="246" customWidth="1"/>
    <col min="5661" max="5661" width="12.85546875" style="246" bestFit="1" customWidth="1"/>
    <col min="5662" max="5662" width="1.140625" style="246" customWidth="1"/>
    <col min="5663" max="5663" width="27.5703125" style="246" customWidth="1"/>
    <col min="5664" max="5664" width="14.140625" style="246" customWidth="1"/>
    <col min="5665" max="5665" width="1.140625" style="246" customWidth="1"/>
    <col min="5666" max="5666" width="24" style="246" customWidth="1"/>
    <col min="5667" max="5667" width="13.5703125" style="246" customWidth="1"/>
    <col min="5668" max="5668" width="1.140625" style="246" customWidth="1"/>
    <col min="5669" max="5669" width="29.5703125" style="246" customWidth="1"/>
    <col min="5670" max="5670" width="13.28515625" style="246" customWidth="1"/>
    <col min="5671" max="5671" width="1.140625" style="246" customWidth="1"/>
    <col min="5672" max="5672" width="25.28515625" style="246" customWidth="1"/>
    <col min="5673" max="5673" width="13.5703125" style="246" customWidth="1"/>
    <col min="5674" max="5674" width="18" style="246" bestFit="1" customWidth="1"/>
    <col min="5675" max="5888" width="11.7109375" style="246"/>
    <col min="5889" max="5889" width="71.140625" style="246" bestFit="1" customWidth="1"/>
    <col min="5890" max="5890" width="24.7109375" style="246" customWidth="1"/>
    <col min="5891" max="5891" width="12.85546875" style="246" customWidth="1"/>
    <col min="5892" max="5892" width="1.140625" style="246" customWidth="1"/>
    <col min="5893" max="5893" width="24.28515625" style="246" customWidth="1"/>
    <col min="5894" max="5894" width="12.7109375" style="246" customWidth="1"/>
    <col min="5895" max="5895" width="1.140625" style="246" customWidth="1"/>
    <col min="5896" max="5896" width="23.7109375" style="246" customWidth="1"/>
    <col min="5897" max="5897" width="1.140625" style="246" customWidth="1"/>
    <col min="5898" max="5898" width="12.7109375" style="246" customWidth="1"/>
    <col min="5899" max="5899" width="23.5703125" style="246" customWidth="1"/>
    <col min="5900" max="5900" width="12.85546875" style="246" customWidth="1"/>
    <col min="5901" max="5901" width="1.140625" style="246" customWidth="1"/>
    <col min="5902" max="5902" width="23.42578125" style="246" customWidth="1"/>
    <col min="5903" max="5903" width="12.7109375" style="246" customWidth="1"/>
    <col min="5904" max="5904" width="1.140625" style="246" customWidth="1"/>
    <col min="5905" max="5905" width="24.7109375" style="246" customWidth="1"/>
    <col min="5906" max="5906" width="12.7109375" style="246" customWidth="1"/>
    <col min="5907" max="5907" width="1.140625" style="246" customWidth="1"/>
    <col min="5908" max="5908" width="24" style="246" customWidth="1"/>
    <col min="5909" max="5909" width="13" style="246" customWidth="1"/>
    <col min="5910" max="5910" width="1.140625" style="246" customWidth="1"/>
    <col min="5911" max="5911" width="25" style="246" customWidth="1"/>
    <col min="5912" max="5912" width="12.42578125" style="246" customWidth="1"/>
    <col min="5913" max="5913" width="1.140625" style="246" customWidth="1"/>
    <col min="5914" max="5914" width="23.7109375" style="246" customWidth="1"/>
    <col min="5915" max="5915" width="12.7109375" style="246" customWidth="1"/>
    <col min="5916" max="5916" width="24.140625" style="246" customWidth="1"/>
    <col min="5917" max="5917" width="12.85546875" style="246" bestFit="1" customWidth="1"/>
    <col min="5918" max="5918" width="1.140625" style="246" customWidth="1"/>
    <col min="5919" max="5919" width="27.5703125" style="246" customWidth="1"/>
    <col min="5920" max="5920" width="14.140625" style="246" customWidth="1"/>
    <col min="5921" max="5921" width="1.140625" style="246" customWidth="1"/>
    <col min="5922" max="5922" width="24" style="246" customWidth="1"/>
    <col min="5923" max="5923" width="13.5703125" style="246" customWidth="1"/>
    <col min="5924" max="5924" width="1.140625" style="246" customWidth="1"/>
    <col min="5925" max="5925" width="29.5703125" style="246" customWidth="1"/>
    <col min="5926" max="5926" width="13.28515625" style="246" customWidth="1"/>
    <col min="5927" max="5927" width="1.140625" style="246" customWidth="1"/>
    <col min="5928" max="5928" width="25.28515625" style="246" customWidth="1"/>
    <col min="5929" max="5929" width="13.5703125" style="246" customWidth="1"/>
    <col min="5930" max="5930" width="18" style="246" bestFit="1" customWidth="1"/>
    <col min="5931" max="6144" width="11.7109375" style="246"/>
    <col min="6145" max="6145" width="71.140625" style="246" bestFit="1" customWidth="1"/>
    <col min="6146" max="6146" width="24.7109375" style="246" customWidth="1"/>
    <col min="6147" max="6147" width="12.85546875" style="246" customWidth="1"/>
    <col min="6148" max="6148" width="1.140625" style="246" customWidth="1"/>
    <col min="6149" max="6149" width="24.28515625" style="246" customWidth="1"/>
    <col min="6150" max="6150" width="12.7109375" style="246" customWidth="1"/>
    <col min="6151" max="6151" width="1.140625" style="246" customWidth="1"/>
    <col min="6152" max="6152" width="23.7109375" style="246" customWidth="1"/>
    <col min="6153" max="6153" width="1.140625" style="246" customWidth="1"/>
    <col min="6154" max="6154" width="12.7109375" style="246" customWidth="1"/>
    <col min="6155" max="6155" width="23.5703125" style="246" customWidth="1"/>
    <col min="6156" max="6156" width="12.85546875" style="246" customWidth="1"/>
    <col min="6157" max="6157" width="1.140625" style="246" customWidth="1"/>
    <col min="6158" max="6158" width="23.42578125" style="246" customWidth="1"/>
    <col min="6159" max="6159" width="12.7109375" style="246" customWidth="1"/>
    <col min="6160" max="6160" width="1.140625" style="246" customWidth="1"/>
    <col min="6161" max="6161" width="24.7109375" style="246" customWidth="1"/>
    <col min="6162" max="6162" width="12.7109375" style="246" customWidth="1"/>
    <col min="6163" max="6163" width="1.140625" style="246" customWidth="1"/>
    <col min="6164" max="6164" width="24" style="246" customWidth="1"/>
    <col min="6165" max="6165" width="13" style="246" customWidth="1"/>
    <col min="6166" max="6166" width="1.140625" style="246" customWidth="1"/>
    <col min="6167" max="6167" width="25" style="246" customWidth="1"/>
    <col min="6168" max="6168" width="12.42578125" style="246" customWidth="1"/>
    <col min="6169" max="6169" width="1.140625" style="246" customWidth="1"/>
    <col min="6170" max="6170" width="23.7109375" style="246" customWidth="1"/>
    <col min="6171" max="6171" width="12.7109375" style="246" customWidth="1"/>
    <col min="6172" max="6172" width="24.140625" style="246" customWidth="1"/>
    <col min="6173" max="6173" width="12.85546875" style="246" bestFit="1" customWidth="1"/>
    <col min="6174" max="6174" width="1.140625" style="246" customWidth="1"/>
    <col min="6175" max="6175" width="27.5703125" style="246" customWidth="1"/>
    <col min="6176" max="6176" width="14.140625" style="246" customWidth="1"/>
    <col min="6177" max="6177" width="1.140625" style="246" customWidth="1"/>
    <col min="6178" max="6178" width="24" style="246" customWidth="1"/>
    <col min="6179" max="6179" width="13.5703125" style="246" customWidth="1"/>
    <col min="6180" max="6180" width="1.140625" style="246" customWidth="1"/>
    <col min="6181" max="6181" width="29.5703125" style="246" customWidth="1"/>
    <col min="6182" max="6182" width="13.28515625" style="246" customWidth="1"/>
    <col min="6183" max="6183" width="1.140625" style="246" customWidth="1"/>
    <col min="6184" max="6184" width="25.28515625" style="246" customWidth="1"/>
    <col min="6185" max="6185" width="13.5703125" style="246" customWidth="1"/>
    <col min="6186" max="6186" width="18" style="246" bestFit="1" customWidth="1"/>
    <col min="6187" max="6400" width="11.7109375" style="246"/>
    <col min="6401" max="6401" width="71.140625" style="246" bestFit="1" customWidth="1"/>
    <col min="6402" max="6402" width="24.7109375" style="246" customWidth="1"/>
    <col min="6403" max="6403" width="12.85546875" style="246" customWidth="1"/>
    <col min="6404" max="6404" width="1.140625" style="246" customWidth="1"/>
    <col min="6405" max="6405" width="24.28515625" style="246" customWidth="1"/>
    <col min="6406" max="6406" width="12.7109375" style="246" customWidth="1"/>
    <col min="6407" max="6407" width="1.140625" style="246" customWidth="1"/>
    <col min="6408" max="6408" width="23.7109375" style="246" customWidth="1"/>
    <col min="6409" max="6409" width="1.140625" style="246" customWidth="1"/>
    <col min="6410" max="6410" width="12.7109375" style="246" customWidth="1"/>
    <col min="6411" max="6411" width="23.5703125" style="246" customWidth="1"/>
    <col min="6412" max="6412" width="12.85546875" style="246" customWidth="1"/>
    <col min="6413" max="6413" width="1.140625" style="246" customWidth="1"/>
    <col min="6414" max="6414" width="23.42578125" style="246" customWidth="1"/>
    <col min="6415" max="6415" width="12.7109375" style="246" customWidth="1"/>
    <col min="6416" max="6416" width="1.140625" style="246" customWidth="1"/>
    <col min="6417" max="6417" width="24.7109375" style="246" customWidth="1"/>
    <col min="6418" max="6418" width="12.7109375" style="246" customWidth="1"/>
    <col min="6419" max="6419" width="1.140625" style="246" customWidth="1"/>
    <col min="6420" max="6420" width="24" style="246" customWidth="1"/>
    <col min="6421" max="6421" width="13" style="246" customWidth="1"/>
    <col min="6422" max="6422" width="1.140625" style="246" customWidth="1"/>
    <col min="6423" max="6423" width="25" style="246" customWidth="1"/>
    <col min="6424" max="6424" width="12.42578125" style="246" customWidth="1"/>
    <col min="6425" max="6425" width="1.140625" style="246" customWidth="1"/>
    <col min="6426" max="6426" width="23.7109375" style="246" customWidth="1"/>
    <col min="6427" max="6427" width="12.7109375" style="246" customWidth="1"/>
    <col min="6428" max="6428" width="24.140625" style="246" customWidth="1"/>
    <col min="6429" max="6429" width="12.85546875" style="246" bestFit="1" customWidth="1"/>
    <col min="6430" max="6430" width="1.140625" style="246" customWidth="1"/>
    <col min="6431" max="6431" width="27.5703125" style="246" customWidth="1"/>
    <col min="6432" max="6432" width="14.140625" style="246" customWidth="1"/>
    <col min="6433" max="6433" width="1.140625" style="246" customWidth="1"/>
    <col min="6434" max="6434" width="24" style="246" customWidth="1"/>
    <col min="6435" max="6435" width="13.5703125" style="246" customWidth="1"/>
    <col min="6436" max="6436" width="1.140625" style="246" customWidth="1"/>
    <col min="6437" max="6437" width="29.5703125" style="246" customWidth="1"/>
    <col min="6438" max="6438" width="13.28515625" style="246" customWidth="1"/>
    <col min="6439" max="6439" width="1.140625" style="246" customWidth="1"/>
    <col min="6440" max="6440" width="25.28515625" style="246" customWidth="1"/>
    <col min="6441" max="6441" width="13.5703125" style="246" customWidth="1"/>
    <col min="6442" max="6442" width="18" style="246" bestFit="1" customWidth="1"/>
    <col min="6443" max="6656" width="11.7109375" style="246"/>
    <col min="6657" max="6657" width="71.140625" style="246" bestFit="1" customWidth="1"/>
    <col min="6658" max="6658" width="24.7109375" style="246" customWidth="1"/>
    <col min="6659" max="6659" width="12.85546875" style="246" customWidth="1"/>
    <col min="6660" max="6660" width="1.140625" style="246" customWidth="1"/>
    <col min="6661" max="6661" width="24.28515625" style="246" customWidth="1"/>
    <col min="6662" max="6662" width="12.7109375" style="246" customWidth="1"/>
    <col min="6663" max="6663" width="1.140625" style="246" customWidth="1"/>
    <col min="6664" max="6664" width="23.7109375" style="246" customWidth="1"/>
    <col min="6665" max="6665" width="1.140625" style="246" customWidth="1"/>
    <col min="6666" max="6666" width="12.7109375" style="246" customWidth="1"/>
    <col min="6667" max="6667" width="23.5703125" style="246" customWidth="1"/>
    <col min="6668" max="6668" width="12.85546875" style="246" customWidth="1"/>
    <col min="6669" max="6669" width="1.140625" style="246" customWidth="1"/>
    <col min="6670" max="6670" width="23.42578125" style="246" customWidth="1"/>
    <col min="6671" max="6671" width="12.7109375" style="246" customWidth="1"/>
    <col min="6672" max="6672" width="1.140625" style="246" customWidth="1"/>
    <col min="6673" max="6673" width="24.7109375" style="246" customWidth="1"/>
    <col min="6674" max="6674" width="12.7109375" style="246" customWidth="1"/>
    <col min="6675" max="6675" width="1.140625" style="246" customWidth="1"/>
    <col min="6676" max="6676" width="24" style="246" customWidth="1"/>
    <col min="6677" max="6677" width="13" style="246" customWidth="1"/>
    <col min="6678" max="6678" width="1.140625" style="246" customWidth="1"/>
    <col min="6679" max="6679" width="25" style="246" customWidth="1"/>
    <col min="6680" max="6680" width="12.42578125" style="246" customWidth="1"/>
    <col min="6681" max="6681" width="1.140625" style="246" customWidth="1"/>
    <col min="6682" max="6682" width="23.7109375" style="246" customWidth="1"/>
    <col min="6683" max="6683" width="12.7109375" style="246" customWidth="1"/>
    <col min="6684" max="6684" width="24.140625" style="246" customWidth="1"/>
    <col min="6685" max="6685" width="12.85546875" style="246" bestFit="1" customWidth="1"/>
    <col min="6686" max="6686" width="1.140625" style="246" customWidth="1"/>
    <col min="6687" max="6687" width="27.5703125" style="246" customWidth="1"/>
    <col min="6688" max="6688" width="14.140625" style="246" customWidth="1"/>
    <col min="6689" max="6689" width="1.140625" style="246" customWidth="1"/>
    <col min="6690" max="6690" width="24" style="246" customWidth="1"/>
    <col min="6691" max="6691" width="13.5703125" style="246" customWidth="1"/>
    <col min="6692" max="6692" width="1.140625" style="246" customWidth="1"/>
    <col min="6693" max="6693" width="29.5703125" style="246" customWidth="1"/>
    <col min="6694" max="6694" width="13.28515625" style="246" customWidth="1"/>
    <col min="6695" max="6695" width="1.140625" style="246" customWidth="1"/>
    <col min="6696" max="6696" width="25.28515625" style="246" customWidth="1"/>
    <col min="6697" max="6697" width="13.5703125" style="246" customWidth="1"/>
    <col min="6698" max="6698" width="18" style="246" bestFit="1" customWidth="1"/>
    <col min="6699" max="6912" width="11.7109375" style="246"/>
    <col min="6913" max="6913" width="71.140625" style="246" bestFit="1" customWidth="1"/>
    <col min="6914" max="6914" width="24.7109375" style="246" customWidth="1"/>
    <col min="6915" max="6915" width="12.85546875" style="246" customWidth="1"/>
    <col min="6916" max="6916" width="1.140625" style="246" customWidth="1"/>
    <col min="6917" max="6917" width="24.28515625" style="246" customWidth="1"/>
    <col min="6918" max="6918" width="12.7109375" style="246" customWidth="1"/>
    <col min="6919" max="6919" width="1.140625" style="246" customWidth="1"/>
    <col min="6920" max="6920" width="23.7109375" style="246" customWidth="1"/>
    <col min="6921" max="6921" width="1.140625" style="246" customWidth="1"/>
    <col min="6922" max="6922" width="12.7109375" style="246" customWidth="1"/>
    <col min="6923" max="6923" width="23.5703125" style="246" customWidth="1"/>
    <col min="6924" max="6924" width="12.85546875" style="246" customWidth="1"/>
    <col min="6925" max="6925" width="1.140625" style="246" customWidth="1"/>
    <col min="6926" max="6926" width="23.42578125" style="246" customWidth="1"/>
    <col min="6927" max="6927" width="12.7109375" style="246" customWidth="1"/>
    <col min="6928" max="6928" width="1.140625" style="246" customWidth="1"/>
    <col min="6929" max="6929" width="24.7109375" style="246" customWidth="1"/>
    <col min="6930" max="6930" width="12.7109375" style="246" customWidth="1"/>
    <col min="6931" max="6931" width="1.140625" style="246" customWidth="1"/>
    <col min="6932" max="6932" width="24" style="246" customWidth="1"/>
    <col min="6933" max="6933" width="13" style="246" customWidth="1"/>
    <col min="6934" max="6934" width="1.140625" style="246" customWidth="1"/>
    <col min="6935" max="6935" width="25" style="246" customWidth="1"/>
    <col min="6936" max="6936" width="12.42578125" style="246" customWidth="1"/>
    <col min="6937" max="6937" width="1.140625" style="246" customWidth="1"/>
    <col min="6938" max="6938" width="23.7109375" style="246" customWidth="1"/>
    <col min="6939" max="6939" width="12.7109375" style="246" customWidth="1"/>
    <col min="6940" max="6940" width="24.140625" style="246" customWidth="1"/>
    <col min="6941" max="6941" width="12.85546875" style="246" bestFit="1" customWidth="1"/>
    <col min="6942" max="6942" width="1.140625" style="246" customWidth="1"/>
    <col min="6943" max="6943" width="27.5703125" style="246" customWidth="1"/>
    <col min="6944" max="6944" width="14.140625" style="246" customWidth="1"/>
    <col min="6945" max="6945" width="1.140625" style="246" customWidth="1"/>
    <col min="6946" max="6946" width="24" style="246" customWidth="1"/>
    <col min="6947" max="6947" width="13.5703125" style="246" customWidth="1"/>
    <col min="6948" max="6948" width="1.140625" style="246" customWidth="1"/>
    <col min="6949" max="6949" width="29.5703125" style="246" customWidth="1"/>
    <col min="6950" max="6950" width="13.28515625" style="246" customWidth="1"/>
    <col min="6951" max="6951" width="1.140625" style="246" customWidth="1"/>
    <col min="6952" max="6952" width="25.28515625" style="246" customWidth="1"/>
    <col min="6953" max="6953" width="13.5703125" style="246" customWidth="1"/>
    <col min="6954" max="6954" width="18" style="246" bestFit="1" customWidth="1"/>
    <col min="6955" max="7168" width="11.7109375" style="246"/>
    <col min="7169" max="7169" width="71.140625" style="246" bestFit="1" customWidth="1"/>
    <col min="7170" max="7170" width="24.7109375" style="246" customWidth="1"/>
    <col min="7171" max="7171" width="12.85546875" style="246" customWidth="1"/>
    <col min="7172" max="7172" width="1.140625" style="246" customWidth="1"/>
    <col min="7173" max="7173" width="24.28515625" style="246" customWidth="1"/>
    <col min="7174" max="7174" width="12.7109375" style="246" customWidth="1"/>
    <col min="7175" max="7175" width="1.140625" style="246" customWidth="1"/>
    <col min="7176" max="7176" width="23.7109375" style="246" customWidth="1"/>
    <col min="7177" max="7177" width="1.140625" style="246" customWidth="1"/>
    <col min="7178" max="7178" width="12.7109375" style="246" customWidth="1"/>
    <col min="7179" max="7179" width="23.5703125" style="246" customWidth="1"/>
    <col min="7180" max="7180" width="12.85546875" style="246" customWidth="1"/>
    <col min="7181" max="7181" width="1.140625" style="246" customWidth="1"/>
    <col min="7182" max="7182" width="23.42578125" style="246" customWidth="1"/>
    <col min="7183" max="7183" width="12.7109375" style="246" customWidth="1"/>
    <col min="7184" max="7184" width="1.140625" style="246" customWidth="1"/>
    <col min="7185" max="7185" width="24.7109375" style="246" customWidth="1"/>
    <col min="7186" max="7186" width="12.7109375" style="246" customWidth="1"/>
    <col min="7187" max="7187" width="1.140625" style="246" customWidth="1"/>
    <col min="7188" max="7188" width="24" style="246" customWidth="1"/>
    <col min="7189" max="7189" width="13" style="246" customWidth="1"/>
    <col min="7190" max="7190" width="1.140625" style="246" customWidth="1"/>
    <col min="7191" max="7191" width="25" style="246" customWidth="1"/>
    <col min="7192" max="7192" width="12.42578125" style="246" customWidth="1"/>
    <col min="7193" max="7193" width="1.140625" style="246" customWidth="1"/>
    <col min="7194" max="7194" width="23.7109375" style="246" customWidth="1"/>
    <col min="7195" max="7195" width="12.7109375" style="246" customWidth="1"/>
    <col min="7196" max="7196" width="24.140625" style="246" customWidth="1"/>
    <col min="7197" max="7197" width="12.85546875" style="246" bestFit="1" customWidth="1"/>
    <col min="7198" max="7198" width="1.140625" style="246" customWidth="1"/>
    <col min="7199" max="7199" width="27.5703125" style="246" customWidth="1"/>
    <col min="7200" max="7200" width="14.140625" style="246" customWidth="1"/>
    <col min="7201" max="7201" width="1.140625" style="246" customWidth="1"/>
    <col min="7202" max="7202" width="24" style="246" customWidth="1"/>
    <col min="7203" max="7203" width="13.5703125" style="246" customWidth="1"/>
    <col min="7204" max="7204" width="1.140625" style="246" customWidth="1"/>
    <col min="7205" max="7205" width="29.5703125" style="246" customWidth="1"/>
    <col min="7206" max="7206" width="13.28515625" style="246" customWidth="1"/>
    <col min="7207" max="7207" width="1.140625" style="246" customWidth="1"/>
    <col min="7208" max="7208" width="25.28515625" style="246" customWidth="1"/>
    <col min="7209" max="7209" width="13.5703125" style="246" customWidth="1"/>
    <col min="7210" max="7210" width="18" style="246" bestFit="1" customWidth="1"/>
    <col min="7211" max="7424" width="11.7109375" style="246"/>
    <col min="7425" max="7425" width="71.140625" style="246" bestFit="1" customWidth="1"/>
    <col min="7426" max="7426" width="24.7109375" style="246" customWidth="1"/>
    <col min="7427" max="7427" width="12.85546875" style="246" customWidth="1"/>
    <col min="7428" max="7428" width="1.140625" style="246" customWidth="1"/>
    <col min="7429" max="7429" width="24.28515625" style="246" customWidth="1"/>
    <col min="7430" max="7430" width="12.7109375" style="246" customWidth="1"/>
    <col min="7431" max="7431" width="1.140625" style="246" customWidth="1"/>
    <col min="7432" max="7432" width="23.7109375" style="246" customWidth="1"/>
    <col min="7433" max="7433" width="1.140625" style="246" customWidth="1"/>
    <col min="7434" max="7434" width="12.7109375" style="246" customWidth="1"/>
    <col min="7435" max="7435" width="23.5703125" style="246" customWidth="1"/>
    <col min="7436" max="7436" width="12.85546875" style="246" customWidth="1"/>
    <col min="7437" max="7437" width="1.140625" style="246" customWidth="1"/>
    <col min="7438" max="7438" width="23.42578125" style="246" customWidth="1"/>
    <col min="7439" max="7439" width="12.7109375" style="246" customWidth="1"/>
    <col min="7440" max="7440" width="1.140625" style="246" customWidth="1"/>
    <col min="7441" max="7441" width="24.7109375" style="246" customWidth="1"/>
    <col min="7442" max="7442" width="12.7109375" style="246" customWidth="1"/>
    <col min="7443" max="7443" width="1.140625" style="246" customWidth="1"/>
    <col min="7444" max="7444" width="24" style="246" customWidth="1"/>
    <col min="7445" max="7445" width="13" style="246" customWidth="1"/>
    <col min="7446" max="7446" width="1.140625" style="246" customWidth="1"/>
    <col min="7447" max="7447" width="25" style="246" customWidth="1"/>
    <col min="7448" max="7448" width="12.42578125" style="246" customWidth="1"/>
    <col min="7449" max="7449" width="1.140625" style="246" customWidth="1"/>
    <col min="7450" max="7450" width="23.7109375" style="246" customWidth="1"/>
    <col min="7451" max="7451" width="12.7109375" style="246" customWidth="1"/>
    <col min="7452" max="7452" width="24.140625" style="246" customWidth="1"/>
    <col min="7453" max="7453" width="12.85546875" style="246" bestFit="1" customWidth="1"/>
    <col min="7454" max="7454" width="1.140625" style="246" customWidth="1"/>
    <col min="7455" max="7455" width="27.5703125" style="246" customWidth="1"/>
    <col min="7456" max="7456" width="14.140625" style="246" customWidth="1"/>
    <col min="7457" max="7457" width="1.140625" style="246" customWidth="1"/>
    <col min="7458" max="7458" width="24" style="246" customWidth="1"/>
    <col min="7459" max="7459" width="13.5703125" style="246" customWidth="1"/>
    <col min="7460" max="7460" width="1.140625" style="246" customWidth="1"/>
    <col min="7461" max="7461" width="29.5703125" style="246" customWidth="1"/>
    <col min="7462" max="7462" width="13.28515625" style="246" customWidth="1"/>
    <col min="7463" max="7463" width="1.140625" style="246" customWidth="1"/>
    <col min="7464" max="7464" width="25.28515625" style="246" customWidth="1"/>
    <col min="7465" max="7465" width="13.5703125" style="246" customWidth="1"/>
    <col min="7466" max="7466" width="18" style="246" bestFit="1" customWidth="1"/>
    <col min="7467" max="7680" width="11.7109375" style="246"/>
    <col min="7681" max="7681" width="71.140625" style="246" bestFit="1" customWidth="1"/>
    <col min="7682" max="7682" width="24.7109375" style="246" customWidth="1"/>
    <col min="7683" max="7683" width="12.85546875" style="246" customWidth="1"/>
    <col min="7684" max="7684" width="1.140625" style="246" customWidth="1"/>
    <col min="7685" max="7685" width="24.28515625" style="246" customWidth="1"/>
    <col min="7686" max="7686" width="12.7109375" style="246" customWidth="1"/>
    <col min="7687" max="7687" width="1.140625" style="246" customWidth="1"/>
    <col min="7688" max="7688" width="23.7109375" style="246" customWidth="1"/>
    <col min="7689" max="7689" width="1.140625" style="246" customWidth="1"/>
    <col min="7690" max="7690" width="12.7109375" style="246" customWidth="1"/>
    <col min="7691" max="7691" width="23.5703125" style="246" customWidth="1"/>
    <col min="7692" max="7692" width="12.85546875" style="246" customWidth="1"/>
    <col min="7693" max="7693" width="1.140625" style="246" customWidth="1"/>
    <col min="7694" max="7694" width="23.42578125" style="246" customWidth="1"/>
    <col min="7695" max="7695" width="12.7109375" style="246" customWidth="1"/>
    <col min="7696" max="7696" width="1.140625" style="246" customWidth="1"/>
    <col min="7697" max="7697" width="24.7109375" style="246" customWidth="1"/>
    <col min="7698" max="7698" width="12.7109375" style="246" customWidth="1"/>
    <col min="7699" max="7699" width="1.140625" style="246" customWidth="1"/>
    <col min="7700" max="7700" width="24" style="246" customWidth="1"/>
    <col min="7701" max="7701" width="13" style="246" customWidth="1"/>
    <col min="7702" max="7702" width="1.140625" style="246" customWidth="1"/>
    <col min="7703" max="7703" width="25" style="246" customWidth="1"/>
    <col min="7704" max="7704" width="12.42578125" style="246" customWidth="1"/>
    <col min="7705" max="7705" width="1.140625" style="246" customWidth="1"/>
    <col min="7706" max="7706" width="23.7109375" style="246" customWidth="1"/>
    <col min="7707" max="7707" width="12.7109375" style="246" customWidth="1"/>
    <col min="7708" max="7708" width="24.140625" style="246" customWidth="1"/>
    <col min="7709" max="7709" width="12.85546875" style="246" bestFit="1" customWidth="1"/>
    <col min="7710" max="7710" width="1.140625" style="246" customWidth="1"/>
    <col min="7711" max="7711" width="27.5703125" style="246" customWidth="1"/>
    <col min="7712" max="7712" width="14.140625" style="246" customWidth="1"/>
    <col min="7713" max="7713" width="1.140625" style="246" customWidth="1"/>
    <col min="7714" max="7714" width="24" style="246" customWidth="1"/>
    <col min="7715" max="7715" width="13.5703125" style="246" customWidth="1"/>
    <col min="7716" max="7716" width="1.140625" style="246" customWidth="1"/>
    <col min="7717" max="7717" width="29.5703125" style="246" customWidth="1"/>
    <col min="7718" max="7718" width="13.28515625" style="246" customWidth="1"/>
    <col min="7719" max="7719" width="1.140625" style="246" customWidth="1"/>
    <col min="7720" max="7720" width="25.28515625" style="246" customWidth="1"/>
    <col min="7721" max="7721" width="13.5703125" style="246" customWidth="1"/>
    <col min="7722" max="7722" width="18" style="246" bestFit="1" customWidth="1"/>
    <col min="7723" max="7936" width="11.7109375" style="246"/>
    <col min="7937" max="7937" width="71.140625" style="246" bestFit="1" customWidth="1"/>
    <col min="7938" max="7938" width="24.7109375" style="246" customWidth="1"/>
    <col min="7939" max="7939" width="12.85546875" style="246" customWidth="1"/>
    <col min="7940" max="7940" width="1.140625" style="246" customWidth="1"/>
    <col min="7941" max="7941" width="24.28515625" style="246" customWidth="1"/>
    <col min="7942" max="7942" width="12.7109375" style="246" customWidth="1"/>
    <col min="7943" max="7943" width="1.140625" style="246" customWidth="1"/>
    <col min="7944" max="7944" width="23.7109375" style="246" customWidth="1"/>
    <col min="7945" max="7945" width="1.140625" style="246" customWidth="1"/>
    <col min="7946" max="7946" width="12.7109375" style="246" customWidth="1"/>
    <col min="7947" max="7947" width="23.5703125" style="246" customWidth="1"/>
    <col min="7948" max="7948" width="12.85546875" style="246" customWidth="1"/>
    <col min="7949" max="7949" width="1.140625" style="246" customWidth="1"/>
    <col min="7950" max="7950" width="23.42578125" style="246" customWidth="1"/>
    <col min="7951" max="7951" width="12.7109375" style="246" customWidth="1"/>
    <col min="7952" max="7952" width="1.140625" style="246" customWidth="1"/>
    <col min="7953" max="7953" width="24.7109375" style="246" customWidth="1"/>
    <col min="7954" max="7954" width="12.7109375" style="246" customWidth="1"/>
    <col min="7955" max="7955" width="1.140625" style="246" customWidth="1"/>
    <col min="7956" max="7956" width="24" style="246" customWidth="1"/>
    <col min="7957" max="7957" width="13" style="246" customWidth="1"/>
    <col min="7958" max="7958" width="1.140625" style="246" customWidth="1"/>
    <col min="7959" max="7959" width="25" style="246" customWidth="1"/>
    <col min="7960" max="7960" width="12.42578125" style="246" customWidth="1"/>
    <col min="7961" max="7961" width="1.140625" style="246" customWidth="1"/>
    <col min="7962" max="7962" width="23.7109375" style="246" customWidth="1"/>
    <col min="7963" max="7963" width="12.7109375" style="246" customWidth="1"/>
    <col min="7964" max="7964" width="24.140625" style="246" customWidth="1"/>
    <col min="7965" max="7965" width="12.85546875" style="246" bestFit="1" customWidth="1"/>
    <col min="7966" max="7966" width="1.140625" style="246" customWidth="1"/>
    <col min="7967" max="7967" width="27.5703125" style="246" customWidth="1"/>
    <col min="7968" max="7968" width="14.140625" style="246" customWidth="1"/>
    <col min="7969" max="7969" width="1.140625" style="246" customWidth="1"/>
    <col min="7970" max="7970" width="24" style="246" customWidth="1"/>
    <col min="7971" max="7971" width="13.5703125" style="246" customWidth="1"/>
    <col min="7972" max="7972" width="1.140625" style="246" customWidth="1"/>
    <col min="7973" max="7973" width="29.5703125" style="246" customWidth="1"/>
    <col min="7974" max="7974" width="13.28515625" style="246" customWidth="1"/>
    <col min="7975" max="7975" width="1.140625" style="246" customWidth="1"/>
    <col min="7976" max="7976" width="25.28515625" style="246" customWidth="1"/>
    <col min="7977" max="7977" width="13.5703125" style="246" customWidth="1"/>
    <col min="7978" max="7978" width="18" style="246" bestFit="1" customWidth="1"/>
    <col min="7979" max="8192" width="11.7109375" style="246"/>
    <col min="8193" max="8193" width="71.140625" style="246" bestFit="1" customWidth="1"/>
    <col min="8194" max="8194" width="24.7109375" style="246" customWidth="1"/>
    <col min="8195" max="8195" width="12.85546875" style="246" customWidth="1"/>
    <col min="8196" max="8196" width="1.140625" style="246" customWidth="1"/>
    <col min="8197" max="8197" width="24.28515625" style="246" customWidth="1"/>
    <col min="8198" max="8198" width="12.7109375" style="246" customWidth="1"/>
    <col min="8199" max="8199" width="1.140625" style="246" customWidth="1"/>
    <col min="8200" max="8200" width="23.7109375" style="246" customWidth="1"/>
    <col min="8201" max="8201" width="1.140625" style="246" customWidth="1"/>
    <col min="8202" max="8202" width="12.7109375" style="246" customWidth="1"/>
    <col min="8203" max="8203" width="23.5703125" style="246" customWidth="1"/>
    <col min="8204" max="8204" width="12.85546875" style="246" customWidth="1"/>
    <col min="8205" max="8205" width="1.140625" style="246" customWidth="1"/>
    <col min="8206" max="8206" width="23.42578125" style="246" customWidth="1"/>
    <col min="8207" max="8207" width="12.7109375" style="246" customWidth="1"/>
    <col min="8208" max="8208" width="1.140625" style="246" customWidth="1"/>
    <col min="8209" max="8209" width="24.7109375" style="246" customWidth="1"/>
    <col min="8210" max="8210" width="12.7109375" style="246" customWidth="1"/>
    <col min="8211" max="8211" width="1.140625" style="246" customWidth="1"/>
    <col min="8212" max="8212" width="24" style="246" customWidth="1"/>
    <col min="8213" max="8213" width="13" style="246" customWidth="1"/>
    <col min="8214" max="8214" width="1.140625" style="246" customWidth="1"/>
    <col min="8215" max="8215" width="25" style="246" customWidth="1"/>
    <col min="8216" max="8216" width="12.42578125" style="246" customWidth="1"/>
    <col min="8217" max="8217" width="1.140625" style="246" customWidth="1"/>
    <col min="8218" max="8218" width="23.7109375" style="246" customWidth="1"/>
    <col min="8219" max="8219" width="12.7109375" style="246" customWidth="1"/>
    <col min="8220" max="8220" width="24.140625" style="246" customWidth="1"/>
    <col min="8221" max="8221" width="12.85546875" style="246" bestFit="1" customWidth="1"/>
    <col min="8222" max="8222" width="1.140625" style="246" customWidth="1"/>
    <col min="8223" max="8223" width="27.5703125" style="246" customWidth="1"/>
    <col min="8224" max="8224" width="14.140625" style="246" customWidth="1"/>
    <col min="8225" max="8225" width="1.140625" style="246" customWidth="1"/>
    <col min="8226" max="8226" width="24" style="246" customWidth="1"/>
    <col min="8227" max="8227" width="13.5703125" style="246" customWidth="1"/>
    <col min="8228" max="8228" width="1.140625" style="246" customWidth="1"/>
    <col min="8229" max="8229" width="29.5703125" style="246" customWidth="1"/>
    <col min="8230" max="8230" width="13.28515625" style="246" customWidth="1"/>
    <col min="8231" max="8231" width="1.140625" style="246" customWidth="1"/>
    <col min="8232" max="8232" width="25.28515625" style="246" customWidth="1"/>
    <col min="8233" max="8233" width="13.5703125" style="246" customWidth="1"/>
    <col min="8234" max="8234" width="18" style="246" bestFit="1" customWidth="1"/>
    <col min="8235" max="8448" width="11.7109375" style="246"/>
    <col min="8449" max="8449" width="71.140625" style="246" bestFit="1" customWidth="1"/>
    <col min="8450" max="8450" width="24.7109375" style="246" customWidth="1"/>
    <col min="8451" max="8451" width="12.85546875" style="246" customWidth="1"/>
    <col min="8452" max="8452" width="1.140625" style="246" customWidth="1"/>
    <col min="8453" max="8453" width="24.28515625" style="246" customWidth="1"/>
    <col min="8454" max="8454" width="12.7109375" style="246" customWidth="1"/>
    <col min="8455" max="8455" width="1.140625" style="246" customWidth="1"/>
    <col min="8456" max="8456" width="23.7109375" style="246" customWidth="1"/>
    <col min="8457" max="8457" width="1.140625" style="246" customWidth="1"/>
    <col min="8458" max="8458" width="12.7109375" style="246" customWidth="1"/>
    <col min="8459" max="8459" width="23.5703125" style="246" customWidth="1"/>
    <col min="8460" max="8460" width="12.85546875" style="246" customWidth="1"/>
    <col min="8461" max="8461" width="1.140625" style="246" customWidth="1"/>
    <col min="8462" max="8462" width="23.42578125" style="246" customWidth="1"/>
    <col min="8463" max="8463" width="12.7109375" style="246" customWidth="1"/>
    <col min="8464" max="8464" width="1.140625" style="246" customWidth="1"/>
    <col min="8465" max="8465" width="24.7109375" style="246" customWidth="1"/>
    <col min="8466" max="8466" width="12.7109375" style="246" customWidth="1"/>
    <col min="8467" max="8467" width="1.140625" style="246" customWidth="1"/>
    <col min="8468" max="8468" width="24" style="246" customWidth="1"/>
    <col min="8469" max="8469" width="13" style="246" customWidth="1"/>
    <col min="8470" max="8470" width="1.140625" style="246" customWidth="1"/>
    <col min="8471" max="8471" width="25" style="246" customWidth="1"/>
    <col min="8472" max="8472" width="12.42578125" style="246" customWidth="1"/>
    <col min="8473" max="8473" width="1.140625" style="246" customWidth="1"/>
    <col min="8474" max="8474" width="23.7109375" style="246" customWidth="1"/>
    <col min="8475" max="8475" width="12.7109375" style="246" customWidth="1"/>
    <col min="8476" max="8476" width="24.140625" style="246" customWidth="1"/>
    <col min="8477" max="8477" width="12.85546875" style="246" bestFit="1" customWidth="1"/>
    <col min="8478" max="8478" width="1.140625" style="246" customWidth="1"/>
    <col min="8479" max="8479" width="27.5703125" style="246" customWidth="1"/>
    <col min="8480" max="8480" width="14.140625" style="246" customWidth="1"/>
    <col min="8481" max="8481" width="1.140625" style="246" customWidth="1"/>
    <col min="8482" max="8482" width="24" style="246" customWidth="1"/>
    <col min="8483" max="8483" width="13.5703125" style="246" customWidth="1"/>
    <col min="8484" max="8484" width="1.140625" style="246" customWidth="1"/>
    <col min="8485" max="8485" width="29.5703125" style="246" customWidth="1"/>
    <col min="8486" max="8486" width="13.28515625" style="246" customWidth="1"/>
    <col min="8487" max="8487" width="1.140625" style="246" customWidth="1"/>
    <col min="8488" max="8488" width="25.28515625" style="246" customWidth="1"/>
    <col min="8489" max="8489" width="13.5703125" style="246" customWidth="1"/>
    <col min="8490" max="8490" width="18" style="246" bestFit="1" customWidth="1"/>
    <col min="8491" max="8704" width="11.7109375" style="246"/>
    <col min="8705" max="8705" width="71.140625" style="246" bestFit="1" customWidth="1"/>
    <col min="8706" max="8706" width="24.7109375" style="246" customWidth="1"/>
    <col min="8707" max="8707" width="12.85546875" style="246" customWidth="1"/>
    <col min="8708" max="8708" width="1.140625" style="246" customWidth="1"/>
    <col min="8709" max="8709" width="24.28515625" style="246" customWidth="1"/>
    <col min="8710" max="8710" width="12.7109375" style="246" customWidth="1"/>
    <col min="8711" max="8711" width="1.140625" style="246" customWidth="1"/>
    <col min="8712" max="8712" width="23.7109375" style="246" customWidth="1"/>
    <col min="8713" max="8713" width="1.140625" style="246" customWidth="1"/>
    <col min="8714" max="8714" width="12.7109375" style="246" customWidth="1"/>
    <col min="8715" max="8715" width="23.5703125" style="246" customWidth="1"/>
    <col min="8716" max="8716" width="12.85546875" style="246" customWidth="1"/>
    <col min="8717" max="8717" width="1.140625" style="246" customWidth="1"/>
    <col min="8718" max="8718" width="23.42578125" style="246" customWidth="1"/>
    <col min="8719" max="8719" width="12.7109375" style="246" customWidth="1"/>
    <col min="8720" max="8720" width="1.140625" style="246" customWidth="1"/>
    <col min="8721" max="8721" width="24.7109375" style="246" customWidth="1"/>
    <col min="8722" max="8722" width="12.7109375" style="246" customWidth="1"/>
    <col min="8723" max="8723" width="1.140625" style="246" customWidth="1"/>
    <col min="8724" max="8724" width="24" style="246" customWidth="1"/>
    <col min="8725" max="8725" width="13" style="246" customWidth="1"/>
    <col min="8726" max="8726" width="1.140625" style="246" customWidth="1"/>
    <col min="8727" max="8727" width="25" style="246" customWidth="1"/>
    <col min="8728" max="8728" width="12.42578125" style="246" customWidth="1"/>
    <col min="8729" max="8729" width="1.140625" style="246" customWidth="1"/>
    <col min="8730" max="8730" width="23.7109375" style="246" customWidth="1"/>
    <col min="8731" max="8731" width="12.7109375" style="246" customWidth="1"/>
    <col min="8732" max="8732" width="24.140625" style="246" customWidth="1"/>
    <col min="8733" max="8733" width="12.85546875" style="246" bestFit="1" customWidth="1"/>
    <col min="8734" max="8734" width="1.140625" style="246" customWidth="1"/>
    <col min="8735" max="8735" width="27.5703125" style="246" customWidth="1"/>
    <col min="8736" max="8736" width="14.140625" style="246" customWidth="1"/>
    <col min="8737" max="8737" width="1.140625" style="246" customWidth="1"/>
    <col min="8738" max="8738" width="24" style="246" customWidth="1"/>
    <col min="8739" max="8739" width="13.5703125" style="246" customWidth="1"/>
    <col min="8740" max="8740" width="1.140625" style="246" customWidth="1"/>
    <col min="8741" max="8741" width="29.5703125" style="246" customWidth="1"/>
    <col min="8742" max="8742" width="13.28515625" style="246" customWidth="1"/>
    <col min="8743" max="8743" width="1.140625" style="246" customWidth="1"/>
    <col min="8744" max="8744" width="25.28515625" style="246" customWidth="1"/>
    <col min="8745" max="8745" width="13.5703125" style="246" customWidth="1"/>
    <col min="8746" max="8746" width="18" style="246" bestFit="1" customWidth="1"/>
    <col min="8747" max="8960" width="11.7109375" style="246"/>
    <col min="8961" max="8961" width="71.140625" style="246" bestFit="1" customWidth="1"/>
    <col min="8962" max="8962" width="24.7109375" style="246" customWidth="1"/>
    <col min="8963" max="8963" width="12.85546875" style="246" customWidth="1"/>
    <col min="8964" max="8964" width="1.140625" style="246" customWidth="1"/>
    <col min="8965" max="8965" width="24.28515625" style="246" customWidth="1"/>
    <col min="8966" max="8966" width="12.7109375" style="246" customWidth="1"/>
    <col min="8967" max="8967" width="1.140625" style="246" customWidth="1"/>
    <col min="8968" max="8968" width="23.7109375" style="246" customWidth="1"/>
    <col min="8969" max="8969" width="1.140625" style="246" customWidth="1"/>
    <col min="8970" max="8970" width="12.7109375" style="246" customWidth="1"/>
    <col min="8971" max="8971" width="23.5703125" style="246" customWidth="1"/>
    <col min="8972" max="8972" width="12.85546875" style="246" customWidth="1"/>
    <col min="8973" max="8973" width="1.140625" style="246" customWidth="1"/>
    <col min="8974" max="8974" width="23.42578125" style="246" customWidth="1"/>
    <col min="8975" max="8975" width="12.7109375" style="246" customWidth="1"/>
    <col min="8976" max="8976" width="1.140625" style="246" customWidth="1"/>
    <col min="8977" max="8977" width="24.7109375" style="246" customWidth="1"/>
    <col min="8978" max="8978" width="12.7109375" style="246" customWidth="1"/>
    <col min="8979" max="8979" width="1.140625" style="246" customWidth="1"/>
    <col min="8980" max="8980" width="24" style="246" customWidth="1"/>
    <col min="8981" max="8981" width="13" style="246" customWidth="1"/>
    <col min="8982" max="8982" width="1.140625" style="246" customWidth="1"/>
    <col min="8983" max="8983" width="25" style="246" customWidth="1"/>
    <col min="8984" max="8984" width="12.42578125" style="246" customWidth="1"/>
    <col min="8985" max="8985" width="1.140625" style="246" customWidth="1"/>
    <col min="8986" max="8986" width="23.7109375" style="246" customWidth="1"/>
    <col min="8987" max="8987" width="12.7109375" style="246" customWidth="1"/>
    <col min="8988" max="8988" width="24.140625" style="246" customWidth="1"/>
    <col min="8989" max="8989" width="12.85546875" style="246" bestFit="1" customWidth="1"/>
    <col min="8990" max="8990" width="1.140625" style="246" customWidth="1"/>
    <col min="8991" max="8991" width="27.5703125" style="246" customWidth="1"/>
    <col min="8992" max="8992" width="14.140625" style="246" customWidth="1"/>
    <col min="8993" max="8993" width="1.140625" style="246" customWidth="1"/>
    <col min="8994" max="8994" width="24" style="246" customWidth="1"/>
    <col min="8995" max="8995" width="13.5703125" style="246" customWidth="1"/>
    <col min="8996" max="8996" width="1.140625" style="246" customWidth="1"/>
    <col min="8997" max="8997" width="29.5703125" style="246" customWidth="1"/>
    <col min="8998" max="8998" width="13.28515625" style="246" customWidth="1"/>
    <col min="8999" max="8999" width="1.140625" style="246" customWidth="1"/>
    <col min="9000" max="9000" width="25.28515625" style="246" customWidth="1"/>
    <col min="9001" max="9001" width="13.5703125" style="246" customWidth="1"/>
    <col min="9002" max="9002" width="18" style="246" bestFit="1" customWidth="1"/>
    <col min="9003" max="9216" width="11.7109375" style="246"/>
    <col min="9217" max="9217" width="71.140625" style="246" bestFit="1" customWidth="1"/>
    <col min="9218" max="9218" width="24.7109375" style="246" customWidth="1"/>
    <col min="9219" max="9219" width="12.85546875" style="246" customWidth="1"/>
    <col min="9220" max="9220" width="1.140625" style="246" customWidth="1"/>
    <col min="9221" max="9221" width="24.28515625" style="246" customWidth="1"/>
    <col min="9222" max="9222" width="12.7109375" style="246" customWidth="1"/>
    <col min="9223" max="9223" width="1.140625" style="246" customWidth="1"/>
    <col min="9224" max="9224" width="23.7109375" style="246" customWidth="1"/>
    <col min="9225" max="9225" width="1.140625" style="246" customWidth="1"/>
    <col min="9226" max="9226" width="12.7109375" style="246" customWidth="1"/>
    <col min="9227" max="9227" width="23.5703125" style="246" customWidth="1"/>
    <col min="9228" max="9228" width="12.85546875" style="246" customWidth="1"/>
    <col min="9229" max="9229" width="1.140625" style="246" customWidth="1"/>
    <col min="9230" max="9230" width="23.42578125" style="246" customWidth="1"/>
    <col min="9231" max="9231" width="12.7109375" style="246" customWidth="1"/>
    <col min="9232" max="9232" width="1.140625" style="246" customWidth="1"/>
    <col min="9233" max="9233" width="24.7109375" style="246" customWidth="1"/>
    <col min="9234" max="9234" width="12.7109375" style="246" customWidth="1"/>
    <col min="9235" max="9235" width="1.140625" style="246" customWidth="1"/>
    <col min="9236" max="9236" width="24" style="246" customWidth="1"/>
    <col min="9237" max="9237" width="13" style="246" customWidth="1"/>
    <col min="9238" max="9238" width="1.140625" style="246" customWidth="1"/>
    <col min="9239" max="9239" width="25" style="246" customWidth="1"/>
    <col min="9240" max="9240" width="12.42578125" style="246" customWidth="1"/>
    <col min="9241" max="9241" width="1.140625" style="246" customWidth="1"/>
    <col min="9242" max="9242" width="23.7109375" style="246" customWidth="1"/>
    <col min="9243" max="9243" width="12.7109375" style="246" customWidth="1"/>
    <col min="9244" max="9244" width="24.140625" style="246" customWidth="1"/>
    <col min="9245" max="9245" width="12.85546875" style="246" bestFit="1" customWidth="1"/>
    <col min="9246" max="9246" width="1.140625" style="246" customWidth="1"/>
    <col min="9247" max="9247" width="27.5703125" style="246" customWidth="1"/>
    <col min="9248" max="9248" width="14.140625" style="246" customWidth="1"/>
    <col min="9249" max="9249" width="1.140625" style="246" customWidth="1"/>
    <col min="9250" max="9250" width="24" style="246" customWidth="1"/>
    <col min="9251" max="9251" width="13.5703125" style="246" customWidth="1"/>
    <col min="9252" max="9252" width="1.140625" style="246" customWidth="1"/>
    <col min="9253" max="9253" width="29.5703125" style="246" customWidth="1"/>
    <col min="9254" max="9254" width="13.28515625" style="246" customWidth="1"/>
    <col min="9255" max="9255" width="1.140625" style="246" customWidth="1"/>
    <col min="9256" max="9256" width="25.28515625" style="246" customWidth="1"/>
    <col min="9257" max="9257" width="13.5703125" style="246" customWidth="1"/>
    <col min="9258" max="9258" width="18" style="246" bestFit="1" customWidth="1"/>
    <col min="9259" max="9472" width="11.7109375" style="246"/>
    <col min="9473" max="9473" width="71.140625" style="246" bestFit="1" customWidth="1"/>
    <col min="9474" max="9474" width="24.7109375" style="246" customWidth="1"/>
    <col min="9475" max="9475" width="12.85546875" style="246" customWidth="1"/>
    <col min="9476" max="9476" width="1.140625" style="246" customWidth="1"/>
    <col min="9477" max="9477" width="24.28515625" style="246" customWidth="1"/>
    <col min="9478" max="9478" width="12.7109375" style="246" customWidth="1"/>
    <col min="9479" max="9479" width="1.140625" style="246" customWidth="1"/>
    <col min="9480" max="9480" width="23.7109375" style="246" customWidth="1"/>
    <col min="9481" max="9481" width="1.140625" style="246" customWidth="1"/>
    <col min="9482" max="9482" width="12.7109375" style="246" customWidth="1"/>
    <col min="9483" max="9483" width="23.5703125" style="246" customWidth="1"/>
    <col min="9484" max="9484" width="12.85546875" style="246" customWidth="1"/>
    <col min="9485" max="9485" width="1.140625" style="246" customWidth="1"/>
    <col min="9486" max="9486" width="23.42578125" style="246" customWidth="1"/>
    <col min="9487" max="9487" width="12.7109375" style="246" customWidth="1"/>
    <col min="9488" max="9488" width="1.140625" style="246" customWidth="1"/>
    <col min="9489" max="9489" width="24.7109375" style="246" customWidth="1"/>
    <col min="9490" max="9490" width="12.7109375" style="246" customWidth="1"/>
    <col min="9491" max="9491" width="1.140625" style="246" customWidth="1"/>
    <col min="9492" max="9492" width="24" style="246" customWidth="1"/>
    <col min="9493" max="9493" width="13" style="246" customWidth="1"/>
    <col min="9494" max="9494" width="1.140625" style="246" customWidth="1"/>
    <col min="9495" max="9495" width="25" style="246" customWidth="1"/>
    <col min="9496" max="9496" width="12.42578125" style="246" customWidth="1"/>
    <col min="9497" max="9497" width="1.140625" style="246" customWidth="1"/>
    <col min="9498" max="9498" width="23.7109375" style="246" customWidth="1"/>
    <col min="9499" max="9499" width="12.7109375" style="246" customWidth="1"/>
    <col min="9500" max="9500" width="24.140625" style="246" customWidth="1"/>
    <col min="9501" max="9501" width="12.85546875" style="246" bestFit="1" customWidth="1"/>
    <col min="9502" max="9502" width="1.140625" style="246" customWidth="1"/>
    <col min="9503" max="9503" width="27.5703125" style="246" customWidth="1"/>
    <col min="9504" max="9504" width="14.140625" style="246" customWidth="1"/>
    <col min="9505" max="9505" width="1.140625" style="246" customWidth="1"/>
    <col min="9506" max="9506" width="24" style="246" customWidth="1"/>
    <col min="9507" max="9507" width="13.5703125" style="246" customWidth="1"/>
    <col min="9508" max="9508" width="1.140625" style="246" customWidth="1"/>
    <col min="9509" max="9509" width="29.5703125" style="246" customWidth="1"/>
    <col min="9510" max="9510" width="13.28515625" style="246" customWidth="1"/>
    <col min="9511" max="9511" width="1.140625" style="246" customWidth="1"/>
    <col min="9512" max="9512" width="25.28515625" style="246" customWidth="1"/>
    <col min="9513" max="9513" width="13.5703125" style="246" customWidth="1"/>
    <col min="9514" max="9514" width="18" style="246" bestFit="1" customWidth="1"/>
    <col min="9515" max="9728" width="11.7109375" style="246"/>
    <col min="9729" max="9729" width="71.140625" style="246" bestFit="1" customWidth="1"/>
    <col min="9730" max="9730" width="24.7109375" style="246" customWidth="1"/>
    <col min="9731" max="9731" width="12.85546875" style="246" customWidth="1"/>
    <col min="9732" max="9732" width="1.140625" style="246" customWidth="1"/>
    <col min="9733" max="9733" width="24.28515625" style="246" customWidth="1"/>
    <col min="9734" max="9734" width="12.7109375" style="246" customWidth="1"/>
    <col min="9735" max="9735" width="1.140625" style="246" customWidth="1"/>
    <col min="9736" max="9736" width="23.7109375" style="246" customWidth="1"/>
    <col min="9737" max="9737" width="1.140625" style="246" customWidth="1"/>
    <col min="9738" max="9738" width="12.7109375" style="246" customWidth="1"/>
    <col min="9739" max="9739" width="23.5703125" style="246" customWidth="1"/>
    <col min="9740" max="9740" width="12.85546875" style="246" customWidth="1"/>
    <col min="9741" max="9741" width="1.140625" style="246" customWidth="1"/>
    <col min="9742" max="9742" width="23.42578125" style="246" customWidth="1"/>
    <col min="9743" max="9743" width="12.7109375" style="246" customWidth="1"/>
    <col min="9744" max="9744" width="1.140625" style="246" customWidth="1"/>
    <col min="9745" max="9745" width="24.7109375" style="246" customWidth="1"/>
    <col min="9746" max="9746" width="12.7109375" style="246" customWidth="1"/>
    <col min="9747" max="9747" width="1.140625" style="246" customWidth="1"/>
    <col min="9748" max="9748" width="24" style="246" customWidth="1"/>
    <col min="9749" max="9749" width="13" style="246" customWidth="1"/>
    <col min="9750" max="9750" width="1.140625" style="246" customWidth="1"/>
    <col min="9751" max="9751" width="25" style="246" customWidth="1"/>
    <col min="9752" max="9752" width="12.42578125" style="246" customWidth="1"/>
    <col min="9753" max="9753" width="1.140625" style="246" customWidth="1"/>
    <col min="9754" max="9754" width="23.7109375" style="246" customWidth="1"/>
    <col min="9755" max="9755" width="12.7109375" style="246" customWidth="1"/>
    <col min="9756" max="9756" width="24.140625" style="246" customWidth="1"/>
    <col min="9757" max="9757" width="12.85546875" style="246" bestFit="1" customWidth="1"/>
    <col min="9758" max="9758" width="1.140625" style="246" customWidth="1"/>
    <col min="9759" max="9759" width="27.5703125" style="246" customWidth="1"/>
    <col min="9760" max="9760" width="14.140625" style="246" customWidth="1"/>
    <col min="9761" max="9761" width="1.140625" style="246" customWidth="1"/>
    <col min="9762" max="9762" width="24" style="246" customWidth="1"/>
    <col min="9763" max="9763" width="13.5703125" style="246" customWidth="1"/>
    <col min="9764" max="9764" width="1.140625" style="246" customWidth="1"/>
    <col min="9765" max="9765" width="29.5703125" style="246" customWidth="1"/>
    <col min="9766" max="9766" width="13.28515625" style="246" customWidth="1"/>
    <col min="9767" max="9767" width="1.140625" style="246" customWidth="1"/>
    <col min="9768" max="9768" width="25.28515625" style="246" customWidth="1"/>
    <col min="9769" max="9769" width="13.5703125" style="246" customWidth="1"/>
    <col min="9770" max="9770" width="18" style="246" bestFit="1" customWidth="1"/>
    <col min="9771" max="9984" width="11.7109375" style="246"/>
    <col min="9985" max="9985" width="71.140625" style="246" bestFit="1" customWidth="1"/>
    <col min="9986" max="9986" width="24.7109375" style="246" customWidth="1"/>
    <col min="9987" max="9987" width="12.85546875" style="246" customWidth="1"/>
    <col min="9988" max="9988" width="1.140625" style="246" customWidth="1"/>
    <col min="9989" max="9989" width="24.28515625" style="246" customWidth="1"/>
    <col min="9990" max="9990" width="12.7109375" style="246" customWidth="1"/>
    <col min="9991" max="9991" width="1.140625" style="246" customWidth="1"/>
    <col min="9992" max="9992" width="23.7109375" style="246" customWidth="1"/>
    <col min="9993" max="9993" width="1.140625" style="246" customWidth="1"/>
    <col min="9994" max="9994" width="12.7109375" style="246" customWidth="1"/>
    <col min="9995" max="9995" width="23.5703125" style="246" customWidth="1"/>
    <col min="9996" max="9996" width="12.85546875" style="246" customWidth="1"/>
    <col min="9997" max="9997" width="1.140625" style="246" customWidth="1"/>
    <col min="9998" max="9998" width="23.42578125" style="246" customWidth="1"/>
    <col min="9999" max="9999" width="12.7109375" style="246" customWidth="1"/>
    <col min="10000" max="10000" width="1.140625" style="246" customWidth="1"/>
    <col min="10001" max="10001" width="24.7109375" style="246" customWidth="1"/>
    <col min="10002" max="10002" width="12.7109375" style="246" customWidth="1"/>
    <col min="10003" max="10003" width="1.140625" style="246" customWidth="1"/>
    <col min="10004" max="10004" width="24" style="246" customWidth="1"/>
    <col min="10005" max="10005" width="13" style="246" customWidth="1"/>
    <col min="10006" max="10006" width="1.140625" style="246" customWidth="1"/>
    <col min="10007" max="10007" width="25" style="246" customWidth="1"/>
    <col min="10008" max="10008" width="12.42578125" style="246" customWidth="1"/>
    <col min="10009" max="10009" width="1.140625" style="246" customWidth="1"/>
    <col min="10010" max="10010" width="23.7109375" style="246" customWidth="1"/>
    <col min="10011" max="10011" width="12.7109375" style="246" customWidth="1"/>
    <col min="10012" max="10012" width="24.140625" style="246" customWidth="1"/>
    <col min="10013" max="10013" width="12.85546875" style="246" bestFit="1" customWidth="1"/>
    <col min="10014" max="10014" width="1.140625" style="246" customWidth="1"/>
    <col min="10015" max="10015" width="27.5703125" style="246" customWidth="1"/>
    <col min="10016" max="10016" width="14.140625" style="246" customWidth="1"/>
    <col min="10017" max="10017" width="1.140625" style="246" customWidth="1"/>
    <col min="10018" max="10018" width="24" style="246" customWidth="1"/>
    <col min="10019" max="10019" width="13.5703125" style="246" customWidth="1"/>
    <col min="10020" max="10020" width="1.140625" style="246" customWidth="1"/>
    <col min="10021" max="10021" width="29.5703125" style="246" customWidth="1"/>
    <col min="10022" max="10022" width="13.28515625" style="246" customWidth="1"/>
    <col min="10023" max="10023" width="1.140625" style="246" customWidth="1"/>
    <col min="10024" max="10024" width="25.28515625" style="246" customWidth="1"/>
    <col min="10025" max="10025" width="13.5703125" style="246" customWidth="1"/>
    <col min="10026" max="10026" width="18" style="246" bestFit="1" customWidth="1"/>
    <col min="10027" max="10240" width="11.7109375" style="246"/>
    <col min="10241" max="10241" width="71.140625" style="246" bestFit="1" customWidth="1"/>
    <col min="10242" max="10242" width="24.7109375" style="246" customWidth="1"/>
    <col min="10243" max="10243" width="12.85546875" style="246" customWidth="1"/>
    <col min="10244" max="10244" width="1.140625" style="246" customWidth="1"/>
    <col min="10245" max="10245" width="24.28515625" style="246" customWidth="1"/>
    <col min="10246" max="10246" width="12.7109375" style="246" customWidth="1"/>
    <col min="10247" max="10247" width="1.140625" style="246" customWidth="1"/>
    <col min="10248" max="10248" width="23.7109375" style="246" customWidth="1"/>
    <col min="10249" max="10249" width="1.140625" style="246" customWidth="1"/>
    <col min="10250" max="10250" width="12.7109375" style="246" customWidth="1"/>
    <col min="10251" max="10251" width="23.5703125" style="246" customWidth="1"/>
    <col min="10252" max="10252" width="12.85546875" style="246" customWidth="1"/>
    <col min="10253" max="10253" width="1.140625" style="246" customWidth="1"/>
    <col min="10254" max="10254" width="23.42578125" style="246" customWidth="1"/>
    <col min="10255" max="10255" width="12.7109375" style="246" customWidth="1"/>
    <col min="10256" max="10256" width="1.140625" style="246" customWidth="1"/>
    <col min="10257" max="10257" width="24.7109375" style="246" customWidth="1"/>
    <col min="10258" max="10258" width="12.7109375" style="246" customWidth="1"/>
    <col min="10259" max="10259" width="1.140625" style="246" customWidth="1"/>
    <col min="10260" max="10260" width="24" style="246" customWidth="1"/>
    <col min="10261" max="10261" width="13" style="246" customWidth="1"/>
    <col min="10262" max="10262" width="1.140625" style="246" customWidth="1"/>
    <col min="10263" max="10263" width="25" style="246" customWidth="1"/>
    <col min="10264" max="10264" width="12.42578125" style="246" customWidth="1"/>
    <col min="10265" max="10265" width="1.140625" style="246" customWidth="1"/>
    <col min="10266" max="10266" width="23.7109375" style="246" customWidth="1"/>
    <col min="10267" max="10267" width="12.7109375" style="246" customWidth="1"/>
    <col min="10268" max="10268" width="24.140625" style="246" customWidth="1"/>
    <col min="10269" max="10269" width="12.85546875" style="246" bestFit="1" customWidth="1"/>
    <col min="10270" max="10270" width="1.140625" style="246" customWidth="1"/>
    <col min="10271" max="10271" width="27.5703125" style="246" customWidth="1"/>
    <col min="10272" max="10272" width="14.140625" style="246" customWidth="1"/>
    <col min="10273" max="10273" width="1.140625" style="246" customWidth="1"/>
    <col min="10274" max="10274" width="24" style="246" customWidth="1"/>
    <col min="10275" max="10275" width="13.5703125" style="246" customWidth="1"/>
    <col min="10276" max="10276" width="1.140625" style="246" customWidth="1"/>
    <col min="10277" max="10277" width="29.5703125" style="246" customWidth="1"/>
    <col min="10278" max="10278" width="13.28515625" style="246" customWidth="1"/>
    <col min="10279" max="10279" width="1.140625" style="246" customWidth="1"/>
    <col min="10280" max="10280" width="25.28515625" style="246" customWidth="1"/>
    <col min="10281" max="10281" width="13.5703125" style="246" customWidth="1"/>
    <col min="10282" max="10282" width="18" style="246" bestFit="1" customWidth="1"/>
    <col min="10283" max="10496" width="11.7109375" style="246"/>
    <col min="10497" max="10497" width="71.140625" style="246" bestFit="1" customWidth="1"/>
    <col min="10498" max="10498" width="24.7109375" style="246" customWidth="1"/>
    <col min="10499" max="10499" width="12.85546875" style="246" customWidth="1"/>
    <col min="10500" max="10500" width="1.140625" style="246" customWidth="1"/>
    <col min="10501" max="10501" width="24.28515625" style="246" customWidth="1"/>
    <col min="10502" max="10502" width="12.7109375" style="246" customWidth="1"/>
    <col min="10503" max="10503" width="1.140625" style="246" customWidth="1"/>
    <col min="10504" max="10504" width="23.7109375" style="246" customWidth="1"/>
    <col min="10505" max="10505" width="1.140625" style="246" customWidth="1"/>
    <col min="10506" max="10506" width="12.7109375" style="246" customWidth="1"/>
    <col min="10507" max="10507" width="23.5703125" style="246" customWidth="1"/>
    <col min="10508" max="10508" width="12.85546875" style="246" customWidth="1"/>
    <col min="10509" max="10509" width="1.140625" style="246" customWidth="1"/>
    <col min="10510" max="10510" width="23.42578125" style="246" customWidth="1"/>
    <col min="10511" max="10511" width="12.7109375" style="246" customWidth="1"/>
    <col min="10512" max="10512" width="1.140625" style="246" customWidth="1"/>
    <col min="10513" max="10513" width="24.7109375" style="246" customWidth="1"/>
    <col min="10514" max="10514" width="12.7109375" style="246" customWidth="1"/>
    <col min="10515" max="10515" width="1.140625" style="246" customWidth="1"/>
    <col min="10516" max="10516" width="24" style="246" customWidth="1"/>
    <col min="10517" max="10517" width="13" style="246" customWidth="1"/>
    <col min="10518" max="10518" width="1.140625" style="246" customWidth="1"/>
    <col min="10519" max="10519" width="25" style="246" customWidth="1"/>
    <col min="10520" max="10520" width="12.42578125" style="246" customWidth="1"/>
    <col min="10521" max="10521" width="1.140625" style="246" customWidth="1"/>
    <col min="10522" max="10522" width="23.7109375" style="246" customWidth="1"/>
    <col min="10523" max="10523" width="12.7109375" style="246" customWidth="1"/>
    <col min="10524" max="10524" width="24.140625" style="246" customWidth="1"/>
    <col min="10525" max="10525" width="12.85546875" style="246" bestFit="1" customWidth="1"/>
    <col min="10526" max="10526" width="1.140625" style="246" customWidth="1"/>
    <col min="10527" max="10527" width="27.5703125" style="246" customWidth="1"/>
    <col min="10528" max="10528" width="14.140625" style="246" customWidth="1"/>
    <col min="10529" max="10529" width="1.140625" style="246" customWidth="1"/>
    <col min="10530" max="10530" width="24" style="246" customWidth="1"/>
    <col min="10531" max="10531" width="13.5703125" style="246" customWidth="1"/>
    <col min="10532" max="10532" width="1.140625" style="246" customWidth="1"/>
    <col min="10533" max="10533" width="29.5703125" style="246" customWidth="1"/>
    <col min="10534" max="10534" width="13.28515625" style="246" customWidth="1"/>
    <col min="10535" max="10535" width="1.140625" style="246" customWidth="1"/>
    <col min="10536" max="10536" width="25.28515625" style="246" customWidth="1"/>
    <col min="10537" max="10537" width="13.5703125" style="246" customWidth="1"/>
    <col min="10538" max="10538" width="18" style="246" bestFit="1" customWidth="1"/>
    <col min="10539" max="10752" width="11.7109375" style="246"/>
    <col min="10753" max="10753" width="71.140625" style="246" bestFit="1" customWidth="1"/>
    <col min="10754" max="10754" width="24.7109375" style="246" customWidth="1"/>
    <col min="10755" max="10755" width="12.85546875" style="246" customWidth="1"/>
    <col min="10756" max="10756" width="1.140625" style="246" customWidth="1"/>
    <col min="10757" max="10757" width="24.28515625" style="246" customWidth="1"/>
    <col min="10758" max="10758" width="12.7109375" style="246" customWidth="1"/>
    <col min="10759" max="10759" width="1.140625" style="246" customWidth="1"/>
    <col min="10760" max="10760" width="23.7109375" style="246" customWidth="1"/>
    <col min="10761" max="10761" width="1.140625" style="246" customWidth="1"/>
    <col min="10762" max="10762" width="12.7109375" style="246" customWidth="1"/>
    <col min="10763" max="10763" width="23.5703125" style="246" customWidth="1"/>
    <col min="10764" max="10764" width="12.85546875" style="246" customWidth="1"/>
    <col min="10765" max="10765" width="1.140625" style="246" customWidth="1"/>
    <col min="10766" max="10766" width="23.42578125" style="246" customWidth="1"/>
    <col min="10767" max="10767" width="12.7109375" style="246" customWidth="1"/>
    <col min="10768" max="10768" width="1.140625" style="246" customWidth="1"/>
    <col min="10769" max="10769" width="24.7109375" style="246" customWidth="1"/>
    <col min="10770" max="10770" width="12.7109375" style="246" customWidth="1"/>
    <col min="10771" max="10771" width="1.140625" style="246" customWidth="1"/>
    <col min="10772" max="10772" width="24" style="246" customWidth="1"/>
    <col min="10773" max="10773" width="13" style="246" customWidth="1"/>
    <col min="10774" max="10774" width="1.140625" style="246" customWidth="1"/>
    <col min="10775" max="10775" width="25" style="246" customWidth="1"/>
    <col min="10776" max="10776" width="12.42578125" style="246" customWidth="1"/>
    <col min="10777" max="10777" width="1.140625" style="246" customWidth="1"/>
    <col min="10778" max="10778" width="23.7109375" style="246" customWidth="1"/>
    <col min="10779" max="10779" width="12.7109375" style="246" customWidth="1"/>
    <col min="10780" max="10780" width="24.140625" style="246" customWidth="1"/>
    <col min="10781" max="10781" width="12.85546875" style="246" bestFit="1" customWidth="1"/>
    <col min="10782" max="10782" width="1.140625" style="246" customWidth="1"/>
    <col min="10783" max="10783" width="27.5703125" style="246" customWidth="1"/>
    <col min="10784" max="10784" width="14.140625" style="246" customWidth="1"/>
    <col min="10785" max="10785" width="1.140625" style="246" customWidth="1"/>
    <col min="10786" max="10786" width="24" style="246" customWidth="1"/>
    <col min="10787" max="10787" width="13.5703125" style="246" customWidth="1"/>
    <col min="10788" max="10788" width="1.140625" style="246" customWidth="1"/>
    <col min="10789" max="10789" width="29.5703125" style="246" customWidth="1"/>
    <col min="10790" max="10790" width="13.28515625" style="246" customWidth="1"/>
    <col min="10791" max="10791" width="1.140625" style="246" customWidth="1"/>
    <col min="10792" max="10792" width="25.28515625" style="246" customWidth="1"/>
    <col min="10793" max="10793" width="13.5703125" style="246" customWidth="1"/>
    <col min="10794" max="10794" width="18" style="246" bestFit="1" customWidth="1"/>
    <col min="10795" max="11008" width="11.7109375" style="246"/>
    <col min="11009" max="11009" width="71.140625" style="246" bestFit="1" customWidth="1"/>
    <col min="11010" max="11010" width="24.7109375" style="246" customWidth="1"/>
    <col min="11011" max="11011" width="12.85546875" style="246" customWidth="1"/>
    <col min="11012" max="11012" width="1.140625" style="246" customWidth="1"/>
    <col min="11013" max="11013" width="24.28515625" style="246" customWidth="1"/>
    <col min="11014" max="11014" width="12.7109375" style="246" customWidth="1"/>
    <col min="11015" max="11015" width="1.140625" style="246" customWidth="1"/>
    <col min="11016" max="11016" width="23.7109375" style="246" customWidth="1"/>
    <col min="11017" max="11017" width="1.140625" style="246" customWidth="1"/>
    <col min="11018" max="11018" width="12.7109375" style="246" customWidth="1"/>
    <col min="11019" max="11019" width="23.5703125" style="246" customWidth="1"/>
    <col min="11020" max="11020" width="12.85546875" style="246" customWidth="1"/>
    <col min="11021" max="11021" width="1.140625" style="246" customWidth="1"/>
    <col min="11022" max="11022" width="23.42578125" style="246" customWidth="1"/>
    <col min="11023" max="11023" width="12.7109375" style="246" customWidth="1"/>
    <col min="11024" max="11024" width="1.140625" style="246" customWidth="1"/>
    <col min="11025" max="11025" width="24.7109375" style="246" customWidth="1"/>
    <col min="11026" max="11026" width="12.7109375" style="246" customWidth="1"/>
    <col min="11027" max="11027" width="1.140625" style="246" customWidth="1"/>
    <col min="11028" max="11028" width="24" style="246" customWidth="1"/>
    <col min="11029" max="11029" width="13" style="246" customWidth="1"/>
    <col min="11030" max="11030" width="1.140625" style="246" customWidth="1"/>
    <col min="11031" max="11031" width="25" style="246" customWidth="1"/>
    <col min="11032" max="11032" width="12.42578125" style="246" customWidth="1"/>
    <col min="11033" max="11033" width="1.140625" style="246" customWidth="1"/>
    <col min="11034" max="11034" width="23.7109375" style="246" customWidth="1"/>
    <col min="11035" max="11035" width="12.7109375" style="246" customWidth="1"/>
    <col min="11036" max="11036" width="24.140625" style="246" customWidth="1"/>
    <col min="11037" max="11037" width="12.85546875" style="246" bestFit="1" customWidth="1"/>
    <col min="11038" max="11038" width="1.140625" style="246" customWidth="1"/>
    <col min="11039" max="11039" width="27.5703125" style="246" customWidth="1"/>
    <col min="11040" max="11040" width="14.140625" style="246" customWidth="1"/>
    <col min="11041" max="11041" width="1.140625" style="246" customWidth="1"/>
    <col min="11042" max="11042" width="24" style="246" customWidth="1"/>
    <col min="11043" max="11043" width="13.5703125" style="246" customWidth="1"/>
    <col min="11044" max="11044" width="1.140625" style="246" customWidth="1"/>
    <col min="11045" max="11045" width="29.5703125" style="246" customWidth="1"/>
    <col min="11046" max="11046" width="13.28515625" style="246" customWidth="1"/>
    <col min="11047" max="11047" width="1.140625" style="246" customWidth="1"/>
    <col min="11048" max="11048" width="25.28515625" style="246" customWidth="1"/>
    <col min="11049" max="11049" width="13.5703125" style="246" customWidth="1"/>
    <col min="11050" max="11050" width="18" style="246" bestFit="1" customWidth="1"/>
    <col min="11051" max="11264" width="11.7109375" style="246"/>
    <col min="11265" max="11265" width="71.140625" style="246" bestFit="1" customWidth="1"/>
    <col min="11266" max="11266" width="24.7109375" style="246" customWidth="1"/>
    <col min="11267" max="11267" width="12.85546875" style="246" customWidth="1"/>
    <col min="11268" max="11268" width="1.140625" style="246" customWidth="1"/>
    <col min="11269" max="11269" width="24.28515625" style="246" customWidth="1"/>
    <col min="11270" max="11270" width="12.7109375" style="246" customWidth="1"/>
    <col min="11271" max="11271" width="1.140625" style="246" customWidth="1"/>
    <col min="11272" max="11272" width="23.7109375" style="246" customWidth="1"/>
    <col min="11273" max="11273" width="1.140625" style="246" customWidth="1"/>
    <col min="11274" max="11274" width="12.7109375" style="246" customWidth="1"/>
    <col min="11275" max="11275" width="23.5703125" style="246" customWidth="1"/>
    <col min="11276" max="11276" width="12.85546875" style="246" customWidth="1"/>
    <col min="11277" max="11277" width="1.140625" style="246" customWidth="1"/>
    <col min="11278" max="11278" width="23.42578125" style="246" customWidth="1"/>
    <col min="11279" max="11279" width="12.7109375" style="246" customWidth="1"/>
    <col min="11280" max="11280" width="1.140625" style="246" customWidth="1"/>
    <col min="11281" max="11281" width="24.7109375" style="246" customWidth="1"/>
    <col min="11282" max="11282" width="12.7109375" style="246" customWidth="1"/>
    <col min="11283" max="11283" width="1.140625" style="246" customWidth="1"/>
    <col min="11284" max="11284" width="24" style="246" customWidth="1"/>
    <col min="11285" max="11285" width="13" style="246" customWidth="1"/>
    <col min="11286" max="11286" width="1.140625" style="246" customWidth="1"/>
    <col min="11287" max="11287" width="25" style="246" customWidth="1"/>
    <col min="11288" max="11288" width="12.42578125" style="246" customWidth="1"/>
    <col min="11289" max="11289" width="1.140625" style="246" customWidth="1"/>
    <col min="11290" max="11290" width="23.7109375" style="246" customWidth="1"/>
    <col min="11291" max="11291" width="12.7109375" style="246" customWidth="1"/>
    <col min="11292" max="11292" width="24.140625" style="246" customWidth="1"/>
    <col min="11293" max="11293" width="12.85546875" style="246" bestFit="1" customWidth="1"/>
    <col min="11294" max="11294" width="1.140625" style="246" customWidth="1"/>
    <col min="11295" max="11295" width="27.5703125" style="246" customWidth="1"/>
    <col min="11296" max="11296" width="14.140625" style="246" customWidth="1"/>
    <col min="11297" max="11297" width="1.140625" style="246" customWidth="1"/>
    <col min="11298" max="11298" width="24" style="246" customWidth="1"/>
    <col min="11299" max="11299" width="13.5703125" style="246" customWidth="1"/>
    <col min="11300" max="11300" width="1.140625" style="246" customWidth="1"/>
    <col min="11301" max="11301" width="29.5703125" style="246" customWidth="1"/>
    <col min="11302" max="11302" width="13.28515625" style="246" customWidth="1"/>
    <col min="11303" max="11303" width="1.140625" style="246" customWidth="1"/>
    <col min="11304" max="11304" width="25.28515625" style="246" customWidth="1"/>
    <col min="11305" max="11305" width="13.5703125" style="246" customWidth="1"/>
    <col min="11306" max="11306" width="18" style="246" bestFit="1" customWidth="1"/>
    <col min="11307" max="11520" width="11.7109375" style="246"/>
    <col min="11521" max="11521" width="71.140625" style="246" bestFit="1" customWidth="1"/>
    <col min="11522" max="11522" width="24.7109375" style="246" customWidth="1"/>
    <col min="11523" max="11523" width="12.85546875" style="246" customWidth="1"/>
    <col min="11524" max="11524" width="1.140625" style="246" customWidth="1"/>
    <col min="11525" max="11525" width="24.28515625" style="246" customWidth="1"/>
    <col min="11526" max="11526" width="12.7109375" style="246" customWidth="1"/>
    <col min="11527" max="11527" width="1.140625" style="246" customWidth="1"/>
    <col min="11528" max="11528" width="23.7109375" style="246" customWidth="1"/>
    <col min="11529" max="11529" width="1.140625" style="246" customWidth="1"/>
    <col min="11530" max="11530" width="12.7109375" style="246" customWidth="1"/>
    <col min="11531" max="11531" width="23.5703125" style="246" customWidth="1"/>
    <col min="11532" max="11532" width="12.85546875" style="246" customWidth="1"/>
    <col min="11533" max="11533" width="1.140625" style="246" customWidth="1"/>
    <col min="11534" max="11534" width="23.42578125" style="246" customWidth="1"/>
    <col min="11535" max="11535" width="12.7109375" style="246" customWidth="1"/>
    <col min="11536" max="11536" width="1.140625" style="246" customWidth="1"/>
    <col min="11537" max="11537" width="24.7109375" style="246" customWidth="1"/>
    <col min="11538" max="11538" width="12.7109375" style="246" customWidth="1"/>
    <col min="11539" max="11539" width="1.140625" style="246" customWidth="1"/>
    <col min="11540" max="11540" width="24" style="246" customWidth="1"/>
    <col min="11541" max="11541" width="13" style="246" customWidth="1"/>
    <col min="11542" max="11542" width="1.140625" style="246" customWidth="1"/>
    <col min="11543" max="11543" width="25" style="246" customWidth="1"/>
    <col min="11544" max="11544" width="12.42578125" style="246" customWidth="1"/>
    <col min="11545" max="11545" width="1.140625" style="246" customWidth="1"/>
    <col min="11546" max="11546" width="23.7109375" style="246" customWidth="1"/>
    <col min="11547" max="11547" width="12.7109375" style="246" customWidth="1"/>
    <col min="11548" max="11548" width="24.140625" style="246" customWidth="1"/>
    <col min="11549" max="11549" width="12.85546875" style="246" bestFit="1" customWidth="1"/>
    <col min="11550" max="11550" width="1.140625" style="246" customWidth="1"/>
    <col min="11551" max="11551" width="27.5703125" style="246" customWidth="1"/>
    <col min="11552" max="11552" width="14.140625" style="246" customWidth="1"/>
    <col min="11553" max="11553" width="1.140625" style="246" customWidth="1"/>
    <col min="11554" max="11554" width="24" style="246" customWidth="1"/>
    <col min="11555" max="11555" width="13.5703125" style="246" customWidth="1"/>
    <col min="11556" max="11556" width="1.140625" style="246" customWidth="1"/>
    <col min="11557" max="11557" width="29.5703125" style="246" customWidth="1"/>
    <col min="11558" max="11558" width="13.28515625" style="246" customWidth="1"/>
    <col min="11559" max="11559" width="1.140625" style="246" customWidth="1"/>
    <col min="11560" max="11560" width="25.28515625" style="246" customWidth="1"/>
    <col min="11561" max="11561" width="13.5703125" style="246" customWidth="1"/>
    <col min="11562" max="11562" width="18" style="246" bestFit="1" customWidth="1"/>
    <col min="11563" max="11776" width="11.7109375" style="246"/>
    <col min="11777" max="11777" width="71.140625" style="246" bestFit="1" customWidth="1"/>
    <col min="11778" max="11778" width="24.7109375" style="246" customWidth="1"/>
    <col min="11779" max="11779" width="12.85546875" style="246" customWidth="1"/>
    <col min="11780" max="11780" width="1.140625" style="246" customWidth="1"/>
    <col min="11781" max="11781" width="24.28515625" style="246" customWidth="1"/>
    <col min="11782" max="11782" width="12.7109375" style="246" customWidth="1"/>
    <col min="11783" max="11783" width="1.140625" style="246" customWidth="1"/>
    <col min="11784" max="11784" width="23.7109375" style="246" customWidth="1"/>
    <col min="11785" max="11785" width="1.140625" style="246" customWidth="1"/>
    <col min="11786" max="11786" width="12.7109375" style="246" customWidth="1"/>
    <col min="11787" max="11787" width="23.5703125" style="246" customWidth="1"/>
    <col min="11788" max="11788" width="12.85546875" style="246" customWidth="1"/>
    <col min="11789" max="11789" width="1.140625" style="246" customWidth="1"/>
    <col min="11790" max="11790" width="23.42578125" style="246" customWidth="1"/>
    <col min="11791" max="11791" width="12.7109375" style="246" customWidth="1"/>
    <col min="11792" max="11792" width="1.140625" style="246" customWidth="1"/>
    <col min="11793" max="11793" width="24.7109375" style="246" customWidth="1"/>
    <col min="11794" max="11794" width="12.7109375" style="246" customWidth="1"/>
    <col min="11795" max="11795" width="1.140625" style="246" customWidth="1"/>
    <col min="11796" max="11796" width="24" style="246" customWidth="1"/>
    <col min="11797" max="11797" width="13" style="246" customWidth="1"/>
    <col min="11798" max="11798" width="1.140625" style="246" customWidth="1"/>
    <col min="11799" max="11799" width="25" style="246" customWidth="1"/>
    <col min="11800" max="11800" width="12.42578125" style="246" customWidth="1"/>
    <col min="11801" max="11801" width="1.140625" style="246" customWidth="1"/>
    <col min="11802" max="11802" width="23.7109375" style="246" customWidth="1"/>
    <col min="11803" max="11803" width="12.7109375" style="246" customWidth="1"/>
    <col min="11804" max="11804" width="24.140625" style="246" customWidth="1"/>
    <col min="11805" max="11805" width="12.85546875" style="246" bestFit="1" customWidth="1"/>
    <col min="11806" max="11806" width="1.140625" style="246" customWidth="1"/>
    <col min="11807" max="11807" width="27.5703125" style="246" customWidth="1"/>
    <col min="11808" max="11808" width="14.140625" style="246" customWidth="1"/>
    <col min="11809" max="11809" width="1.140625" style="246" customWidth="1"/>
    <col min="11810" max="11810" width="24" style="246" customWidth="1"/>
    <col min="11811" max="11811" width="13.5703125" style="246" customWidth="1"/>
    <col min="11812" max="11812" width="1.140625" style="246" customWidth="1"/>
    <col min="11813" max="11813" width="29.5703125" style="246" customWidth="1"/>
    <col min="11814" max="11814" width="13.28515625" style="246" customWidth="1"/>
    <col min="11815" max="11815" width="1.140625" style="246" customWidth="1"/>
    <col min="11816" max="11816" width="25.28515625" style="246" customWidth="1"/>
    <col min="11817" max="11817" width="13.5703125" style="246" customWidth="1"/>
    <col min="11818" max="11818" width="18" style="246" bestFit="1" customWidth="1"/>
    <col min="11819" max="12032" width="11.7109375" style="246"/>
    <col min="12033" max="12033" width="71.140625" style="246" bestFit="1" customWidth="1"/>
    <col min="12034" max="12034" width="24.7109375" style="246" customWidth="1"/>
    <col min="12035" max="12035" width="12.85546875" style="246" customWidth="1"/>
    <col min="12036" max="12036" width="1.140625" style="246" customWidth="1"/>
    <col min="12037" max="12037" width="24.28515625" style="246" customWidth="1"/>
    <col min="12038" max="12038" width="12.7109375" style="246" customWidth="1"/>
    <col min="12039" max="12039" width="1.140625" style="246" customWidth="1"/>
    <col min="12040" max="12040" width="23.7109375" style="246" customWidth="1"/>
    <col min="12041" max="12041" width="1.140625" style="246" customWidth="1"/>
    <col min="12042" max="12042" width="12.7109375" style="246" customWidth="1"/>
    <col min="12043" max="12043" width="23.5703125" style="246" customWidth="1"/>
    <col min="12044" max="12044" width="12.85546875" style="246" customWidth="1"/>
    <col min="12045" max="12045" width="1.140625" style="246" customWidth="1"/>
    <col min="12046" max="12046" width="23.42578125" style="246" customWidth="1"/>
    <col min="12047" max="12047" width="12.7109375" style="246" customWidth="1"/>
    <col min="12048" max="12048" width="1.140625" style="246" customWidth="1"/>
    <col min="12049" max="12049" width="24.7109375" style="246" customWidth="1"/>
    <col min="12050" max="12050" width="12.7109375" style="246" customWidth="1"/>
    <col min="12051" max="12051" width="1.140625" style="246" customWidth="1"/>
    <col min="12052" max="12052" width="24" style="246" customWidth="1"/>
    <col min="12053" max="12053" width="13" style="246" customWidth="1"/>
    <col min="12054" max="12054" width="1.140625" style="246" customWidth="1"/>
    <col min="12055" max="12055" width="25" style="246" customWidth="1"/>
    <col min="12056" max="12056" width="12.42578125" style="246" customWidth="1"/>
    <col min="12057" max="12057" width="1.140625" style="246" customWidth="1"/>
    <col min="12058" max="12058" width="23.7109375" style="246" customWidth="1"/>
    <col min="12059" max="12059" width="12.7109375" style="246" customWidth="1"/>
    <col min="12060" max="12060" width="24.140625" style="246" customWidth="1"/>
    <col min="12061" max="12061" width="12.85546875" style="246" bestFit="1" customWidth="1"/>
    <col min="12062" max="12062" width="1.140625" style="246" customWidth="1"/>
    <col min="12063" max="12063" width="27.5703125" style="246" customWidth="1"/>
    <col min="12064" max="12064" width="14.140625" style="246" customWidth="1"/>
    <col min="12065" max="12065" width="1.140625" style="246" customWidth="1"/>
    <col min="12066" max="12066" width="24" style="246" customWidth="1"/>
    <col min="12067" max="12067" width="13.5703125" style="246" customWidth="1"/>
    <col min="12068" max="12068" width="1.140625" style="246" customWidth="1"/>
    <col min="12069" max="12069" width="29.5703125" style="246" customWidth="1"/>
    <col min="12070" max="12070" width="13.28515625" style="246" customWidth="1"/>
    <col min="12071" max="12071" width="1.140625" style="246" customWidth="1"/>
    <col min="12072" max="12072" width="25.28515625" style="246" customWidth="1"/>
    <col min="12073" max="12073" width="13.5703125" style="246" customWidth="1"/>
    <col min="12074" max="12074" width="18" style="246" bestFit="1" customWidth="1"/>
    <col min="12075" max="12288" width="11.7109375" style="246"/>
    <col min="12289" max="12289" width="71.140625" style="246" bestFit="1" customWidth="1"/>
    <col min="12290" max="12290" width="24.7109375" style="246" customWidth="1"/>
    <col min="12291" max="12291" width="12.85546875" style="246" customWidth="1"/>
    <col min="12292" max="12292" width="1.140625" style="246" customWidth="1"/>
    <col min="12293" max="12293" width="24.28515625" style="246" customWidth="1"/>
    <col min="12294" max="12294" width="12.7109375" style="246" customWidth="1"/>
    <col min="12295" max="12295" width="1.140625" style="246" customWidth="1"/>
    <col min="12296" max="12296" width="23.7109375" style="246" customWidth="1"/>
    <col min="12297" max="12297" width="1.140625" style="246" customWidth="1"/>
    <col min="12298" max="12298" width="12.7109375" style="246" customWidth="1"/>
    <col min="12299" max="12299" width="23.5703125" style="246" customWidth="1"/>
    <col min="12300" max="12300" width="12.85546875" style="246" customWidth="1"/>
    <col min="12301" max="12301" width="1.140625" style="246" customWidth="1"/>
    <col min="12302" max="12302" width="23.42578125" style="246" customWidth="1"/>
    <col min="12303" max="12303" width="12.7109375" style="246" customWidth="1"/>
    <col min="12304" max="12304" width="1.140625" style="246" customWidth="1"/>
    <col min="12305" max="12305" width="24.7109375" style="246" customWidth="1"/>
    <col min="12306" max="12306" width="12.7109375" style="246" customWidth="1"/>
    <col min="12307" max="12307" width="1.140625" style="246" customWidth="1"/>
    <col min="12308" max="12308" width="24" style="246" customWidth="1"/>
    <col min="12309" max="12309" width="13" style="246" customWidth="1"/>
    <col min="12310" max="12310" width="1.140625" style="246" customWidth="1"/>
    <col min="12311" max="12311" width="25" style="246" customWidth="1"/>
    <col min="12312" max="12312" width="12.42578125" style="246" customWidth="1"/>
    <col min="12313" max="12313" width="1.140625" style="246" customWidth="1"/>
    <col min="12314" max="12314" width="23.7109375" style="246" customWidth="1"/>
    <col min="12315" max="12315" width="12.7109375" style="246" customWidth="1"/>
    <col min="12316" max="12316" width="24.140625" style="246" customWidth="1"/>
    <col min="12317" max="12317" width="12.85546875" style="246" bestFit="1" customWidth="1"/>
    <col min="12318" max="12318" width="1.140625" style="246" customWidth="1"/>
    <col min="12319" max="12319" width="27.5703125" style="246" customWidth="1"/>
    <col min="12320" max="12320" width="14.140625" style="246" customWidth="1"/>
    <col min="12321" max="12321" width="1.140625" style="246" customWidth="1"/>
    <col min="12322" max="12322" width="24" style="246" customWidth="1"/>
    <col min="12323" max="12323" width="13.5703125" style="246" customWidth="1"/>
    <col min="12324" max="12324" width="1.140625" style="246" customWidth="1"/>
    <col min="12325" max="12325" width="29.5703125" style="246" customWidth="1"/>
    <col min="12326" max="12326" width="13.28515625" style="246" customWidth="1"/>
    <col min="12327" max="12327" width="1.140625" style="246" customWidth="1"/>
    <col min="12328" max="12328" width="25.28515625" style="246" customWidth="1"/>
    <col min="12329" max="12329" width="13.5703125" style="246" customWidth="1"/>
    <col min="12330" max="12330" width="18" style="246" bestFit="1" customWidth="1"/>
    <col min="12331" max="12544" width="11.7109375" style="246"/>
    <col min="12545" max="12545" width="71.140625" style="246" bestFit="1" customWidth="1"/>
    <col min="12546" max="12546" width="24.7109375" style="246" customWidth="1"/>
    <col min="12547" max="12547" width="12.85546875" style="246" customWidth="1"/>
    <col min="12548" max="12548" width="1.140625" style="246" customWidth="1"/>
    <col min="12549" max="12549" width="24.28515625" style="246" customWidth="1"/>
    <col min="12550" max="12550" width="12.7109375" style="246" customWidth="1"/>
    <col min="12551" max="12551" width="1.140625" style="246" customWidth="1"/>
    <col min="12552" max="12552" width="23.7109375" style="246" customWidth="1"/>
    <col min="12553" max="12553" width="1.140625" style="246" customWidth="1"/>
    <col min="12554" max="12554" width="12.7109375" style="246" customWidth="1"/>
    <col min="12555" max="12555" width="23.5703125" style="246" customWidth="1"/>
    <col min="12556" max="12556" width="12.85546875" style="246" customWidth="1"/>
    <col min="12557" max="12557" width="1.140625" style="246" customWidth="1"/>
    <col min="12558" max="12558" width="23.42578125" style="246" customWidth="1"/>
    <col min="12559" max="12559" width="12.7109375" style="246" customWidth="1"/>
    <col min="12560" max="12560" width="1.140625" style="246" customWidth="1"/>
    <col min="12561" max="12561" width="24.7109375" style="246" customWidth="1"/>
    <col min="12562" max="12562" width="12.7109375" style="246" customWidth="1"/>
    <col min="12563" max="12563" width="1.140625" style="246" customWidth="1"/>
    <col min="12564" max="12564" width="24" style="246" customWidth="1"/>
    <col min="12565" max="12565" width="13" style="246" customWidth="1"/>
    <col min="12566" max="12566" width="1.140625" style="246" customWidth="1"/>
    <col min="12567" max="12567" width="25" style="246" customWidth="1"/>
    <col min="12568" max="12568" width="12.42578125" style="246" customWidth="1"/>
    <col min="12569" max="12569" width="1.140625" style="246" customWidth="1"/>
    <col min="12570" max="12570" width="23.7109375" style="246" customWidth="1"/>
    <col min="12571" max="12571" width="12.7109375" style="246" customWidth="1"/>
    <col min="12572" max="12572" width="24.140625" style="246" customWidth="1"/>
    <col min="12573" max="12573" width="12.85546875" style="246" bestFit="1" customWidth="1"/>
    <col min="12574" max="12574" width="1.140625" style="246" customWidth="1"/>
    <col min="12575" max="12575" width="27.5703125" style="246" customWidth="1"/>
    <col min="12576" max="12576" width="14.140625" style="246" customWidth="1"/>
    <col min="12577" max="12577" width="1.140625" style="246" customWidth="1"/>
    <col min="12578" max="12578" width="24" style="246" customWidth="1"/>
    <col min="12579" max="12579" width="13.5703125" style="246" customWidth="1"/>
    <col min="12580" max="12580" width="1.140625" style="246" customWidth="1"/>
    <col min="12581" max="12581" width="29.5703125" style="246" customWidth="1"/>
    <col min="12582" max="12582" width="13.28515625" style="246" customWidth="1"/>
    <col min="12583" max="12583" width="1.140625" style="246" customWidth="1"/>
    <col min="12584" max="12584" width="25.28515625" style="246" customWidth="1"/>
    <col min="12585" max="12585" width="13.5703125" style="246" customWidth="1"/>
    <col min="12586" max="12586" width="18" style="246" bestFit="1" customWidth="1"/>
    <col min="12587" max="12800" width="11.7109375" style="246"/>
    <col min="12801" max="12801" width="71.140625" style="246" bestFit="1" customWidth="1"/>
    <col min="12802" max="12802" width="24.7109375" style="246" customWidth="1"/>
    <col min="12803" max="12803" width="12.85546875" style="246" customWidth="1"/>
    <col min="12804" max="12804" width="1.140625" style="246" customWidth="1"/>
    <col min="12805" max="12805" width="24.28515625" style="246" customWidth="1"/>
    <col min="12806" max="12806" width="12.7109375" style="246" customWidth="1"/>
    <col min="12807" max="12807" width="1.140625" style="246" customWidth="1"/>
    <col min="12808" max="12808" width="23.7109375" style="246" customWidth="1"/>
    <col min="12809" max="12809" width="1.140625" style="246" customWidth="1"/>
    <col min="12810" max="12810" width="12.7109375" style="246" customWidth="1"/>
    <col min="12811" max="12811" width="23.5703125" style="246" customWidth="1"/>
    <col min="12812" max="12812" width="12.85546875" style="246" customWidth="1"/>
    <col min="12813" max="12813" width="1.140625" style="246" customWidth="1"/>
    <col min="12814" max="12814" width="23.42578125" style="246" customWidth="1"/>
    <col min="12815" max="12815" width="12.7109375" style="246" customWidth="1"/>
    <col min="12816" max="12816" width="1.140625" style="246" customWidth="1"/>
    <col min="12817" max="12817" width="24.7109375" style="246" customWidth="1"/>
    <col min="12818" max="12818" width="12.7109375" style="246" customWidth="1"/>
    <col min="12819" max="12819" width="1.140625" style="246" customWidth="1"/>
    <col min="12820" max="12820" width="24" style="246" customWidth="1"/>
    <col min="12821" max="12821" width="13" style="246" customWidth="1"/>
    <col min="12822" max="12822" width="1.140625" style="246" customWidth="1"/>
    <col min="12823" max="12823" width="25" style="246" customWidth="1"/>
    <col min="12824" max="12824" width="12.42578125" style="246" customWidth="1"/>
    <col min="12825" max="12825" width="1.140625" style="246" customWidth="1"/>
    <col min="12826" max="12826" width="23.7109375" style="246" customWidth="1"/>
    <col min="12827" max="12827" width="12.7109375" style="246" customWidth="1"/>
    <col min="12828" max="12828" width="24.140625" style="246" customWidth="1"/>
    <col min="12829" max="12829" width="12.85546875" style="246" bestFit="1" customWidth="1"/>
    <col min="12830" max="12830" width="1.140625" style="246" customWidth="1"/>
    <col min="12831" max="12831" width="27.5703125" style="246" customWidth="1"/>
    <col min="12832" max="12832" width="14.140625" style="246" customWidth="1"/>
    <col min="12833" max="12833" width="1.140625" style="246" customWidth="1"/>
    <col min="12834" max="12834" width="24" style="246" customWidth="1"/>
    <col min="12835" max="12835" width="13.5703125" style="246" customWidth="1"/>
    <col min="12836" max="12836" width="1.140625" style="246" customWidth="1"/>
    <col min="12837" max="12837" width="29.5703125" style="246" customWidth="1"/>
    <col min="12838" max="12838" width="13.28515625" style="246" customWidth="1"/>
    <col min="12839" max="12839" width="1.140625" style="246" customWidth="1"/>
    <col min="12840" max="12840" width="25.28515625" style="246" customWidth="1"/>
    <col min="12841" max="12841" width="13.5703125" style="246" customWidth="1"/>
    <col min="12842" max="12842" width="18" style="246" bestFit="1" customWidth="1"/>
    <col min="12843" max="13056" width="11.7109375" style="246"/>
    <col min="13057" max="13057" width="71.140625" style="246" bestFit="1" customWidth="1"/>
    <col min="13058" max="13058" width="24.7109375" style="246" customWidth="1"/>
    <col min="13059" max="13059" width="12.85546875" style="246" customWidth="1"/>
    <col min="13060" max="13060" width="1.140625" style="246" customWidth="1"/>
    <col min="13061" max="13061" width="24.28515625" style="246" customWidth="1"/>
    <col min="13062" max="13062" width="12.7109375" style="246" customWidth="1"/>
    <col min="13063" max="13063" width="1.140625" style="246" customWidth="1"/>
    <col min="13064" max="13064" width="23.7109375" style="246" customWidth="1"/>
    <col min="13065" max="13065" width="1.140625" style="246" customWidth="1"/>
    <col min="13066" max="13066" width="12.7109375" style="246" customWidth="1"/>
    <col min="13067" max="13067" width="23.5703125" style="246" customWidth="1"/>
    <col min="13068" max="13068" width="12.85546875" style="246" customWidth="1"/>
    <col min="13069" max="13069" width="1.140625" style="246" customWidth="1"/>
    <col min="13070" max="13070" width="23.42578125" style="246" customWidth="1"/>
    <col min="13071" max="13071" width="12.7109375" style="246" customWidth="1"/>
    <col min="13072" max="13072" width="1.140625" style="246" customWidth="1"/>
    <col min="13073" max="13073" width="24.7109375" style="246" customWidth="1"/>
    <col min="13074" max="13074" width="12.7109375" style="246" customWidth="1"/>
    <col min="13075" max="13075" width="1.140625" style="246" customWidth="1"/>
    <col min="13076" max="13076" width="24" style="246" customWidth="1"/>
    <col min="13077" max="13077" width="13" style="246" customWidth="1"/>
    <col min="13078" max="13078" width="1.140625" style="246" customWidth="1"/>
    <col min="13079" max="13079" width="25" style="246" customWidth="1"/>
    <col min="13080" max="13080" width="12.42578125" style="246" customWidth="1"/>
    <col min="13081" max="13081" width="1.140625" style="246" customWidth="1"/>
    <col min="13082" max="13082" width="23.7109375" style="246" customWidth="1"/>
    <col min="13083" max="13083" width="12.7109375" style="246" customWidth="1"/>
    <col min="13084" max="13084" width="24.140625" style="246" customWidth="1"/>
    <col min="13085" max="13085" width="12.85546875" style="246" bestFit="1" customWidth="1"/>
    <col min="13086" max="13086" width="1.140625" style="246" customWidth="1"/>
    <col min="13087" max="13087" width="27.5703125" style="246" customWidth="1"/>
    <col min="13088" max="13088" width="14.140625" style="246" customWidth="1"/>
    <col min="13089" max="13089" width="1.140625" style="246" customWidth="1"/>
    <col min="13090" max="13090" width="24" style="246" customWidth="1"/>
    <col min="13091" max="13091" width="13.5703125" style="246" customWidth="1"/>
    <col min="13092" max="13092" width="1.140625" style="246" customWidth="1"/>
    <col min="13093" max="13093" width="29.5703125" style="246" customWidth="1"/>
    <col min="13094" max="13094" width="13.28515625" style="246" customWidth="1"/>
    <col min="13095" max="13095" width="1.140625" style="246" customWidth="1"/>
    <col min="13096" max="13096" width="25.28515625" style="246" customWidth="1"/>
    <col min="13097" max="13097" width="13.5703125" style="246" customWidth="1"/>
    <col min="13098" max="13098" width="18" style="246" bestFit="1" customWidth="1"/>
    <col min="13099" max="13312" width="11.7109375" style="246"/>
    <col min="13313" max="13313" width="71.140625" style="246" bestFit="1" customWidth="1"/>
    <col min="13314" max="13314" width="24.7109375" style="246" customWidth="1"/>
    <col min="13315" max="13315" width="12.85546875" style="246" customWidth="1"/>
    <col min="13316" max="13316" width="1.140625" style="246" customWidth="1"/>
    <col min="13317" max="13317" width="24.28515625" style="246" customWidth="1"/>
    <col min="13318" max="13318" width="12.7109375" style="246" customWidth="1"/>
    <col min="13319" max="13319" width="1.140625" style="246" customWidth="1"/>
    <col min="13320" max="13320" width="23.7109375" style="246" customWidth="1"/>
    <col min="13321" max="13321" width="1.140625" style="246" customWidth="1"/>
    <col min="13322" max="13322" width="12.7109375" style="246" customWidth="1"/>
    <col min="13323" max="13323" width="23.5703125" style="246" customWidth="1"/>
    <col min="13324" max="13324" width="12.85546875" style="246" customWidth="1"/>
    <col min="13325" max="13325" width="1.140625" style="246" customWidth="1"/>
    <col min="13326" max="13326" width="23.42578125" style="246" customWidth="1"/>
    <col min="13327" max="13327" width="12.7109375" style="246" customWidth="1"/>
    <col min="13328" max="13328" width="1.140625" style="246" customWidth="1"/>
    <col min="13329" max="13329" width="24.7109375" style="246" customWidth="1"/>
    <col min="13330" max="13330" width="12.7109375" style="246" customWidth="1"/>
    <col min="13331" max="13331" width="1.140625" style="246" customWidth="1"/>
    <col min="13332" max="13332" width="24" style="246" customWidth="1"/>
    <col min="13333" max="13333" width="13" style="246" customWidth="1"/>
    <col min="13334" max="13334" width="1.140625" style="246" customWidth="1"/>
    <col min="13335" max="13335" width="25" style="246" customWidth="1"/>
    <col min="13336" max="13336" width="12.42578125" style="246" customWidth="1"/>
    <col min="13337" max="13337" width="1.140625" style="246" customWidth="1"/>
    <col min="13338" max="13338" width="23.7109375" style="246" customWidth="1"/>
    <col min="13339" max="13339" width="12.7109375" style="246" customWidth="1"/>
    <col min="13340" max="13340" width="24.140625" style="246" customWidth="1"/>
    <col min="13341" max="13341" width="12.85546875" style="246" bestFit="1" customWidth="1"/>
    <col min="13342" max="13342" width="1.140625" style="246" customWidth="1"/>
    <col min="13343" max="13343" width="27.5703125" style="246" customWidth="1"/>
    <col min="13344" max="13344" width="14.140625" style="246" customWidth="1"/>
    <col min="13345" max="13345" width="1.140625" style="246" customWidth="1"/>
    <col min="13346" max="13346" width="24" style="246" customWidth="1"/>
    <col min="13347" max="13347" width="13.5703125" style="246" customWidth="1"/>
    <col min="13348" max="13348" width="1.140625" style="246" customWidth="1"/>
    <col min="13349" max="13349" width="29.5703125" style="246" customWidth="1"/>
    <col min="13350" max="13350" width="13.28515625" style="246" customWidth="1"/>
    <col min="13351" max="13351" width="1.140625" style="246" customWidth="1"/>
    <col min="13352" max="13352" width="25.28515625" style="246" customWidth="1"/>
    <col min="13353" max="13353" width="13.5703125" style="246" customWidth="1"/>
    <col min="13354" max="13354" width="18" style="246" bestFit="1" customWidth="1"/>
    <col min="13355" max="13568" width="11.7109375" style="246"/>
    <col min="13569" max="13569" width="71.140625" style="246" bestFit="1" customWidth="1"/>
    <col min="13570" max="13570" width="24.7109375" style="246" customWidth="1"/>
    <col min="13571" max="13571" width="12.85546875" style="246" customWidth="1"/>
    <col min="13572" max="13572" width="1.140625" style="246" customWidth="1"/>
    <col min="13573" max="13573" width="24.28515625" style="246" customWidth="1"/>
    <col min="13574" max="13574" width="12.7109375" style="246" customWidth="1"/>
    <col min="13575" max="13575" width="1.140625" style="246" customWidth="1"/>
    <col min="13576" max="13576" width="23.7109375" style="246" customWidth="1"/>
    <col min="13577" max="13577" width="1.140625" style="246" customWidth="1"/>
    <col min="13578" max="13578" width="12.7109375" style="246" customWidth="1"/>
    <col min="13579" max="13579" width="23.5703125" style="246" customWidth="1"/>
    <col min="13580" max="13580" width="12.85546875" style="246" customWidth="1"/>
    <col min="13581" max="13581" width="1.140625" style="246" customWidth="1"/>
    <col min="13582" max="13582" width="23.42578125" style="246" customWidth="1"/>
    <col min="13583" max="13583" width="12.7109375" style="246" customWidth="1"/>
    <col min="13584" max="13584" width="1.140625" style="246" customWidth="1"/>
    <col min="13585" max="13585" width="24.7109375" style="246" customWidth="1"/>
    <col min="13586" max="13586" width="12.7109375" style="246" customWidth="1"/>
    <col min="13587" max="13587" width="1.140625" style="246" customWidth="1"/>
    <col min="13588" max="13588" width="24" style="246" customWidth="1"/>
    <col min="13589" max="13589" width="13" style="246" customWidth="1"/>
    <col min="13590" max="13590" width="1.140625" style="246" customWidth="1"/>
    <col min="13591" max="13591" width="25" style="246" customWidth="1"/>
    <col min="13592" max="13592" width="12.42578125" style="246" customWidth="1"/>
    <col min="13593" max="13593" width="1.140625" style="246" customWidth="1"/>
    <col min="13594" max="13594" width="23.7109375" style="246" customWidth="1"/>
    <col min="13595" max="13595" width="12.7109375" style="246" customWidth="1"/>
    <col min="13596" max="13596" width="24.140625" style="246" customWidth="1"/>
    <col min="13597" max="13597" width="12.85546875" style="246" bestFit="1" customWidth="1"/>
    <col min="13598" max="13598" width="1.140625" style="246" customWidth="1"/>
    <col min="13599" max="13599" width="27.5703125" style="246" customWidth="1"/>
    <col min="13600" max="13600" width="14.140625" style="246" customWidth="1"/>
    <col min="13601" max="13601" width="1.140625" style="246" customWidth="1"/>
    <col min="13602" max="13602" width="24" style="246" customWidth="1"/>
    <col min="13603" max="13603" width="13.5703125" style="246" customWidth="1"/>
    <col min="13604" max="13604" width="1.140625" style="246" customWidth="1"/>
    <col min="13605" max="13605" width="29.5703125" style="246" customWidth="1"/>
    <col min="13606" max="13606" width="13.28515625" style="246" customWidth="1"/>
    <col min="13607" max="13607" width="1.140625" style="246" customWidth="1"/>
    <col min="13608" max="13608" width="25.28515625" style="246" customWidth="1"/>
    <col min="13609" max="13609" width="13.5703125" style="246" customWidth="1"/>
    <col min="13610" max="13610" width="18" style="246" bestFit="1" customWidth="1"/>
    <col min="13611" max="13824" width="11.7109375" style="246"/>
    <col min="13825" max="13825" width="71.140625" style="246" bestFit="1" customWidth="1"/>
    <col min="13826" max="13826" width="24.7109375" style="246" customWidth="1"/>
    <col min="13827" max="13827" width="12.85546875" style="246" customWidth="1"/>
    <col min="13828" max="13828" width="1.140625" style="246" customWidth="1"/>
    <col min="13829" max="13829" width="24.28515625" style="246" customWidth="1"/>
    <col min="13830" max="13830" width="12.7109375" style="246" customWidth="1"/>
    <col min="13831" max="13831" width="1.140625" style="246" customWidth="1"/>
    <col min="13832" max="13832" width="23.7109375" style="246" customWidth="1"/>
    <col min="13833" max="13833" width="1.140625" style="246" customWidth="1"/>
    <col min="13834" max="13834" width="12.7109375" style="246" customWidth="1"/>
    <col min="13835" max="13835" width="23.5703125" style="246" customWidth="1"/>
    <col min="13836" max="13836" width="12.85546875" style="246" customWidth="1"/>
    <col min="13837" max="13837" width="1.140625" style="246" customWidth="1"/>
    <col min="13838" max="13838" width="23.42578125" style="246" customWidth="1"/>
    <col min="13839" max="13839" width="12.7109375" style="246" customWidth="1"/>
    <col min="13840" max="13840" width="1.140625" style="246" customWidth="1"/>
    <col min="13841" max="13841" width="24.7109375" style="246" customWidth="1"/>
    <col min="13842" max="13842" width="12.7109375" style="246" customWidth="1"/>
    <col min="13843" max="13843" width="1.140625" style="246" customWidth="1"/>
    <col min="13844" max="13844" width="24" style="246" customWidth="1"/>
    <col min="13845" max="13845" width="13" style="246" customWidth="1"/>
    <col min="13846" max="13846" width="1.140625" style="246" customWidth="1"/>
    <col min="13847" max="13847" width="25" style="246" customWidth="1"/>
    <col min="13848" max="13848" width="12.42578125" style="246" customWidth="1"/>
    <col min="13849" max="13849" width="1.140625" style="246" customWidth="1"/>
    <col min="13850" max="13850" width="23.7109375" style="246" customWidth="1"/>
    <col min="13851" max="13851" width="12.7109375" style="246" customWidth="1"/>
    <col min="13852" max="13852" width="24.140625" style="246" customWidth="1"/>
    <col min="13853" max="13853" width="12.85546875" style="246" bestFit="1" customWidth="1"/>
    <col min="13854" max="13854" width="1.140625" style="246" customWidth="1"/>
    <col min="13855" max="13855" width="27.5703125" style="246" customWidth="1"/>
    <col min="13856" max="13856" width="14.140625" style="246" customWidth="1"/>
    <col min="13857" max="13857" width="1.140625" style="246" customWidth="1"/>
    <col min="13858" max="13858" width="24" style="246" customWidth="1"/>
    <col min="13859" max="13859" width="13.5703125" style="246" customWidth="1"/>
    <col min="13860" max="13860" width="1.140625" style="246" customWidth="1"/>
    <col min="13861" max="13861" width="29.5703125" style="246" customWidth="1"/>
    <col min="13862" max="13862" width="13.28515625" style="246" customWidth="1"/>
    <col min="13863" max="13863" width="1.140625" style="246" customWidth="1"/>
    <col min="13864" max="13864" width="25.28515625" style="246" customWidth="1"/>
    <col min="13865" max="13865" width="13.5703125" style="246" customWidth="1"/>
    <col min="13866" max="13866" width="18" style="246" bestFit="1" customWidth="1"/>
    <col min="13867" max="14080" width="11.7109375" style="246"/>
    <col min="14081" max="14081" width="71.140625" style="246" bestFit="1" customWidth="1"/>
    <col min="14082" max="14082" width="24.7109375" style="246" customWidth="1"/>
    <col min="14083" max="14083" width="12.85546875" style="246" customWidth="1"/>
    <col min="14084" max="14084" width="1.140625" style="246" customWidth="1"/>
    <col min="14085" max="14085" width="24.28515625" style="246" customWidth="1"/>
    <col min="14086" max="14086" width="12.7109375" style="246" customWidth="1"/>
    <col min="14087" max="14087" width="1.140625" style="246" customWidth="1"/>
    <col min="14088" max="14088" width="23.7109375" style="246" customWidth="1"/>
    <col min="14089" max="14089" width="1.140625" style="246" customWidth="1"/>
    <col min="14090" max="14090" width="12.7109375" style="246" customWidth="1"/>
    <col min="14091" max="14091" width="23.5703125" style="246" customWidth="1"/>
    <col min="14092" max="14092" width="12.85546875" style="246" customWidth="1"/>
    <col min="14093" max="14093" width="1.140625" style="246" customWidth="1"/>
    <col min="14094" max="14094" width="23.42578125" style="246" customWidth="1"/>
    <col min="14095" max="14095" width="12.7109375" style="246" customWidth="1"/>
    <col min="14096" max="14096" width="1.140625" style="246" customWidth="1"/>
    <col min="14097" max="14097" width="24.7109375" style="246" customWidth="1"/>
    <col min="14098" max="14098" width="12.7109375" style="246" customWidth="1"/>
    <col min="14099" max="14099" width="1.140625" style="246" customWidth="1"/>
    <col min="14100" max="14100" width="24" style="246" customWidth="1"/>
    <col min="14101" max="14101" width="13" style="246" customWidth="1"/>
    <col min="14102" max="14102" width="1.140625" style="246" customWidth="1"/>
    <col min="14103" max="14103" width="25" style="246" customWidth="1"/>
    <col min="14104" max="14104" width="12.42578125" style="246" customWidth="1"/>
    <col min="14105" max="14105" width="1.140625" style="246" customWidth="1"/>
    <col min="14106" max="14106" width="23.7109375" style="246" customWidth="1"/>
    <col min="14107" max="14107" width="12.7109375" style="246" customWidth="1"/>
    <col min="14108" max="14108" width="24.140625" style="246" customWidth="1"/>
    <col min="14109" max="14109" width="12.85546875" style="246" bestFit="1" customWidth="1"/>
    <col min="14110" max="14110" width="1.140625" style="246" customWidth="1"/>
    <col min="14111" max="14111" width="27.5703125" style="246" customWidth="1"/>
    <col min="14112" max="14112" width="14.140625" style="246" customWidth="1"/>
    <col min="14113" max="14113" width="1.140625" style="246" customWidth="1"/>
    <col min="14114" max="14114" width="24" style="246" customWidth="1"/>
    <col min="14115" max="14115" width="13.5703125" style="246" customWidth="1"/>
    <col min="14116" max="14116" width="1.140625" style="246" customWidth="1"/>
    <col min="14117" max="14117" width="29.5703125" style="246" customWidth="1"/>
    <col min="14118" max="14118" width="13.28515625" style="246" customWidth="1"/>
    <col min="14119" max="14119" width="1.140625" style="246" customWidth="1"/>
    <col min="14120" max="14120" width="25.28515625" style="246" customWidth="1"/>
    <col min="14121" max="14121" width="13.5703125" style="246" customWidth="1"/>
    <col min="14122" max="14122" width="18" style="246" bestFit="1" customWidth="1"/>
    <col min="14123" max="14336" width="11.7109375" style="246"/>
    <col min="14337" max="14337" width="71.140625" style="246" bestFit="1" customWidth="1"/>
    <col min="14338" max="14338" width="24.7109375" style="246" customWidth="1"/>
    <col min="14339" max="14339" width="12.85546875" style="246" customWidth="1"/>
    <col min="14340" max="14340" width="1.140625" style="246" customWidth="1"/>
    <col min="14341" max="14341" width="24.28515625" style="246" customWidth="1"/>
    <col min="14342" max="14342" width="12.7109375" style="246" customWidth="1"/>
    <col min="14343" max="14343" width="1.140625" style="246" customWidth="1"/>
    <col min="14344" max="14344" width="23.7109375" style="246" customWidth="1"/>
    <col min="14345" max="14345" width="1.140625" style="246" customWidth="1"/>
    <col min="14346" max="14346" width="12.7109375" style="246" customWidth="1"/>
    <col min="14347" max="14347" width="23.5703125" style="246" customWidth="1"/>
    <col min="14348" max="14348" width="12.85546875" style="246" customWidth="1"/>
    <col min="14349" max="14349" width="1.140625" style="246" customWidth="1"/>
    <col min="14350" max="14350" width="23.42578125" style="246" customWidth="1"/>
    <col min="14351" max="14351" width="12.7109375" style="246" customWidth="1"/>
    <col min="14352" max="14352" width="1.140625" style="246" customWidth="1"/>
    <col min="14353" max="14353" width="24.7109375" style="246" customWidth="1"/>
    <col min="14354" max="14354" width="12.7109375" style="246" customWidth="1"/>
    <col min="14355" max="14355" width="1.140625" style="246" customWidth="1"/>
    <col min="14356" max="14356" width="24" style="246" customWidth="1"/>
    <col min="14357" max="14357" width="13" style="246" customWidth="1"/>
    <col min="14358" max="14358" width="1.140625" style="246" customWidth="1"/>
    <col min="14359" max="14359" width="25" style="246" customWidth="1"/>
    <col min="14360" max="14360" width="12.42578125" style="246" customWidth="1"/>
    <col min="14361" max="14361" width="1.140625" style="246" customWidth="1"/>
    <col min="14362" max="14362" width="23.7109375" style="246" customWidth="1"/>
    <col min="14363" max="14363" width="12.7109375" style="246" customWidth="1"/>
    <col min="14364" max="14364" width="24.140625" style="246" customWidth="1"/>
    <col min="14365" max="14365" width="12.85546875" style="246" bestFit="1" customWidth="1"/>
    <col min="14366" max="14366" width="1.140625" style="246" customWidth="1"/>
    <col min="14367" max="14367" width="27.5703125" style="246" customWidth="1"/>
    <col min="14368" max="14368" width="14.140625" style="246" customWidth="1"/>
    <col min="14369" max="14369" width="1.140625" style="246" customWidth="1"/>
    <col min="14370" max="14370" width="24" style="246" customWidth="1"/>
    <col min="14371" max="14371" width="13.5703125" style="246" customWidth="1"/>
    <col min="14372" max="14372" width="1.140625" style="246" customWidth="1"/>
    <col min="14373" max="14373" width="29.5703125" style="246" customWidth="1"/>
    <col min="14374" max="14374" width="13.28515625" style="246" customWidth="1"/>
    <col min="14375" max="14375" width="1.140625" style="246" customWidth="1"/>
    <col min="14376" max="14376" width="25.28515625" style="246" customWidth="1"/>
    <col min="14377" max="14377" width="13.5703125" style="246" customWidth="1"/>
    <col min="14378" max="14378" width="18" style="246" bestFit="1" customWidth="1"/>
    <col min="14379" max="14592" width="11.7109375" style="246"/>
    <col min="14593" max="14593" width="71.140625" style="246" bestFit="1" customWidth="1"/>
    <col min="14594" max="14594" width="24.7109375" style="246" customWidth="1"/>
    <col min="14595" max="14595" width="12.85546875" style="246" customWidth="1"/>
    <col min="14596" max="14596" width="1.140625" style="246" customWidth="1"/>
    <col min="14597" max="14597" width="24.28515625" style="246" customWidth="1"/>
    <col min="14598" max="14598" width="12.7109375" style="246" customWidth="1"/>
    <col min="14599" max="14599" width="1.140625" style="246" customWidth="1"/>
    <col min="14600" max="14600" width="23.7109375" style="246" customWidth="1"/>
    <col min="14601" max="14601" width="1.140625" style="246" customWidth="1"/>
    <col min="14602" max="14602" width="12.7109375" style="246" customWidth="1"/>
    <col min="14603" max="14603" width="23.5703125" style="246" customWidth="1"/>
    <col min="14604" max="14604" width="12.85546875" style="246" customWidth="1"/>
    <col min="14605" max="14605" width="1.140625" style="246" customWidth="1"/>
    <col min="14606" max="14606" width="23.42578125" style="246" customWidth="1"/>
    <col min="14607" max="14607" width="12.7109375" style="246" customWidth="1"/>
    <col min="14608" max="14608" width="1.140625" style="246" customWidth="1"/>
    <col min="14609" max="14609" width="24.7109375" style="246" customWidth="1"/>
    <col min="14610" max="14610" width="12.7109375" style="246" customWidth="1"/>
    <col min="14611" max="14611" width="1.140625" style="246" customWidth="1"/>
    <col min="14612" max="14612" width="24" style="246" customWidth="1"/>
    <col min="14613" max="14613" width="13" style="246" customWidth="1"/>
    <col min="14614" max="14614" width="1.140625" style="246" customWidth="1"/>
    <col min="14615" max="14615" width="25" style="246" customWidth="1"/>
    <col min="14616" max="14616" width="12.42578125" style="246" customWidth="1"/>
    <col min="14617" max="14617" width="1.140625" style="246" customWidth="1"/>
    <col min="14618" max="14618" width="23.7109375" style="246" customWidth="1"/>
    <col min="14619" max="14619" width="12.7109375" style="246" customWidth="1"/>
    <col min="14620" max="14620" width="24.140625" style="246" customWidth="1"/>
    <col min="14621" max="14621" width="12.85546875" style="246" bestFit="1" customWidth="1"/>
    <col min="14622" max="14622" width="1.140625" style="246" customWidth="1"/>
    <col min="14623" max="14623" width="27.5703125" style="246" customWidth="1"/>
    <col min="14624" max="14624" width="14.140625" style="246" customWidth="1"/>
    <col min="14625" max="14625" width="1.140625" style="246" customWidth="1"/>
    <col min="14626" max="14626" width="24" style="246" customWidth="1"/>
    <col min="14627" max="14627" width="13.5703125" style="246" customWidth="1"/>
    <col min="14628" max="14628" width="1.140625" style="246" customWidth="1"/>
    <col min="14629" max="14629" width="29.5703125" style="246" customWidth="1"/>
    <col min="14630" max="14630" width="13.28515625" style="246" customWidth="1"/>
    <col min="14631" max="14631" width="1.140625" style="246" customWidth="1"/>
    <col min="14632" max="14632" width="25.28515625" style="246" customWidth="1"/>
    <col min="14633" max="14633" width="13.5703125" style="246" customWidth="1"/>
    <col min="14634" max="14634" width="18" style="246" bestFit="1" customWidth="1"/>
    <col min="14635" max="14848" width="11.7109375" style="246"/>
    <col min="14849" max="14849" width="71.140625" style="246" bestFit="1" customWidth="1"/>
    <col min="14850" max="14850" width="24.7109375" style="246" customWidth="1"/>
    <col min="14851" max="14851" width="12.85546875" style="246" customWidth="1"/>
    <col min="14852" max="14852" width="1.140625" style="246" customWidth="1"/>
    <col min="14853" max="14853" width="24.28515625" style="246" customWidth="1"/>
    <col min="14854" max="14854" width="12.7109375" style="246" customWidth="1"/>
    <col min="14855" max="14855" width="1.140625" style="246" customWidth="1"/>
    <col min="14856" max="14856" width="23.7109375" style="246" customWidth="1"/>
    <col min="14857" max="14857" width="1.140625" style="246" customWidth="1"/>
    <col min="14858" max="14858" width="12.7109375" style="246" customWidth="1"/>
    <col min="14859" max="14859" width="23.5703125" style="246" customWidth="1"/>
    <col min="14860" max="14860" width="12.85546875" style="246" customWidth="1"/>
    <col min="14861" max="14861" width="1.140625" style="246" customWidth="1"/>
    <col min="14862" max="14862" width="23.42578125" style="246" customWidth="1"/>
    <col min="14863" max="14863" width="12.7109375" style="246" customWidth="1"/>
    <col min="14864" max="14864" width="1.140625" style="246" customWidth="1"/>
    <col min="14865" max="14865" width="24.7109375" style="246" customWidth="1"/>
    <col min="14866" max="14866" width="12.7109375" style="246" customWidth="1"/>
    <col min="14867" max="14867" width="1.140625" style="246" customWidth="1"/>
    <col min="14868" max="14868" width="24" style="246" customWidth="1"/>
    <col min="14869" max="14869" width="13" style="246" customWidth="1"/>
    <col min="14870" max="14870" width="1.140625" style="246" customWidth="1"/>
    <col min="14871" max="14871" width="25" style="246" customWidth="1"/>
    <col min="14872" max="14872" width="12.42578125" style="246" customWidth="1"/>
    <col min="14873" max="14873" width="1.140625" style="246" customWidth="1"/>
    <col min="14874" max="14874" width="23.7109375" style="246" customWidth="1"/>
    <col min="14875" max="14875" width="12.7109375" style="246" customWidth="1"/>
    <col min="14876" max="14876" width="24.140625" style="246" customWidth="1"/>
    <col min="14877" max="14877" width="12.85546875" style="246" bestFit="1" customWidth="1"/>
    <col min="14878" max="14878" width="1.140625" style="246" customWidth="1"/>
    <col min="14879" max="14879" width="27.5703125" style="246" customWidth="1"/>
    <col min="14880" max="14880" width="14.140625" style="246" customWidth="1"/>
    <col min="14881" max="14881" width="1.140625" style="246" customWidth="1"/>
    <col min="14882" max="14882" width="24" style="246" customWidth="1"/>
    <col min="14883" max="14883" width="13.5703125" style="246" customWidth="1"/>
    <col min="14884" max="14884" width="1.140625" style="246" customWidth="1"/>
    <col min="14885" max="14885" width="29.5703125" style="246" customWidth="1"/>
    <col min="14886" max="14886" width="13.28515625" style="246" customWidth="1"/>
    <col min="14887" max="14887" width="1.140625" style="246" customWidth="1"/>
    <col min="14888" max="14888" width="25.28515625" style="246" customWidth="1"/>
    <col min="14889" max="14889" width="13.5703125" style="246" customWidth="1"/>
    <col min="14890" max="14890" width="18" style="246" bestFit="1" customWidth="1"/>
    <col min="14891" max="15104" width="11.7109375" style="246"/>
    <col min="15105" max="15105" width="71.140625" style="246" bestFit="1" customWidth="1"/>
    <col min="15106" max="15106" width="24.7109375" style="246" customWidth="1"/>
    <col min="15107" max="15107" width="12.85546875" style="246" customWidth="1"/>
    <col min="15108" max="15108" width="1.140625" style="246" customWidth="1"/>
    <col min="15109" max="15109" width="24.28515625" style="246" customWidth="1"/>
    <col min="15110" max="15110" width="12.7109375" style="246" customWidth="1"/>
    <col min="15111" max="15111" width="1.140625" style="246" customWidth="1"/>
    <col min="15112" max="15112" width="23.7109375" style="246" customWidth="1"/>
    <col min="15113" max="15113" width="1.140625" style="246" customWidth="1"/>
    <col min="15114" max="15114" width="12.7109375" style="246" customWidth="1"/>
    <col min="15115" max="15115" width="23.5703125" style="246" customWidth="1"/>
    <col min="15116" max="15116" width="12.85546875" style="246" customWidth="1"/>
    <col min="15117" max="15117" width="1.140625" style="246" customWidth="1"/>
    <col min="15118" max="15118" width="23.42578125" style="246" customWidth="1"/>
    <col min="15119" max="15119" width="12.7109375" style="246" customWidth="1"/>
    <col min="15120" max="15120" width="1.140625" style="246" customWidth="1"/>
    <col min="15121" max="15121" width="24.7109375" style="246" customWidth="1"/>
    <col min="15122" max="15122" width="12.7109375" style="246" customWidth="1"/>
    <col min="15123" max="15123" width="1.140625" style="246" customWidth="1"/>
    <col min="15124" max="15124" width="24" style="246" customWidth="1"/>
    <col min="15125" max="15125" width="13" style="246" customWidth="1"/>
    <col min="15126" max="15126" width="1.140625" style="246" customWidth="1"/>
    <col min="15127" max="15127" width="25" style="246" customWidth="1"/>
    <col min="15128" max="15128" width="12.42578125" style="246" customWidth="1"/>
    <col min="15129" max="15129" width="1.140625" style="246" customWidth="1"/>
    <col min="15130" max="15130" width="23.7109375" style="246" customWidth="1"/>
    <col min="15131" max="15131" width="12.7109375" style="246" customWidth="1"/>
    <col min="15132" max="15132" width="24.140625" style="246" customWidth="1"/>
    <col min="15133" max="15133" width="12.85546875" style="246" bestFit="1" customWidth="1"/>
    <col min="15134" max="15134" width="1.140625" style="246" customWidth="1"/>
    <col min="15135" max="15135" width="27.5703125" style="246" customWidth="1"/>
    <col min="15136" max="15136" width="14.140625" style="246" customWidth="1"/>
    <col min="15137" max="15137" width="1.140625" style="246" customWidth="1"/>
    <col min="15138" max="15138" width="24" style="246" customWidth="1"/>
    <col min="15139" max="15139" width="13.5703125" style="246" customWidth="1"/>
    <col min="15140" max="15140" width="1.140625" style="246" customWidth="1"/>
    <col min="15141" max="15141" width="29.5703125" style="246" customWidth="1"/>
    <col min="15142" max="15142" width="13.28515625" style="246" customWidth="1"/>
    <col min="15143" max="15143" width="1.140625" style="246" customWidth="1"/>
    <col min="15144" max="15144" width="25.28515625" style="246" customWidth="1"/>
    <col min="15145" max="15145" width="13.5703125" style="246" customWidth="1"/>
    <col min="15146" max="15146" width="18" style="246" bestFit="1" customWidth="1"/>
    <col min="15147" max="15360" width="11.7109375" style="246"/>
    <col min="15361" max="15361" width="71.140625" style="246" bestFit="1" customWidth="1"/>
    <col min="15362" max="15362" width="24.7109375" style="246" customWidth="1"/>
    <col min="15363" max="15363" width="12.85546875" style="246" customWidth="1"/>
    <col min="15364" max="15364" width="1.140625" style="246" customWidth="1"/>
    <col min="15365" max="15365" width="24.28515625" style="246" customWidth="1"/>
    <col min="15366" max="15366" width="12.7109375" style="246" customWidth="1"/>
    <col min="15367" max="15367" width="1.140625" style="246" customWidth="1"/>
    <col min="15368" max="15368" width="23.7109375" style="246" customWidth="1"/>
    <col min="15369" max="15369" width="1.140625" style="246" customWidth="1"/>
    <col min="15370" max="15370" width="12.7109375" style="246" customWidth="1"/>
    <col min="15371" max="15371" width="23.5703125" style="246" customWidth="1"/>
    <col min="15372" max="15372" width="12.85546875" style="246" customWidth="1"/>
    <col min="15373" max="15373" width="1.140625" style="246" customWidth="1"/>
    <col min="15374" max="15374" width="23.42578125" style="246" customWidth="1"/>
    <col min="15375" max="15375" width="12.7109375" style="246" customWidth="1"/>
    <col min="15376" max="15376" width="1.140625" style="246" customWidth="1"/>
    <col min="15377" max="15377" width="24.7109375" style="246" customWidth="1"/>
    <col min="15378" max="15378" width="12.7109375" style="246" customWidth="1"/>
    <col min="15379" max="15379" width="1.140625" style="246" customWidth="1"/>
    <col min="15380" max="15380" width="24" style="246" customWidth="1"/>
    <col min="15381" max="15381" width="13" style="246" customWidth="1"/>
    <col min="15382" max="15382" width="1.140625" style="246" customWidth="1"/>
    <col min="15383" max="15383" width="25" style="246" customWidth="1"/>
    <col min="15384" max="15384" width="12.42578125" style="246" customWidth="1"/>
    <col min="15385" max="15385" width="1.140625" style="246" customWidth="1"/>
    <col min="15386" max="15386" width="23.7109375" style="246" customWidth="1"/>
    <col min="15387" max="15387" width="12.7109375" style="246" customWidth="1"/>
    <col min="15388" max="15388" width="24.140625" style="246" customWidth="1"/>
    <col min="15389" max="15389" width="12.85546875" style="246" bestFit="1" customWidth="1"/>
    <col min="15390" max="15390" width="1.140625" style="246" customWidth="1"/>
    <col min="15391" max="15391" width="27.5703125" style="246" customWidth="1"/>
    <col min="15392" max="15392" width="14.140625" style="246" customWidth="1"/>
    <col min="15393" max="15393" width="1.140625" style="246" customWidth="1"/>
    <col min="15394" max="15394" width="24" style="246" customWidth="1"/>
    <col min="15395" max="15395" width="13.5703125" style="246" customWidth="1"/>
    <col min="15396" max="15396" width="1.140625" style="246" customWidth="1"/>
    <col min="15397" max="15397" width="29.5703125" style="246" customWidth="1"/>
    <col min="15398" max="15398" width="13.28515625" style="246" customWidth="1"/>
    <col min="15399" max="15399" width="1.140625" style="246" customWidth="1"/>
    <col min="15400" max="15400" width="25.28515625" style="246" customWidth="1"/>
    <col min="15401" max="15401" width="13.5703125" style="246" customWidth="1"/>
    <col min="15402" max="15402" width="18" style="246" bestFit="1" customWidth="1"/>
    <col min="15403" max="15616" width="11.7109375" style="246"/>
    <col min="15617" max="15617" width="71.140625" style="246" bestFit="1" customWidth="1"/>
    <col min="15618" max="15618" width="24.7109375" style="246" customWidth="1"/>
    <col min="15619" max="15619" width="12.85546875" style="246" customWidth="1"/>
    <col min="15620" max="15620" width="1.140625" style="246" customWidth="1"/>
    <col min="15621" max="15621" width="24.28515625" style="246" customWidth="1"/>
    <col min="15622" max="15622" width="12.7109375" style="246" customWidth="1"/>
    <col min="15623" max="15623" width="1.140625" style="246" customWidth="1"/>
    <col min="15624" max="15624" width="23.7109375" style="246" customWidth="1"/>
    <col min="15625" max="15625" width="1.140625" style="246" customWidth="1"/>
    <col min="15626" max="15626" width="12.7109375" style="246" customWidth="1"/>
    <col min="15627" max="15627" width="23.5703125" style="246" customWidth="1"/>
    <col min="15628" max="15628" width="12.85546875" style="246" customWidth="1"/>
    <col min="15629" max="15629" width="1.140625" style="246" customWidth="1"/>
    <col min="15630" max="15630" width="23.42578125" style="246" customWidth="1"/>
    <col min="15631" max="15631" width="12.7109375" style="246" customWidth="1"/>
    <col min="15632" max="15632" width="1.140625" style="246" customWidth="1"/>
    <col min="15633" max="15633" width="24.7109375" style="246" customWidth="1"/>
    <col min="15634" max="15634" width="12.7109375" style="246" customWidth="1"/>
    <col min="15635" max="15635" width="1.140625" style="246" customWidth="1"/>
    <col min="15636" max="15636" width="24" style="246" customWidth="1"/>
    <col min="15637" max="15637" width="13" style="246" customWidth="1"/>
    <col min="15638" max="15638" width="1.140625" style="246" customWidth="1"/>
    <col min="15639" max="15639" width="25" style="246" customWidth="1"/>
    <col min="15640" max="15640" width="12.42578125" style="246" customWidth="1"/>
    <col min="15641" max="15641" width="1.140625" style="246" customWidth="1"/>
    <col min="15642" max="15642" width="23.7109375" style="246" customWidth="1"/>
    <col min="15643" max="15643" width="12.7109375" style="246" customWidth="1"/>
    <col min="15644" max="15644" width="24.140625" style="246" customWidth="1"/>
    <col min="15645" max="15645" width="12.85546875" style="246" bestFit="1" customWidth="1"/>
    <col min="15646" max="15646" width="1.140625" style="246" customWidth="1"/>
    <col min="15647" max="15647" width="27.5703125" style="246" customWidth="1"/>
    <col min="15648" max="15648" width="14.140625" style="246" customWidth="1"/>
    <col min="15649" max="15649" width="1.140625" style="246" customWidth="1"/>
    <col min="15650" max="15650" width="24" style="246" customWidth="1"/>
    <col min="15651" max="15651" width="13.5703125" style="246" customWidth="1"/>
    <col min="15652" max="15652" width="1.140625" style="246" customWidth="1"/>
    <col min="15653" max="15653" width="29.5703125" style="246" customWidth="1"/>
    <col min="15654" max="15654" width="13.28515625" style="246" customWidth="1"/>
    <col min="15655" max="15655" width="1.140625" style="246" customWidth="1"/>
    <col min="15656" max="15656" width="25.28515625" style="246" customWidth="1"/>
    <col min="15657" max="15657" width="13.5703125" style="246" customWidth="1"/>
    <col min="15658" max="15658" width="18" style="246" bestFit="1" customWidth="1"/>
    <col min="15659" max="15872" width="11.7109375" style="246"/>
    <col min="15873" max="15873" width="71.140625" style="246" bestFit="1" customWidth="1"/>
    <col min="15874" max="15874" width="24.7109375" style="246" customWidth="1"/>
    <col min="15875" max="15875" width="12.85546875" style="246" customWidth="1"/>
    <col min="15876" max="15876" width="1.140625" style="246" customWidth="1"/>
    <col min="15877" max="15877" width="24.28515625" style="246" customWidth="1"/>
    <col min="15878" max="15878" width="12.7109375" style="246" customWidth="1"/>
    <col min="15879" max="15879" width="1.140625" style="246" customWidth="1"/>
    <col min="15880" max="15880" width="23.7109375" style="246" customWidth="1"/>
    <col min="15881" max="15881" width="1.140625" style="246" customWidth="1"/>
    <col min="15882" max="15882" width="12.7109375" style="246" customWidth="1"/>
    <col min="15883" max="15883" width="23.5703125" style="246" customWidth="1"/>
    <col min="15884" max="15884" width="12.85546875" style="246" customWidth="1"/>
    <col min="15885" max="15885" width="1.140625" style="246" customWidth="1"/>
    <col min="15886" max="15886" width="23.42578125" style="246" customWidth="1"/>
    <col min="15887" max="15887" width="12.7109375" style="246" customWidth="1"/>
    <col min="15888" max="15888" width="1.140625" style="246" customWidth="1"/>
    <col min="15889" max="15889" width="24.7109375" style="246" customWidth="1"/>
    <col min="15890" max="15890" width="12.7109375" style="246" customWidth="1"/>
    <col min="15891" max="15891" width="1.140625" style="246" customWidth="1"/>
    <col min="15892" max="15892" width="24" style="246" customWidth="1"/>
    <col min="15893" max="15893" width="13" style="246" customWidth="1"/>
    <col min="15894" max="15894" width="1.140625" style="246" customWidth="1"/>
    <col min="15895" max="15895" width="25" style="246" customWidth="1"/>
    <col min="15896" max="15896" width="12.42578125" style="246" customWidth="1"/>
    <col min="15897" max="15897" width="1.140625" style="246" customWidth="1"/>
    <col min="15898" max="15898" width="23.7109375" style="246" customWidth="1"/>
    <col min="15899" max="15899" width="12.7109375" style="246" customWidth="1"/>
    <col min="15900" max="15900" width="24.140625" style="246" customWidth="1"/>
    <col min="15901" max="15901" width="12.85546875" style="246" bestFit="1" customWidth="1"/>
    <col min="15902" max="15902" width="1.140625" style="246" customWidth="1"/>
    <col min="15903" max="15903" width="27.5703125" style="246" customWidth="1"/>
    <col min="15904" max="15904" width="14.140625" style="246" customWidth="1"/>
    <col min="15905" max="15905" width="1.140625" style="246" customWidth="1"/>
    <col min="15906" max="15906" width="24" style="246" customWidth="1"/>
    <col min="15907" max="15907" width="13.5703125" style="246" customWidth="1"/>
    <col min="15908" max="15908" width="1.140625" style="246" customWidth="1"/>
    <col min="15909" max="15909" width="29.5703125" style="246" customWidth="1"/>
    <col min="15910" max="15910" width="13.28515625" style="246" customWidth="1"/>
    <col min="15911" max="15911" width="1.140625" style="246" customWidth="1"/>
    <col min="15912" max="15912" width="25.28515625" style="246" customWidth="1"/>
    <col min="15913" max="15913" width="13.5703125" style="246" customWidth="1"/>
    <col min="15914" max="15914" width="18" style="246" bestFit="1" customWidth="1"/>
    <col min="15915" max="16128" width="11.7109375" style="246"/>
    <col min="16129" max="16129" width="71.140625" style="246" bestFit="1" customWidth="1"/>
    <col min="16130" max="16130" width="24.7109375" style="246" customWidth="1"/>
    <col min="16131" max="16131" width="12.85546875" style="246" customWidth="1"/>
    <col min="16132" max="16132" width="1.140625" style="246" customWidth="1"/>
    <col min="16133" max="16133" width="24.28515625" style="246" customWidth="1"/>
    <col min="16134" max="16134" width="12.7109375" style="246" customWidth="1"/>
    <col min="16135" max="16135" width="1.140625" style="246" customWidth="1"/>
    <col min="16136" max="16136" width="23.7109375" style="246" customWidth="1"/>
    <col min="16137" max="16137" width="1.140625" style="246" customWidth="1"/>
    <col min="16138" max="16138" width="12.7109375" style="246" customWidth="1"/>
    <col min="16139" max="16139" width="23.5703125" style="246" customWidth="1"/>
    <col min="16140" max="16140" width="12.85546875" style="246" customWidth="1"/>
    <col min="16141" max="16141" width="1.140625" style="246" customWidth="1"/>
    <col min="16142" max="16142" width="23.42578125" style="246" customWidth="1"/>
    <col min="16143" max="16143" width="12.7109375" style="246" customWidth="1"/>
    <col min="16144" max="16144" width="1.140625" style="246" customWidth="1"/>
    <col min="16145" max="16145" width="24.7109375" style="246" customWidth="1"/>
    <col min="16146" max="16146" width="12.7109375" style="246" customWidth="1"/>
    <col min="16147" max="16147" width="1.140625" style="246" customWidth="1"/>
    <col min="16148" max="16148" width="24" style="246" customWidth="1"/>
    <col min="16149" max="16149" width="13" style="246" customWidth="1"/>
    <col min="16150" max="16150" width="1.140625" style="246" customWidth="1"/>
    <col min="16151" max="16151" width="25" style="246" customWidth="1"/>
    <col min="16152" max="16152" width="12.42578125" style="246" customWidth="1"/>
    <col min="16153" max="16153" width="1.140625" style="246" customWidth="1"/>
    <col min="16154" max="16154" width="23.7109375" style="246" customWidth="1"/>
    <col min="16155" max="16155" width="12.7109375" style="246" customWidth="1"/>
    <col min="16156" max="16156" width="24.140625" style="246" customWidth="1"/>
    <col min="16157" max="16157" width="12.85546875" style="246" bestFit="1" customWidth="1"/>
    <col min="16158" max="16158" width="1.140625" style="246" customWidth="1"/>
    <col min="16159" max="16159" width="27.5703125" style="246" customWidth="1"/>
    <col min="16160" max="16160" width="14.140625" style="246" customWidth="1"/>
    <col min="16161" max="16161" width="1.140625" style="246" customWidth="1"/>
    <col min="16162" max="16162" width="24" style="246" customWidth="1"/>
    <col min="16163" max="16163" width="13.5703125" style="246" customWidth="1"/>
    <col min="16164" max="16164" width="1.140625" style="246" customWidth="1"/>
    <col min="16165" max="16165" width="29.5703125" style="246" customWidth="1"/>
    <col min="16166" max="16166" width="13.28515625" style="246" customWidth="1"/>
    <col min="16167" max="16167" width="1.140625" style="246" customWidth="1"/>
    <col min="16168" max="16168" width="25.28515625" style="246" customWidth="1"/>
    <col min="16169" max="16169" width="13.5703125" style="246" customWidth="1"/>
    <col min="16170" max="16170" width="18" style="246" bestFit="1" customWidth="1"/>
    <col min="16171" max="16384" width="11.7109375" style="246"/>
  </cols>
  <sheetData>
    <row r="3" spans="1:42" ht="15">
      <c r="A3" s="241"/>
      <c r="B3" s="241"/>
      <c r="C3" s="242"/>
      <c r="D3" s="241"/>
      <c r="E3" s="241"/>
      <c r="F3" s="242"/>
      <c r="G3" s="241"/>
      <c r="H3" s="241"/>
      <c r="I3" s="241"/>
      <c r="J3" s="242"/>
      <c r="K3" s="241"/>
      <c r="L3" s="242"/>
      <c r="M3" s="241"/>
      <c r="N3" s="241"/>
      <c r="O3" s="242"/>
      <c r="P3" s="241"/>
      <c r="Q3" s="241"/>
      <c r="R3" s="242"/>
      <c r="S3" s="241"/>
      <c r="T3" s="241"/>
      <c r="U3" s="242"/>
      <c r="V3" s="241"/>
      <c r="W3" s="241"/>
      <c r="X3" s="243"/>
      <c r="Y3" s="241"/>
      <c r="Z3" s="241"/>
      <c r="AA3" s="242"/>
      <c r="AB3" s="241"/>
      <c r="AC3" s="244"/>
      <c r="AD3" s="241"/>
      <c r="AE3" s="241"/>
      <c r="AF3" s="244"/>
      <c r="AG3" s="241"/>
      <c r="AH3" s="241"/>
      <c r="AI3" s="241"/>
      <c r="AJ3" s="241"/>
      <c r="AK3" s="245"/>
      <c r="AL3" s="242"/>
      <c r="AM3" s="241"/>
      <c r="AN3" s="241"/>
      <c r="AO3" s="242"/>
    </row>
    <row r="4" spans="1:42" ht="15.75">
      <c r="A4" s="241"/>
      <c r="B4" s="452" t="s">
        <v>359</v>
      </c>
      <c r="C4" s="452"/>
      <c r="D4" s="247"/>
      <c r="E4" s="452" t="s">
        <v>360</v>
      </c>
      <c r="F4" s="452"/>
      <c r="G4" s="247"/>
      <c r="H4" s="453" t="s">
        <v>361</v>
      </c>
      <c r="I4" s="453"/>
      <c r="J4" s="453"/>
      <c r="K4" s="453" t="s">
        <v>362</v>
      </c>
      <c r="L4" s="453"/>
      <c r="M4" s="247"/>
      <c r="N4" s="453" t="s">
        <v>363</v>
      </c>
      <c r="O4" s="453"/>
      <c r="P4" s="247"/>
      <c r="Q4" s="452" t="s">
        <v>364</v>
      </c>
      <c r="R4" s="452"/>
      <c r="S4" s="247"/>
      <c r="T4" s="452" t="s">
        <v>615</v>
      </c>
      <c r="U4" s="452"/>
      <c r="V4" s="248"/>
      <c r="W4" s="452" t="s">
        <v>616</v>
      </c>
      <c r="X4" s="452"/>
      <c r="Y4" s="247"/>
      <c r="Z4" s="452" t="s">
        <v>617</v>
      </c>
      <c r="AA4" s="452"/>
      <c r="AB4" s="452" t="s">
        <v>971</v>
      </c>
      <c r="AC4" s="452"/>
      <c r="AD4" s="247"/>
      <c r="AE4" s="452" t="s">
        <v>972</v>
      </c>
      <c r="AF4" s="452"/>
      <c r="AG4" s="247"/>
      <c r="AH4" s="249" t="s">
        <v>1019</v>
      </c>
      <c r="AI4" s="250"/>
      <c r="AJ4" s="247"/>
      <c r="AK4" s="452" t="s">
        <v>1093</v>
      </c>
      <c r="AL4" s="452"/>
      <c r="AM4" s="251"/>
      <c r="AN4" s="452" t="s">
        <v>973</v>
      </c>
      <c r="AO4" s="452"/>
      <c r="AP4" s="252"/>
    </row>
    <row r="5" spans="1:42" ht="15">
      <c r="A5" s="241"/>
      <c r="B5" s="253"/>
      <c r="C5" s="254"/>
      <c r="D5" s="253"/>
      <c r="E5" s="253"/>
      <c r="F5" s="254"/>
      <c r="G5" s="253"/>
      <c r="H5" s="255"/>
      <c r="I5" s="253"/>
      <c r="J5" s="254"/>
      <c r="K5" s="255"/>
      <c r="L5" s="254"/>
      <c r="M5" s="253"/>
      <c r="N5" s="255"/>
      <c r="O5" s="254"/>
      <c r="P5" s="253"/>
      <c r="Q5" s="253"/>
      <c r="R5" s="254"/>
      <c r="S5" s="253"/>
      <c r="T5" s="253"/>
      <c r="U5" s="254"/>
      <c r="V5" s="253"/>
      <c r="W5" s="253"/>
      <c r="X5" s="243"/>
      <c r="Y5" s="253"/>
      <c r="Z5" s="253"/>
      <c r="AA5" s="254"/>
      <c r="AB5" s="253"/>
      <c r="AC5" s="244"/>
      <c r="AD5" s="253"/>
      <c r="AE5" s="253"/>
      <c r="AF5" s="244"/>
      <c r="AG5" s="253"/>
      <c r="AH5" s="253"/>
      <c r="AI5" s="253"/>
      <c r="AJ5" s="253"/>
      <c r="AK5" s="256"/>
      <c r="AL5" s="254"/>
      <c r="AM5" s="257"/>
      <c r="AN5" s="253"/>
      <c r="AO5" s="254"/>
    </row>
    <row r="6" spans="1:42" s="258" customFormat="1" ht="14.25">
      <c r="B6" s="259" t="s">
        <v>0</v>
      </c>
      <c r="C6" s="260" t="s">
        <v>1</v>
      </c>
      <c r="D6" s="261"/>
      <c r="E6" s="259" t="s">
        <v>0</v>
      </c>
      <c r="F6" s="260" t="s">
        <v>1</v>
      </c>
      <c r="G6" s="261"/>
      <c r="H6" s="262" t="s">
        <v>0</v>
      </c>
      <c r="I6" s="261"/>
      <c r="J6" s="260" t="s">
        <v>1</v>
      </c>
      <c r="K6" s="262" t="s">
        <v>0</v>
      </c>
      <c r="L6" s="260" t="s">
        <v>1</v>
      </c>
      <c r="M6" s="261"/>
      <c r="N6" s="262" t="s">
        <v>0</v>
      </c>
      <c r="O6" s="260" t="s">
        <v>1</v>
      </c>
      <c r="P6" s="261"/>
      <c r="Q6" s="259" t="s">
        <v>0</v>
      </c>
      <c r="R6" s="260" t="s">
        <v>1</v>
      </c>
      <c r="S6" s="261"/>
      <c r="T6" s="259" t="s">
        <v>0</v>
      </c>
      <c r="U6" s="260" t="s">
        <v>1</v>
      </c>
      <c r="V6" s="261"/>
      <c r="W6" s="259" t="s">
        <v>0</v>
      </c>
      <c r="X6" s="263" t="s">
        <v>1</v>
      </c>
      <c r="Y6" s="261"/>
      <c r="Z6" s="259" t="s">
        <v>0</v>
      </c>
      <c r="AA6" s="260" t="s">
        <v>1</v>
      </c>
      <c r="AB6" s="259" t="s">
        <v>0</v>
      </c>
      <c r="AC6" s="264" t="s">
        <v>1</v>
      </c>
      <c r="AD6" s="261"/>
      <c r="AE6" s="259" t="s">
        <v>0</v>
      </c>
      <c r="AF6" s="264" t="s">
        <v>1</v>
      </c>
      <c r="AG6" s="261"/>
      <c r="AH6" s="259" t="s">
        <v>0</v>
      </c>
      <c r="AI6" s="259" t="s">
        <v>1</v>
      </c>
      <c r="AJ6" s="261"/>
      <c r="AK6" s="265" t="s">
        <v>0</v>
      </c>
      <c r="AL6" s="260" t="s">
        <v>1</v>
      </c>
      <c r="AM6" s="266"/>
      <c r="AN6" s="259" t="s">
        <v>0</v>
      </c>
      <c r="AO6" s="260" t="s">
        <v>1</v>
      </c>
    </row>
    <row r="7" spans="1:42" ht="15.75">
      <c r="A7" s="267" t="s">
        <v>2</v>
      </c>
      <c r="B7" s="268"/>
      <c r="C7" s="269"/>
      <c r="D7" s="268"/>
      <c r="E7" s="268"/>
      <c r="F7" s="269"/>
      <c r="G7" s="268"/>
      <c r="H7" s="268"/>
      <c r="I7" s="268"/>
      <c r="J7" s="269"/>
      <c r="K7" s="257"/>
      <c r="L7" s="270"/>
      <c r="M7" s="257"/>
      <c r="N7" s="257"/>
      <c r="O7" s="269"/>
      <c r="P7" s="268"/>
      <c r="Q7" s="268"/>
      <c r="R7" s="269"/>
      <c r="S7" s="268"/>
      <c r="T7" s="268"/>
      <c r="U7" s="269"/>
      <c r="V7" s="268"/>
      <c r="W7" s="268"/>
      <c r="X7" s="271"/>
      <c r="Y7" s="268"/>
      <c r="Z7" s="268"/>
      <c r="AA7" s="269"/>
      <c r="AB7" s="268"/>
      <c r="AC7" s="272"/>
      <c r="AD7" s="268"/>
      <c r="AE7" s="268"/>
      <c r="AF7" s="272"/>
      <c r="AG7" s="268"/>
      <c r="AH7" s="268"/>
      <c r="AI7" s="268"/>
      <c r="AJ7" s="268"/>
      <c r="AK7" s="268"/>
      <c r="AL7" s="269"/>
      <c r="AM7" s="268"/>
      <c r="AN7" s="268"/>
      <c r="AO7" s="269"/>
    </row>
    <row r="8" spans="1:42" ht="15">
      <c r="A8" s="253"/>
      <c r="B8" s="268"/>
      <c r="C8" s="270"/>
      <c r="D8" s="257"/>
      <c r="E8" s="257"/>
      <c r="F8" s="270"/>
      <c r="G8" s="257"/>
      <c r="H8" s="268"/>
      <c r="I8" s="257"/>
      <c r="J8" s="270"/>
      <c r="K8" s="257"/>
      <c r="L8" s="270"/>
      <c r="M8" s="257"/>
      <c r="N8" s="257"/>
      <c r="O8" s="270"/>
      <c r="P8" s="257"/>
      <c r="Q8" s="257"/>
      <c r="R8" s="270"/>
      <c r="S8" s="257"/>
      <c r="T8" s="257"/>
      <c r="U8" s="270"/>
      <c r="V8" s="257"/>
      <c r="W8" s="257"/>
      <c r="X8" s="273"/>
      <c r="Y8" s="257"/>
      <c r="Z8" s="257"/>
      <c r="AA8" s="273"/>
      <c r="AB8" s="257"/>
      <c r="AC8" s="274"/>
      <c r="AD8" s="257"/>
      <c r="AE8" s="257"/>
      <c r="AF8" s="274"/>
      <c r="AG8" s="257"/>
      <c r="AH8" s="257"/>
      <c r="AI8" s="257"/>
      <c r="AJ8" s="257"/>
      <c r="AK8" s="268"/>
      <c r="AL8" s="270"/>
      <c r="AM8" s="257"/>
      <c r="AN8" s="257"/>
      <c r="AO8" s="270"/>
    </row>
    <row r="9" spans="1:42" ht="15">
      <c r="A9" s="275" t="s">
        <v>3</v>
      </c>
      <c r="B9" s="276">
        <v>8728058.2400000002</v>
      </c>
      <c r="C9" s="243">
        <v>0.33142843680104284</v>
      </c>
      <c r="D9" s="257"/>
      <c r="E9" s="277">
        <v>8314536.8899999997</v>
      </c>
      <c r="F9" s="243">
        <v>0.34821329700087433</v>
      </c>
      <c r="G9" s="268"/>
      <c r="H9" s="277">
        <v>10092947.26</v>
      </c>
      <c r="I9" s="257"/>
      <c r="J9" s="243">
        <v>0.37240717803683554</v>
      </c>
      <c r="K9" s="277">
        <v>9155694.0600000005</v>
      </c>
      <c r="L9" s="243">
        <v>0.36109509703779474</v>
      </c>
      <c r="M9" s="268"/>
      <c r="N9" s="277">
        <v>9341519.3800000008</v>
      </c>
      <c r="O9" s="243">
        <v>0.34828206205495599</v>
      </c>
      <c r="P9" s="268"/>
      <c r="Q9" s="277">
        <v>10255921.77</v>
      </c>
      <c r="R9" s="243">
        <v>0.40257913923872546</v>
      </c>
      <c r="S9" s="268"/>
      <c r="T9" s="277">
        <v>9447972.7400000002</v>
      </c>
      <c r="U9" s="243">
        <v>0.35670618491535105</v>
      </c>
      <c r="V9" s="268"/>
      <c r="W9" s="277">
        <v>10231133.6</v>
      </c>
      <c r="X9" s="243">
        <v>0.38142508674099401</v>
      </c>
      <c r="Y9" s="268"/>
      <c r="Z9" s="277">
        <v>8679246.4299999997</v>
      </c>
      <c r="AA9" s="243">
        <v>0.35590762281552157</v>
      </c>
      <c r="AB9" s="277">
        <v>10441698.73</v>
      </c>
      <c r="AC9" s="278">
        <v>0.38246647821308766</v>
      </c>
      <c r="AD9" s="268"/>
      <c r="AE9" s="277">
        <v>9755894.4600000009</v>
      </c>
      <c r="AF9" s="278">
        <v>0.36885508568602382</v>
      </c>
      <c r="AG9" s="268"/>
      <c r="AH9" s="277">
        <v>9130621.1300000008</v>
      </c>
      <c r="AI9" s="278">
        <v>0.33099933136085696</v>
      </c>
      <c r="AJ9" s="257"/>
      <c r="AK9" s="276">
        <v>113575244.69</v>
      </c>
      <c r="AL9" s="243">
        <v>0.361706475300345</v>
      </c>
      <c r="AM9" s="257"/>
      <c r="AN9" s="276">
        <v>90479431.230000004</v>
      </c>
      <c r="AO9" s="273">
        <v>0.33509248580429235</v>
      </c>
    </row>
    <row r="10" spans="1:42" ht="15">
      <c r="A10" s="279" t="s">
        <v>4</v>
      </c>
      <c r="B10" s="280">
        <v>241776.18</v>
      </c>
      <c r="C10" s="281">
        <v>9.1809081916858926E-3</v>
      </c>
      <c r="D10" s="257"/>
      <c r="E10" s="282">
        <v>260610.26</v>
      </c>
      <c r="F10" s="281">
        <v>1.0914373111507726E-2</v>
      </c>
      <c r="G10" s="268"/>
      <c r="H10" s="282">
        <v>307302.15999999997</v>
      </c>
      <c r="I10" s="257"/>
      <c r="J10" s="281">
        <v>1.133876233196765E-2</v>
      </c>
      <c r="K10" s="282">
        <v>342075.63</v>
      </c>
      <c r="L10" s="281">
        <v>1.3491258226808286E-2</v>
      </c>
      <c r="M10" s="268"/>
      <c r="N10" s="282">
        <v>279647.11</v>
      </c>
      <c r="O10" s="281">
        <v>1.04261489118175E-2</v>
      </c>
      <c r="P10" s="268"/>
      <c r="Q10" s="282">
        <v>298548.89</v>
      </c>
      <c r="R10" s="281">
        <v>1.171903977548348E-2</v>
      </c>
      <c r="S10" s="268"/>
      <c r="T10" s="282">
        <v>359263.98</v>
      </c>
      <c r="U10" s="281">
        <v>1.3563934529652863E-2</v>
      </c>
      <c r="V10" s="268"/>
      <c r="W10" s="282">
        <v>390926.65</v>
      </c>
      <c r="X10" s="281">
        <v>1.4574067470452758E-2</v>
      </c>
      <c r="Y10" s="268"/>
      <c r="Z10" s="282">
        <v>347958.88</v>
      </c>
      <c r="AA10" s="281">
        <v>1.42686601673495E-2</v>
      </c>
      <c r="AB10" s="282">
        <v>437908.58</v>
      </c>
      <c r="AC10" s="283">
        <v>1.6040048339135922E-2</v>
      </c>
      <c r="AD10" s="268"/>
      <c r="AE10" s="282">
        <v>407180.13</v>
      </c>
      <c r="AF10" s="283">
        <v>1.5394842815960139E-2</v>
      </c>
      <c r="AG10" s="268"/>
      <c r="AH10" s="282">
        <v>317824.06</v>
      </c>
      <c r="AI10" s="283">
        <v>1.1521620473851912E-2</v>
      </c>
      <c r="AJ10" s="257"/>
      <c r="AK10" s="280">
        <v>3991022.51</v>
      </c>
      <c r="AL10" s="281">
        <v>1.2710328636109372E-2</v>
      </c>
      <c r="AM10" s="257"/>
      <c r="AN10" s="280">
        <v>6130120.9399999995</v>
      </c>
      <c r="AO10" s="281">
        <v>2.3804236504296614E-2</v>
      </c>
    </row>
    <row r="11" spans="1:42" ht="15">
      <c r="A11" s="279" t="s">
        <v>423</v>
      </c>
      <c r="B11" s="284"/>
      <c r="C11" s="285"/>
      <c r="D11" s="257"/>
      <c r="E11" s="255"/>
      <c r="F11" s="243"/>
      <c r="G11" s="268"/>
      <c r="H11" s="255"/>
      <c r="I11" s="257"/>
      <c r="J11" s="243"/>
      <c r="K11" s="255"/>
      <c r="L11" s="243"/>
      <c r="M11" s="268"/>
      <c r="N11" s="255"/>
      <c r="O11" s="243"/>
      <c r="P11" s="268"/>
      <c r="Q11" s="255"/>
      <c r="R11" s="243"/>
      <c r="S11" s="268"/>
      <c r="T11" s="255"/>
      <c r="U11" s="243"/>
      <c r="V11" s="268"/>
      <c r="W11" s="255"/>
      <c r="X11" s="243"/>
      <c r="Y11" s="268"/>
      <c r="Z11" s="255"/>
      <c r="AA11" s="243"/>
      <c r="AB11" s="255"/>
      <c r="AC11" s="278"/>
      <c r="AD11" s="268"/>
      <c r="AE11" s="255"/>
      <c r="AF11" s="278"/>
      <c r="AG11" s="268"/>
      <c r="AH11" s="255"/>
      <c r="AI11" s="278"/>
      <c r="AJ11" s="257"/>
      <c r="AK11" s="284"/>
      <c r="AL11" s="285"/>
      <c r="AM11" s="257"/>
      <c r="AN11" s="284"/>
      <c r="AO11" s="285"/>
    </row>
    <row r="12" spans="1:42" ht="15">
      <c r="A12" s="279" t="s">
        <v>5</v>
      </c>
      <c r="B12" s="284">
        <v>8969834.4199999999</v>
      </c>
      <c r="C12" s="243">
        <v>0.34060934499272871</v>
      </c>
      <c r="D12" s="257"/>
      <c r="E12" s="255">
        <v>8575147.1500000004</v>
      </c>
      <c r="F12" s="243">
        <v>0.35912767011238206</v>
      </c>
      <c r="G12" s="268"/>
      <c r="H12" s="255">
        <v>10400249.42</v>
      </c>
      <c r="I12" s="257"/>
      <c r="J12" s="243">
        <v>0.38374594036880316</v>
      </c>
      <c r="K12" s="255">
        <v>9497769.6900000013</v>
      </c>
      <c r="L12" s="243">
        <v>0.37458635526460304</v>
      </c>
      <c r="M12" s="268"/>
      <c r="N12" s="255">
        <v>9621166.4900000002</v>
      </c>
      <c r="O12" s="243">
        <v>0.35870821096677347</v>
      </c>
      <c r="P12" s="268"/>
      <c r="Q12" s="255">
        <v>10554470.66</v>
      </c>
      <c r="R12" s="243">
        <v>0.41429817901420896</v>
      </c>
      <c r="S12" s="268"/>
      <c r="T12" s="255">
        <v>9807236.7200000007</v>
      </c>
      <c r="U12" s="243">
        <v>0.37027011944500393</v>
      </c>
      <c r="V12" s="268"/>
      <c r="W12" s="255">
        <v>10622060.25</v>
      </c>
      <c r="X12" s="243">
        <v>0.39599915421144677</v>
      </c>
      <c r="Y12" s="268"/>
      <c r="Z12" s="255">
        <v>9027205.3100000005</v>
      </c>
      <c r="AA12" s="243">
        <v>0.37017628298287114</v>
      </c>
      <c r="AB12" s="255">
        <v>10879607.310000001</v>
      </c>
      <c r="AC12" s="243">
        <v>0.39850652655222357</v>
      </c>
      <c r="AD12" s="268"/>
      <c r="AE12" s="255">
        <v>10163074.590000002</v>
      </c>
      <c r="AF12" s="278">
        <v>0.38424992850198403</v>
      </c>
      <c r="AG12" s="268"/>
      <c r="AH12" s="255">
        <v>9448445.1900000013</v>
      </c>
      <c r="AI12" s="278">
        <v>0.34252095183470893</v>
      </c>
      <c r="AJ12" s="257"/>
      <c r="AK12" s="284">
        <v>117566267.20000002</v>
      </c>
      <c r="AL12" s="243">
        <v>0.37441680393645443</v>
      </c>
      <c r="AM12" s="257"/>
      <c r="AN12" s="284">
        <v>96609552.169999987</v>
      </c>
      <c r="AO12" s="243">
        <v>0.35889672230858893</v>
      </c>
    </row>
    <row r="13" spans="1:42" ht="15">
      <c r="A13" s="253"/>
      <c r="B13" s="284"/>
      <c r="C13" s="285"/>
      <c r="D13" s="257"/>
      <c r="E13" s="255"/>
      <c r="F13" s="243"/>
      <c r="G13" s="268"/>
      <c r="H13" s="255"/>
      <c r="I13" s="257"/>
      <c r="J13" s="243"/>
      <c r="K13" s="255"/>
      <c r="L13" s="243"/>
      <c r="M13" s="268"/>
      <c r="N13" s="255"/>
      <c r="O13" s="243"/>
      <c r="P13" s="268"/>
      <c r="Q13" s="255"/>
      <c r="R13" s="243"/>
      <c r="S13" s="268"/>
      <c r="T13" s="255"/>
      <c r="U13" s="243"/>
      <c r="V13" s="268"/>
      <c r="W13" s="255"/>
      <c r="X13" s="243"/>
      <c r="Y13" s="268"/>
      <c r="Z13" s="255"/>
      <c r="AA13" s="243"/>
      <c r="AB13" s="255"/>
      <c r="AC13" s="278"/>
      <c r="AD13" s="268"/>
      <c r="AE13" s="255"/>
      <c r="AF13" s="278"/>
      <c r="AG13" s="268"/>
      <c r="AH13" s="255"/>
      <c r="AI13" s="278"/>
      <c r="AJ13" s="257"/>
      <c r="AK13" s="284"/>
      <c r="AL13" s="285"/>
      <c r="AM13" s="257"/>
      <c r="AN13" s="284"/>
      <c r="AO13" s="285"/>
    </row>
    <row r="14" spans="1:42" ht="15">
      <c r="A14" s="279" t="s">
        <v>6</v>
      </c>
      <c r="B14" s="284">
        <v>273541.84999999998</v>
      </c>
      <c r="C14" s="243">
        <v>1.038713826744187E-2</v>
      </c>
      <c r="D14" s="257"/>
      <c r="E14" s="255">
        <v>252304.37</v>
      </c>
      <c r="F14" s="243">
        <v>1.0566521946771767E-2</v>
      </c>
      <c r="G14" s="268"/>
      <c r="H14" s="255">
        <v>285240.87</v>
      </c>
      <c r="I14" s="257"/>
      <c r="J14" s="243">
        <v>1.0524750077557807E-2</v>
      </c>
      <c r="K14" s="255">
        <v>262630.59999999998</v>
      </c>
      <c r="L14" s="243">
        <v>1.0357993765476938E-2</v>
      </c>
      <c r="M14" s="268"/>
      <c r="N14" s="255">
        <v>262508.43</v>
      </c>
      <c r="O14" s="243">
        <v>9.7871634782402024E-3</v>
      </c>
      <c r="P14" s="268"/>
      <c r="Q14" s="255">
        <v>261062.84</v>
      </c>
      <c r="R14" s="243">
        <v>1.0247587274099995E-2</v>
      </c>
      <c r="S14" s="268"/>
      <c r="T14" s="255">
        <v>246432.7</v>
      </c>
      <c r="U14" s="243">
        <v>9.3040137471215052E-3</v>
      </c>
      <c r="V14" s="268"/>
      <c r="W14" s="255">
        <v>274949.7</v>
      </c>
      <c r="X14" s="243">
        <v>1.0250351258428518E-2</v>
      </c>
      <c r="Y14" s="268"/>
      <c r="Z14" s="255">
        <v>234169.94</v>
      </c>
      <c r="AA14" s="243">
        <v>9.6025464137274568E-3</v>
      </c>
      <c r="AB14" s="255">
        <v>281878.56</v>
      </c>
      <c r="AC14" s="278">
        <v>1.0324862162248625E-2</v>
      </c>
      <c r="AD14" s="268"/>
      <c r="AE14" s="255">
        <v>252767.88</v>
      </c>
      <c r="AF14" s="278">
        <v>9.556757549842804E-3</v>
      </c>
      <c r="AG14" s="268"/>
      <c r="AH14" s="255">
        <v>252086.67</v>
      </c>
      <c r="AI14" s="278">
        <v>9.1385370203160548E-3</v>
      </c>
      <c r="AJ14" s="257"/>
      <c r="AK14" s="284">
        <v>3139574.4099999997</v>
      </c>
      <c r="AL14" s="243">
        <v>9.9986964314614166E-3</v>
      </c>
      <c r="AM14" s="257"/>
      <c r="AN14" s="284">
        <v>3074271.06</v>
      </c>
      <c r="AO14" s="273">
        <v>1.1494884648396573E-2</v>
      </c>
    </row>
    <row r="15" spans="1:42" ht="15">
      <c r="A15" s="279" t="s">
        <v>7</v>
      </c>
      <c r="B15" s="284">
        <v>703736.45</v>
      </c>
      <c r="C15" s="243">
        <v>2.6722813382993101E-2</v>
      </c>
      <c r="D15" s="257"/>
      <c r="E15" s="255">
        <v>641558.12</v>
      </c>
      <c r="F15" s="243">
        <v>2.6868492032498827E-2</v>
      </c>
      <c r="G15" s="268"/>
      <c r="H15" s="255">
        <v>743907.36</v>
      </c>
      <c r="I15" s="257"/>
      <c r="J15" s="243">
        <v>2.7448517615500975E-2</v>
      </c>
      <c r="K15" s="255">
        <v>694859.57</v>
      </c>
      <c r="L15" s="243">
        <v>2.7404845794595095E-2</v>
      </c>
      <c r="M15" s="268"/>
      <c r="N15" s="255">
        <v>809735.65</v>
      </c>
      <c r="O15" s="243">
        <v>3.0189564505448803E-2</v>
      </c>
      <c r="P15" s="268"/>
      <c r="Q15" s="255">
        <v>764465.1</v>
      </c>
      <c r="R15" s="243">
        <v>3.00078051332529E-2</v>
      </c>
      <c r="S15" s="268"/>
      <c r="T15" s="255">
        <v>737041.29</v>
      </c>
      <c r="U15" s="243">
        <v>2.7826835863731428E-2</v>
      </c>
      <c r="V15" s="268"/>
      <c r="W15" s="255">
        <v>793125.55</v>
      </c>
      <c r="X15" s="243">
        <v>2.956837370447871E-2</v>
      </c>
      <c r="Y15" s="268"/>
      <c r="Z15" s="255">
        <v>697068.8</v>
      </c>
      <c r="AA15" s="243">
        <v>2.8584520735502182E-2</v>
      </c>
      <c r="AB15" s="255">
        <v>844831.39</v>
      </c>
      <c r="AC15" s="278">
        <v>3.0945126341254587E-2</v>
      </c>
      <c r="AD15" s="268"/>
      <c r="AE15" s="255">
        <v>712810.29</v>
      </c>
      <c r="AF15" s="278">
        <v>2.695024035713374E-2</v>
      </c>
      <c r="AG15" s="268"/>
      <c r="AH15" s="255">
        <v>644408.26</v>
      </c>
      <c r="AI15" s="278">
        <v>2.3360809757245207E-2</v>
      </c>
      <c r="AJ15" s="257"/>
      <c r="AK15" s="284">
        <v>8787547.8299999982</v>
      </c>
      <c r="AL15" s="243">
        <v>2.7985966138995733E-2</v>
      </c>
      <c r="AM15" s="257"/>
      <c r="AN15" s="284">
        <v>7567959.5500000007</v>
      </c>
      <c r="AO15" s="273">
        <v>2.8222059317352475E-2</v>
      </c>
    </row>
    <row r="16" spans="1:42" ht="15">
      <c r="A16" s="279" t="s">
        <v>8</v>
      </c>
      <c r="B16" s="284">
        <v>196998.06</v>
      </c>
      <c r="C16" s="243">
        <v>7.4805595108675673E-3</v>
      </c>
      <c r="D16" s="257"/>
      <c r="E16" s="255">
        <v>166388.84</v>
      </c>
      <c r="F16" s="243">
        <v>6.9683744659590962E-3</v>
      </c>
      <c r="G16" s="268"/>
      <c r="H16" s="255">
        <v>200120.18</v>
      </c>
      <c r="I16" s="257"/>
      <c r="J16" s="243">
        <v>7.3839870141185664E-3</v>
      </c>
      <c r="K16" s="255">
        <v>184033.14</v>
      </c>
      <c r="L16" s="243">
        <v>7.2581569579521386E-3</v>
      </c>
      <c r="M16" s="268"/>
      <c r="N16" s="255">
        <v>190584.15</v>
      </c>
      <c r="O16" s="243">
        <v>7.1055936466933745E-3</v>
      </c>
      <c r="P16" s="268"/>
      <c r="Q16" s="255">
        <v>175231.92</v>
      </c>
      <c r="R16" s="243">
        <v>6.8784373655327918E-3</v>
      </c>
      <c r="S16" s="268"/>
      <c r="T16" s="255">
        <v>171713.99</v>
      </c>
      <c r="U16" s="243">
        <v>6.4830248726450851E-3</v>
      </c>
      <c r="V16" s="268"/>
      <c r="W16" s="255">
        <v>176892.66</v>
      </c>
      <c r="X16" s="243">
        <v>6.5947040496416899E-3</v>
      </c>
      <c r="Y16" s="268"/>
      <c r="Z16" s="255">
        <v>170991.38</v>
      </c>
      <c r="AA16" s="243">
        <v>7.0117994768983099E-3</v>
      </c>
      <c r="AB16" s="255">
        <v>196511.46</v>
      </c>
      <c r="AC16" s="278">
        <v>7.1979711326829324E-3</v>
      </c>
      <c r="AD16" s="268"/>
      <c r="AE16" s="255">
        <v>177531.64</v>
      </c>
      <c r="AF16" s="278">
        <v>6.7121931825593296E-3</v>
      </c>
      <c r="AG16" s="268"/>
      <c r="AH16" s="255">
        <v>173464.88</v>
      </c>
      <c r="AI16" s="278">
        <v>6.2883738660385411E-3</v>
      </c>
      <c r="AJ16" s="257"/>
      <c r="AK16" s="284">
        <v>2180462.2999999998</v>
      </c>
      <c r="AL16" s="243">
        <v>6.9441834372532523E-3</v>
      </c>
      <c r="AM16" s="257"/>
      <c r="AN16" s="284">
        <v>1999035.22</v>
      </c>
      <c r="AO16" s="273">
        <v>7.4287995249065529E-3</v>
      </c>
      <c r="AP16" s="286"/>
    </row>
    <row r="17" spans="1:42" ht="15">
      <c r="A17" s="275" t="s">
        <v>365</v>
      </c>
      <c r="B17" s="284">
        <v>150748.14000000001</v>
      </c>
      <c r="C17" s="243">
        <v>5.7243225259304368E-3</v>
      </c>
      <c r="D17" s="257"/>
      <c r="E17" s="257">
        <v>493.72</v>
      </c>
      <c r="F17" s="243">
        <v>2.0677022817956572E-5</v>
      </c>
      <c r="G17" s="268"/>
      <c r="H17" s="257">
        <v>565.52</v>
      </c>
      <c r="I17" s="257"/>
      <c r="J17" s="243">
        <v>2.0866423047512409E-5</v>
      </c>
      <c r="K17" s="257">
        <v>252.85</v>
      </c>
      <c r="L17" s="243">
        <v>9.9722527519673798E-6</v>
      </c>
      <c r="M17" s="268"/>
      <c r="N17" s="257">
        <v>0</v>
      </c>
      <c r="O17" s="243">
        <v>0</v>
      </c>
      <c r="P17" s="268"/>
      <c r="Q17" s="257">
        <v>0</v>
      </c>
      <c r="R17" s="243">
        <v>0</v>
      </c>
      <c r="S17" s="268"/>
      <c r="T17" s="257">
        <v>0</v>
      </c>
      <c r="U17" s="243">
        <v>0</v>
      </c>
      <c r="V17" s="268"/>
      <c r="W17" s="257">
        <v>0</v>
      </c>
      <c r="X17" s="243">
        <v>0</v>
      </c>
      <c r="Y17" s="268"/>
      <c r="Z17" s="257">
        <v>0</v>
      </c>
      <c r="AA17" s="243">
        <v>0</v>
      </c>
      <c r="AB17" s="257">
        <v>0</v>
      </c>
      <c r="AC17" s="278">
        <v>0</v>
      </c>
      <c r="AD17" s="268"/>
      <c r="AE17" s="257">
        <v>0</v>
      </c>
      <c r="AF17" s="278">
        <v>0</v>
      </c>
      <c r="AG17" s="268"/>
      <c r="AH17" s="257">
        <v>1548040.79</v>
      </c>
      <c r="AI17" s="287">
        <v>5.6118905725456684E-2</v>
      </c>
      <c r="AJ17" s="257"/>
      <c r="AK17" s="284">
        <v>1700101.02</v>
      </c>
      <c r="AL17" s="243">
        <v>5.414362516032202E-3</v>
      </c>
      <c r="AM17" s="257"/>
      <c r="AN17" s="284">
        <v>3575246.7900000005</v>
      </c>
      <c r="AO17" s="273">
        <v>1.1284185926493306E-2</v>
      </c>
    </row>
    <row r="18" spans="1:42" ht="15">
      <c r="A18" s="279" t="s">
        <v>9</v>
      </c>
      <c r="B18" s="280">
        <v>237005.07</v>
      </c>
      <c r="C18" s="281">
        <v>8.9997359898484966E-3</v>
      </c>
      <c r="D18" s="257"/>
      <c r="E18" s="282">
        <v>227978.39</v>
      </c>
      <c r="F18" s="281">
        <v>9.5477484647796367E-3</v>
      </c>
      <c r="G18" s="268"/>
      <c r="H18" s="282">
        <v>289136.23</v>
      </c>
      <c r="I18" s="288"/>
      <c r="J18" s="281">
        <v>1.06684801484348E-2</v>
      </c>
      <c r="K18" s="282">
        <v>264133.24</v>
      </c>
      <c r="L18" s="281">
        <v>1.0417256988238324E-2</v>
      </c>
      <c r="M18" s="268"/>
      <c r="N18" s="282">
        <v>293073.03000000003</v>
      </c>
      <c r="O18" s="281">
        <v>1.0926710641914226E-2</v>
      </c>
      <c r="P18" s="268"/>
      <c r="Q18" s="288">
        <v>223934.47</v>
      </c>
      <c r="R18" s="281">
        <v>8.7901749057978807E-3</v>
      </c>
      <c r="S18" s="268"/>
      <c r="T18" s="282">
        <v>198495.08</v>
      </c>
      <c r="U18" s="281">
        <v>7.4941391830547757E-3</v>
      </c>
      <c r="V18" s="268"/>
      <c r="W18" s="282">
        <v>236821.77</v>
      </c>
      <c r="X18" s="281">
        <v>8.8289106267174268E-3</v>
      </c>
      <c r="Y18" s="268"/>
      <c r="Z18" s="282">
        <v>267775.05</v>
      </c>
      <c r="AA18" s="281">
        <v>1.098058250372866E-2</v>
      </c>
      <c r="AB18" s="282">
        <v>265656.57</v>
      </c>
      <c r="AC18" s="283">
        <v>9.7306707815796745E-3</v>
      </c>
      <c r="AD18" s="268"/>
      <c r="AE18" s="282">
        <v>260931.48</v>
      </c>
      <c r="AF18" s="283">
        <v>9.8654104765275429E-3</v>
      </c>
      <c r="AG18" s="268"/>
      <c r="AH18" s="282">
        <v>165129.54999999999</v>
      </c>
      <c r="AI18" s="283">
        <v>5.9862050850333767E-3</v>
      </c>
      <c r="AJ18" s="257"/>
      <c r="AK18" s="280">
        <v>2930069.9299999997</v>
      </c>
      <c r="AL18" s="281">
        <v>9.3314812541816471E-3</v>
      </c>
      <c r="AM18" s="257"/>
      <c r="AN18" s="280">
        <v>3329213.0599999996</v>
      </c>
      <c r="AO18" s="281">
        <v>1.2509077166973267E-2</v>
      </c>
    </row>
    <row r="19" spans="1:42" ht="15">
      <c r="A19" s="253"/>
      <c r="B19" s="284"/>
      <c r="C19" s="243"/>
      <c r="D19" s="257"/>
      <c r="E19" s="257"/>
      <c r="F19" s="243"/>
      <c r="G19" s="257"/>
      <c r="H19" s="257"/>
      <c r="I19" s="257"/>
      <c r="J19" s="243"/>
      <c r="K19" s="257"/>
      <c r="L19" s="243"/>
      <c r="M19" s="268"/>
      <c r="N19" s="257"/>
      <c r="O19" s="243"/>
      <c r="P19" s="268"/>
      <c r="Q19" s="257"/>
      <c r="R19" s="243"/>
      <c r="S19" s="268"/>
      <c r="T19" s="257"/>
      <c r="U19" s="243"/>
      <c r="V19" s="268"/>
      <c r="W19" s="257"/>
      <c r="X19" s="243"/>
      <c r="Y19" s="268"/>
      <c r="Z19" s="257"/>
      <c r="AA19" s="243"/>
      <c r="AB19" s="257"/>
      <c r="AC19" s="278"/>
      <c r="AD19" s="268"/>
      <c r="AE19" s="257"/>
      <c r="AF19" s="278"/>
      <c r="AG19" s="268"/>
      <c r="AH19" s="257"/>
      <c r="AI19" s="278"/>
      <c r="AJ19" s="257"/>
      <c r="AK19" s="284"/>
      <c r="AL19" s="285"/>
      <c r="AM19" s="257"/>
      <c r="AN19" s="284"/>
      <c r="AO19" s="285"/>
    </row>
    <row r="20" spans="1:42" ht="15">
      <c r="A20" s="279" t="s">
        <v>10</v>
      </c>
      <c r="B20" s="284">
        <v>10531863.99</v>
      </c>
      <c r="C20" s="243">
        <v>0.3999239146698102</v>
      </c>
      <c r="D20" s="257"/>
      <c r="E20" s="255">
        <v>9863870.5899999999</v>
      </c>
      <c r="F20" s="243">
        <v>0.41309948404520935</v>
      </c>
      <c r="G20" s="268"/>
      <c r="H20" s="255">
        <v>11919219.579999998</v>
      </c>
      <c r="I20" s="257"/>
      <c r="J20" s="243">
        <v>0.43979254164746279</v>
      </c>
      <c r="K20" s="255">
        <v>10903679.090000002</v>
      </c>
      <c r="L20" s="243">
        <v>0.43003458102361752</v>
      </c>
      <c r="M20" s="268"/>
      <c r="N20" s="255">
        <v>11177067.75</v>
      </c>
      <c r="O20" s="243">
        <v>0.41671724323907006</v>
      </c>
      <c r="P20" s="268"/>
      <c r="Q20" s="255">
        <v>11979164.99</v>
      </c>
      <c r="R20" s="243">
        <v>0.47022218369289254</v>
      </c>
      <c r="S20" s="268"/>
      <c r="T20" s="255">
        <v>11160919.780000001</v>
      </c>
      <c r="U20" s="243">
        <v>0.42137813311155675</v>
      </c>
      <c r="V20" s="268"/>
      <c r="W20" s="255">
        <v>12103849.93</v>
      </c>
      <c r="X20" s="243">
        <v>0.4512414938507131</v>
      </c>
      <c r="Y20" s="268"/>
      <c r="Z20" s="255">
        <v>10397210.480000002</v>
      </c>
      <c r="AA20" s="243">
        <v>0.42635573211272781</v>
      </c>
      <c r="AB20" s="255">
        <v>12468485.290000003</v>
      </c>
      <c r="AC20" s="278">
        <v>0.45670515696998948</v>
      </c>
      <c r="AD20" s="268"/>
      <c r="AE20" s="255">
        <v>11567115.880000003</v>
      </c>
      <c r="AF20" s="278">
        <v>0.43733453006804746</v>
      </c>
      <c r="AG20" s="268"/>
      <c r="AH20" s="255">
        <v>12231575.340000004</v>
      </c>
      <c r="AI20" s="278">
        <v>0.44341378328879888</v>
      </c>
      <c r="AJ20" s="257"/>
      <c r="AK20" s="289">
        <v>136304022.69</v>
      </c>
      <c r="AL20" s="243">
        <v>0.43409149371437866</v>
      </c>
      <c r="AM20" s="257"/>
      <c r="AN20" s="289">
        <v>116155277.84999999</v>
      </c>
      <c r="AO20" s="243">
        <v>0.42983572889271099</v>
      </c>
    </row>
    <row r="21" spans="1:42" ht="15">
      <c r="A21" s="253"/>
      <c r="B21" s="284"/>
      <c r="C21" s="243"/>
      <c r="D21" s="257"/>
      <c r="E21" s="255"/>
      <c r="F21" s="243"/>
      <c r="G21" s="268"/>
      <c r="H21" s="255"/>
      <c r="I21" s="257"/>
      <c r="J21" s="243"/>
      <c r="K21" s="255"/>
      <c r="L21" s="243"/>
      <c r="M21" s="268"/>
      <c r="N21" s="255"/>
      <c r="O21" s="243"/>
      <c r="P21" s="268"/>
      <c r="Q21" s="255"/>
      <c r="R21" s="243"/>
      <c r="S21" s="268"/>
      <c r="T21" s="255"/>
      <c r="U21" s="243"/>
      <c r="V21" s="268"/>
      <c r="W21" s="255"/>
      <c r="X21" s="243"/>
      <c r="Y21" s="268"/>
      <c r="Z21" s="255"/>
      <c r="AA21" s="243"/>
      <c r="AB21" s="255"/>
      <c r="AC21" s="278"/>
      <c r="AD21" s="268"/>
      <c r="AE21" s="255"/>
      <c r="AF21" s="278"/>
      <c r="AG21" s="268"/>
      <c r="AH21" s="255"/>
      <c r="AI21" s="278"/>
      <c r="AJ21" s="257"/>
      <c r="AK21" s="284"/>
      <c r="AL21" s="285"/>
      <c r="AM21" s="257"/>
      <c r="AN21" s="284"/>
      <c r="AO21" s="285"/>
    </row>
    <row r="22" spans="1:42" ht="15">
      <c r="A22" s="253"/>
      <c r="B22" s="284"/>
      <c r="C22" s="243"/>
      <c r="D22" s="257"/>
      <c r="E22" s="255"/>
      <c r="F22" s="243"/>
      <c r="G22" s="268"/>
      <c r="H22" s="255"/>
      <c r="I22" s="257"/>
      <c r="J22" s="243"/>
      <c r="K22" s="255"/>
      <c r="L22" s="243"/>
      <c r="M22" s="268"/>
      <c r="N22" s="255"/>
      <c r="O22" s="243"/>
      <c r="P22" s="268"/>
      <c r="Q22" s="255"/>
      <c r="R22" s="243"/>
      <c r="S22" s="268"/>
      <c r="T22" s="255"/>
      <c r="U22" s="243"/>
      <c r="V22" s="268"/>
      <c r="W22" s="255"/>
      <c r="X22" s="243"/>
      <c r="Y22" s="268"/>
      <c r="Z22" s="255"/>
      <c r="AA22" s="243"/>
      <c r="AB22" s="255"/>
      <c r="AC22" s="278"/>
      <c r="AD22" s="268"/>
      <c r="AE22" s="255"/>
      <c r="AF22" s="278"/>
      <c r="AG22" s="268"/>
      <c r="AH22" s="255"/>
      <c r="AI22" s="278"/>
      <c r="AJ22" s="257"/>
      <c r="AK22" s="284"/>
      <c r="AL22" s="285"/>
      <c r="AM22" s="257"/>
      <c r="AN22" s="284"/>
      <c r="AO22" s="285"/>
    </row>
    <row r="23" spans="1:42" ht="15.75">
      <c r="A23" s="267" t="s">
        <v>11</v>
      </c>
      <c r="B23" s="284"/>
      <c r="C23" s="243"/>
      <c r="D23" s="257"/>
      <c r="E23" s="255"/>
      <c r="F23" s="243"/>
      <c r="G23" s="268"/>
      <c r="H23" s="255"/>
      <c r="I23" s="257"/>
      <c r="J23" s="243"/>
      <c r="K23" s="255"/>
      <c r="L23" s="243"/>
      <c r="M23" s="268"/>
      <c r="N23" s="255"/>
      <c r="O23" s="243"/>
      <c r="P23" s="268"/>
      <c r="Q23" s="255"/>
      <c r="R23" s="243"/>
      <c r="S23" s="268"/>
      <c r="T23" s="255"/>
      <c r="U23" s="243"/>
      <c r="V23" s="268"/>
      <c r="W23" s="255"/>
      <c r="X23" s="243"/>
      <c r="Y23" s="268"/>
      <c r="Z23" s="255"/>
      <c r="AA23" s="243"/>
      <c r="AB23" s="255"/>
      <c r="AC23" s="278"/>
      <c r="AD23" s="268"/>
      <c r="AE23" s="255"/>
      <c r="AF23" s="278"/>
      <c r="AG23" s="268"/>
      <c r="AH23" s="255"/>
      <c r="AI23" s="278"/>
      <c r="AJ23" s="257"/>
      <c r="AK23" s="284"/>
      <c r="AL23" s="285"/>
      <c r="AM23" s="257"/>
      <c r="AN23" s="284"/>
      <c r="AO23" s="285"/>
    </row>
    <row r="24" spans="1:42" ht="15">
      <c r="A24" s="253"/>
      <c r="B24" s="284"/>
      <c r="C24" s="243"/>
      <c r="D24" s="257"/>
      <c r="E24" s="255"/>
      <c r="F24" s="243"/>
      <c r="G24" s="268"/>
      <c r="H24" s="255"/>
      <c r="I24" s="257"/>
      <c r="J24" s="243"/>
      <c r="K24" s="255"/>
      <c r="L24" s="243"/>
      <c r="M24" s="268"/>
      <c r="N24" s="255"/>
      <c r="O24" s="243"/>
      <c r="P24" s="268"/>
      <c r="Q24" s="255"/>
      <c r="R24" s="243"/>
      <c r="S24" s="268"/>
      <c r="T24" s="255"/>
      <c r="U24" s="243"/>
      <c r="V24" s="268"/>
      <c r="W24" s="255"/>
      <c r="X24" s="243"/>
      <c r="Y24" s="268"/>
      <c r="Z24" s="255"/>
      <c r="AA24" s="243"/>
      <c r="AB24" s="255"/>
      <c r="AC24" s="278"/>
      <c r="AD24" s="268"/>
      <c r="AE24" s="255"/>
      <c r="AF24" s="278"/>
      <c r="AG24" s="268"/>
      <c r="AH24" s="255"/>
      <c r="AI24" s="278"/>
      <c r="AJ24" s="257"/>
      <c r="AK24" s="284"/>
      <c r="AL24" s="285"/>
      <c r="AM24" s="257"/>
      <c r="AN24" s="284"/>
      <c r="AO24" s="285"/>
    </row>
    <row r="25" spans="1:42" ht="15">
      <c r="A25" s="256" t="s">
        <v>381</v>
      </c>
      <c r="B25" s="289">
        <v>1988580.36</v>
      </c>
      <c r="C25" s="290">
        <v>7.551187928004191E-2</v>
      </c>
      <c r="D25" s="268"/>
      <c r="E25" s="289">
        <v>1797637.99</v>
      </c>
      <c r="F25" s="243">
        <v>7.5285185403985225E-2</v>
      </c>
      <c r="G25" s="268"/>
      <c r="H25" s="289">
        <v>2139120.2400000002</v>
      </c>
      <c r="I25" s="268"/>
      <c r="J25" s="243">
        <v>7.8928752081864978E-2</v>
      </c>
      <c r="K25" s="289">
        <v>2100055.73</v>
      </c>
      <c r="L25" s="243">
        <v>8.2824941794650442E-2</v>
      </c>
      <c r="M25" s="268"/>
      <c r="N25" s="289">
        <v>2513768.08</v>
      </c>
      <c r="O25" s="243">
        <v>9.3721405995769336E-2</v>
      </c>
      <c r="P25" s="268"/>
      <c r="Q25" s="289">
        <v>2063914.14</v>
      </c>
      <c r="R25" s="243">
        <v>8.101551440986024E-2</v>
      </c>
      <c r="S25" s="268"/>
      <c r="T25" s="289">
        <v>2034891.19</v>
      </c>
      <c r="U25" s="243">
        <v>7.6826880546520149E-2</v>
      </c>
      <c r="V25" s="268"/>
      <c r="W25" s="289">
        <v>2164584.88</v>
      </c>
      <c r="X25" s="243">
        <v>8.0697507030134383E-2</v>
      </c>
      <c r="Y25" s="268"/>
      <c r="Z25" s="289">
        <v>1801335.49</v>
      </c>
      <c r="AA25" s="243">
        <v>7.3866900463054691E-2</v>
      </c>
      <c r="AB25" s="289">
        <v>2159372.31</v>
      </c>
      <c r="AC25" s="278">
        <v>7.9095130391351534E-2</v>
      </c>
      <c r="AD25" s="268"/>
      <c r="AE25" s="289">
        <v>1762397.54</v>
      </c>
      <c r="AF25" s="278">
        <v>6.6633489968026732E-2</v>
      </c>
      <c r="AG25" s="268"/>
      <c r="AH25" s="289">
        <v>1705063.98</v>
      </c>
      <c r="AI25" s="278">
        <v>6.1811242550974359E-2</v>
      </c>
      <c r="AJ25" s="268"/>
      <c r="AK25" s="284">
        <v>24230721.929999996</v>
      </c>
      <c r="AL25" s="243">
        <v>7.7168304124769854E-2</v>
      </c>
      <c r="AM25" s="268"/>
      <c r="AN25" s="284">
        <v>21468225.620000005</v>
      </c>
      <c r="AO25" s="273">
        <v>7.9991441189830814E-2</v>
      </c>
    </row>
    <row r="26" spans="1:42" ht="15">
      <c r="A26" s="256" t="s">
        <v>382</v>
      </c>
      <c r="B26" s="289">
        <v>768545.56</v>
      </c>
      <c r="C26" s="290">
        <v>2.918379398453488E-2</v>
      </c>
      <c r="D26" s="268"/>
      <c r="E26" s="289">
        <v>699599.99</v>
      </c>
      <c r="F26" s="243">
        <v>2.9299288982970489E-2</v>
      </c>
      <c r="G26" s="268"/>
      <c r="H26" s="289">
        <v>541596.47</v>
      </c>
      <c r="I26" s="268"/>
      <c r="J26" s="243">
        <v>1.9983698302552276E-2</v>
      </c>
      <c r="K26" s="289">
        <v>714024.53</v>
      </c>
      <c r="L26" s="243">
        <v>2.8160700353034272E-2</v>
      </c>
      <c r="M26" s="268"/>
      <c r="N26" s="289">
        <v>768989.66</v>
      </c>
      <c r="O26" s="243">
        <v>2.8670422186046943E-2</v>
      </c>
      <c r="P26" s="268"/>
      <c r="Q26" s="289">
        <v>541119.86</v>
      </c>
      <c r="R26" s="243">
        <v>2.1240759470397132E-2</v>
      </c>
      <c r="S26" s="268"/>
      <c r="T26" s="289">
        <v>560464.48</v>
      </c>
      <c r="U26" s="243">
        <v>2.116021626469744E-2</v>
      </c>
      <c r="V26" s="268"/>
      <c r="W26" s="289">
        <v>610996.94999999995</v>
      </c>
      <c r="X26" s="243">
        <v>2.2778469499433841E-2</v>
      </c>
      <c r="Y26" s="268"/>
      <c r="Z26" s="289">
        <v>688069.5</v>
      </c>
      <c r="AA26" s="243">
        <v>2.8215488758378825E-2</v>
      </c>
      <c r="AB26" s="289">
        <v>823219.17</v>
      </c>
      <c r="AC26" s="278">
        <v>3.0153497518827677E-2</v>
      </c>
      <c r="AD26" s="268"/>
      <c r="AE26" s="289">
        <v>661484.9</v>
      </c>
      <c r="AF26" s="278">
        <v>2.5009707768969745E-2</v>
      </c>
      <c r="AG26" s="268"/>
      <c r="AH26" s="289">
        <v>695433.76</v>
      </c>
      <c r="AI26" s="278">
        <v>2.5210564132318418E-2</v>
      </c>
      <c r="AJ26" s="268"/>
      <c r="AK26" s="284">
        <v>8073544.8300000001</v>
      </c>
      <c r="AL26" s="243">
        <v>2.5712059451065781E-2</v>
      </c>
      <c r="AM26" s="268"/>
      <c r="AN26" s="284">
        <v>6112180.8399999999</v>
      </c>
      <c r="AO26" s="273">
        <v>2.2641386057636593E-2</v>
      </c>
    </row>
    <row r="27" spans="1:42" ht="15">
      <c r="A27" s="256" t="s">
        <v>383</v>
      </c>
      <c r="B27" s="280">
        <v>2387930.4900000002</v>
      </c>
      <c r="C27" s="291">
        <v>9.067630482381478E-2</v>
      </c>
      <c r="D27" s="268"/>
      <c r="E27" s="280">
        <v>2584248.04</v>
      </c>
      <c r="F27" s="281">
        <v>0.1082284608489418</v>
      </c>
      <c r="G27" s="268"/>
      <c r="H27" s="280">
        <v>1661426.73</v>
      </c>
      <c r="I27" s="268"/>
      <c r="J27" s="281">
        <v>6.130293006547103E-2</v>
      </c>
      <c r="K27" s="280">
        <v>2038460.44</v>
      </c>
      <c r="L27" s="281">
        <v>8.0395660401687302E-2</v>
      </c>
      <c r="M27" s="268"/>
      <c r="N27" s="280">
        <v>2197466.89</v>
      </c>
      <c r="O27" s="281">
        <v>8.1928674406570798E-2</v>
      </c>
      <c r="P27" s="268"/>
      <c r="Q27" s="280">
        <v>1480789.92</v>
      </c>
      <c r="R27" s="281">
        <v>5.8125943699254751E-2</v>
      </c>
      <c r="S27" s="268"/>
      <c r="T27" s="280">
        <v>1931621.29</v>
      </c>
      <c r="U27" s="281">
        <v>7.2927947615688077E-2</v>
      </c>
      <c r="V27" s="268"/>
      <c r="W27" s="280">
        <v>1802273.75</v>
      </c>
      <c r="X27" s="281">
        <v>6.7190249712384423E-2</v>
      </c>
      <c r="Y27" s="268"/>
      <c r="Z27" s="280">
        <v>1842558.27</v>
      </c>
      <c r="AA27" s="281">
        <v>7.5557312384639821E-2</v>
      </c>
      <c r="AB27" s="280">
        <v>2159116.2399999998</v>
      </c>
      <c r="AC27" s="283">
        <v>7.9085750864743024E-2</v>
      </c>
      <c r="AD27" s="268"/>
      <c r="AE27" s="280">
        <v>1951028.9</v>
      </c>
      <c r="AF27" s="283">
        <v>7.3765346174666263E-2</v>
      </c>
      <c r="AG27" s="268"/>
      <c r="AH27" s="280">
        <v>2058135.55</v>
      </c>
      <c r="AI27" s="283">
        <v>7.461064052495732E-2</v>
      </c>
      <c r="AJ27" s="268"/>
      <c r="AK27" s="280">
        <v>24095056.509999998</v>
      </c>
      <c r="AL27" s="281">
        <v>7.6736246408123251E-2</v>
      </c>
      <c r="AM27" s="268"/>
      <c r="AN27" s="280">
        <v>10292617.800000001</v>
      </c>
      <c r="AO27" s="281">
        <v>3.6783679157419882E-2</v>
      </c>
    </row>
    <row r="28" spans="1:42" ht="15">
      <c r="A28" s="279" t="s">
        <v>12</v>
      </c>
      <c r="B28" s="255">
        <v>5145056.41</v>
      </c>
      <c r="C28" s="243">
        <v>0.19537197808839155</v>
      </c>
      <c r="D28" s="257"/>
      <c r="E28" s="255">
        <v>5081486.0199999996</v>
      </c>
      <c r="F28" s="243">
        <v>0.2128129352358975</v>
      </c>
      <c r="G28" s="268"/>
      <c r="H28" s="255">
        <v>4342143.4399999995</v>
      </c>
      <c r="I28" s="257"/>
      <c r="J28" s="243">
        <v>0.16021538044988826</v>
      </c>
      <c r="K28" s="255">
        <v>4852540.6999999993</v>
      </c>
      <c r="L28" s="243">
        <v>0.191381302549372</v>
      </c>
      <c r="M28" s="268"/>
      <c r="N28" s="255">
        <v>5480224.6300000008</v>
      </c>
      <c r="O28" s="243">
        <v>0.2043205025883871</v>
      </c>
      <c r="P28" s="268"/>
      <c r="Q28" s="255">
        <v>4085823.92</v>
      </c>
      <c r="R28" s="243">
        <v>0.16038221757951213</v>
      </c>
      <c r="S28" s="268"/>
      <c r="T28" s="255">
        <v>4526976.96</v>
      </c>
      <c r="U28" s="243">
        <v>0.17091504442690567</v>
      </c>
      <c r="V28" s="268"/>
      <c r="W28" s="255">
        <v>4577855.58</v>
      </c>
      <c r="X28" s="243">
        <v>0.17066622624195266</v>
      </c>
      <c r="Y28" s="268"/>
      <c r="Z28" s="255">
        <v>4331963.26</v>
      </c>
      <c r="AA28" s="243">
        <v>0.17763970160607334</v>
      </c>
      <c r="AB28" s="255">
        <v>5141707.72</v>
      </c>
      <c r="AC28" s="278">
        <v>0.18833437877492223</v>
      </c>
      <c r="AD28" s="268"/>
      <c r="AE28" s="255">
        <v>4374911.34</v>
      </c>
      <c r="AF28" s="278">
        <v>0.16540854391166274</v>
      </c>
      <c r="AG28" s="268"/>
      <c r="AH28" s="255">
        <v>4458633.29</v>
      </c>
      <c r="AI28" s="278">
        <v>0.1616324472082501</v>
      </c>
      <c r="AJ28" s="257"/>
      <c r="AK28" s="284">
        <v>56399323.270000003</v>
      </c>
      <c r="AL28" s="243">
        <v>0.17961660998395892</v>
      </c>
      <c r="AM28" s="257"/>
      <c r="AN28" s="284">
        <v>37873024.259999998</v>
      </c>
      <c r="AO28" s="292">
        <v>0.13941650640488729</v>
      </c>
    </row>
    <row r="29" spans="1:42" ht="15">
      <c r="A29" s="279" t="s">
        <v>13</v>
      </c>
      <c r="B29" s="284">
        <v>2434781.52</v>
      </c>
      <c r="C29" s="243">
        <v>9.245536761286173E-2</v>
      </c>
      <c r="D29" s="257"/>
      <c r="E29" s="255">
        <v>2158520.17</v>
      </c>
      <c r="F29" s="243">
        <v>9.0398952459105356E-2</v>
      </c>
      <c r="G29" s="268"/>
      <c r="H29" s="255">
        <v>2034337.81</v>
      </c>
      <c r="I29" s="257"/>
      <c r="J29" s="243">
        <v>7.5062514791713678E-2</v>
      </c>
      <c r="K29" s="255">
        <v>2381732.35</v>
      </c>
      <c r="L29" s="243">
        <v>9.3934099196113258E-2</v>
      </c>
      <c r="M29" s="268"/>
      <c r="N29" s="255">
        <v>2414154.73</v>
      </c>
      <c r="O29" s="243">
        <v>9.0007498061212124E-2</v>
      </c>
      <c r="P29" s="268"/>
      <c r="Q29" s="255">
        <v>1565109.99</v>
      </c>
      <c r="R29" s="243">
        <v>6.1435787705713965E-2</v>
      </c>
      <c r="S29" s="268"/>
      <c r="T29" s="255">
        <v>1945975.75</v>
      </c>
      <c r="U29" s="243">
        <v>7.346989717503026E-2</v>
      </c>
      <c r="V29" s="268"/>
      <c r="W29" s="255">
        <v>2168739.67</v>
      </c>
      <c r="X29" s="243">
        <v>8.0852401023126574E-2</v>
      </c>
      <c r="Y29" s="268"/>
      <c r="Z29" s="255">
        <v>1931166.73</v>
      </c>
      <c r="AA29" s="243">
        <v>7.9190856680713489E-2</v>
      </c>
      <c r="AB29" s="255">
        <v>2403403.63</v>
      </c>
      <c r="AC29" s="278">
        <v>8.8033695077759697E-2</v>
      </c>
      <c r="AD29" s="268"/>
      <c r="AE29" s="255">
        <v>1969683.45</v>
      </c>
      <c r="AF29" s="278">
        <v>7.4470645485446643E-2</v>
      </c>
      <c r="AG29" s="268"/>
      <c r="AH29" s="255">
        <v>2053235.2</v>
      </c>
      <c r="AI29" s="278">
        <v>7.4432995154468246E-2</v>
      </c>
      <c r="AJ29" s="257"/>
      <c r="AK29" s="284">
        <v>25460841</v>
      </c>
      <c r="AL29" s="243">
        <v>8.108590108195797E-2</v>
      </c>
      <c r="AM29" s="257"/>
      <c r="AN29" s="284">
        <v>21626669.120000001</v>
      </c>
      <c r="AO29" s="273">
        <v>7.989002336140702E-2</v>
      </c>
    </row>
    <row r="30" spans="1:42" ht="15">
      <c r="A30" s="293" t="s">
        <v>14</v>
      </c>
      <c r="B30" s="280">
        <v>4367796.34</v>
      </c>
      <c r="C30" s="281">
        <v>0.16585727013108428</v>
      </c>
      <c r="D30" s="257"/>
      <c r="E30" s="282">
        <v>3817568.06</v>
      </c>
      <c r="F30" s="281">
        <v>0.15987997627343881</v>
      </c>
      <c r="G30" s="268"/>
      <c r="H30" s="282">
        <v>6709403.9900000002</v>
      </c>
      <c r="I30" s="257"/>
      <c r="J30" s="281">
        <v>0.24756199966757625</v>
      </c>
      <c r="K30" s="282">
        <v>4750712.7300000004</v>
      </c>
      <c r="L30" s="281">
        <v>0.18736526832331013</v>
      </c>
      <c r="M30" s="268"/>
      <c r="N30" s="282">
        <v>4321465.95</v>
      </c>
      <c r="O30" s="281">
        <v>0.16111823044425128</v>
      </c>
      <c r="P30" s="268"/>
      <c r="Q30" s="282">
        <v>5526823.7300000004</v>
      </c>
      <c r="R30" s="281">
        <v>0.21694626673693534</v>
      </c>
      <c r="S30" s="268"/>
      <c r="T30" s="282">
        <v>4559889.55</v>
      </c>
      <c r="U30" s="281">
        <v>0.17215765220506729</v>
      </c>
      <c r="V30" s="268"/>
      <c r="W30" s="282">
        <v>4403718.88</v>
      </c>
      <c r="X30" s="281">
        <v>0.16417426665085802</v>
      </c>
      <c r="Y30" s="268"/>
      <c r="Z30" s="282">
        <v>4388723.42</v>
      </c>
      <c r="AA30" s="281">
        <v>0.179967250867309</v>
      </c>
      <c r="AB30" s="282">
        <v>5098659.9299999988</v>
      </c>
      <c r="AC30" s="283">
        <v>0.18675759160054672</v>
      </c>
      <c r="AD30" s="268"/>
      <c r="AE30" s="282">
        <v>4074764.86</v>
      </c>
      <c r="AF30" s="283">
        <v>0.1540604757204086</v>
      </c>
      <c r="AG30" s="268"/>
      <c r="AH30" s="282">
        <v>4432893.2</v>
      </c>
      <c r="AI30" s="283">
        <v>0.16069932858927963</v>
      </c>
      <c r="AJ30" s="294"/>
      <c r="AK30" s="280">
        <v>56452420.640000008</v>
      </c>
      <c r="AL30" s="281">
        <v>0.17978571076470423</v>
      </c>
      <c r="AM30" s="295"/>
      <c r="AN30" s="280">
        <v>61560120.210000001</v>
      </c>
      <c r="AO30" s="281">
        <v>0.23133971583179083</v>
      </c>
      <c r="AP30" s="296"/>
    </row>
    <row r="31" spans="1:42" ht="15">
      <c r="A31" s="253"/>
      <c r="B31" s="284"/>
      <c r="C31" s="243"/>
      <c r="D31" s="257"/>
      <c r="E31" s="255"/>
      <c r="F31" s="243"/>
      <c r="G31" s="268"/>
      <c r="H31" s="255"/>
      <c r="I31" s="257"/>
      <c r="J31" s="243"/>
      <c r="K31" s="255"/>
      <c r="L31" s="243"/>
      <c r="M31" s="268"/>
      <c r="N31" s="255"/>
      <c r="O31" s="243"/>
      <c r="P31" s="268"/>
      <c r="Q31" s="255"/>
      <c r="R31" s="243"/>
      <c r="S31" s="268"/>
      <c r="T31" s="255"/>
      <c r="U31" s="243"/>
      <c r="V31" s="268"/>
      <c r="W31" s="255"/>
      <c r="X31" s="243"/>
      <c r="Y31" s="268"/>
      <c r="Z31" s="255"/>
      <c r="AA31" s="243"/>
      <c r="AB31" s="255"/>
      <c r="AC31" s="278"/>
      <c r="AD31" s="268"/>
      <c r="AE31" s="255"/>
      <c r="AF31" s="278"/>
      <c r="AG31" s="268"/>
      <c r="AH31" s="255"/>
      <c r="AI31" s="278"/>
      <c r="AJ31" s="257"/>
      <c r="AK31" s="284"/>
      <c r="AL31" s="285"/>
      <c r="AM31" s="295"/>
      <c r="AN31" s="284"/>
      <c r="AO31" s="285"/>
      <c r="AP31" s="296"/>
    </row>
    <row r="32" spans="1:42" ht="15">
      <c r="A32" s="279" t="s">
        <v>15</v>
      </c>
      <c r="B32" s="280">
        <v>11947634.27</v>
      </c>
      <c r="C32" s="281">
        <v>0.45368461583233755</v>
      </c>
      <c r="D32" s="294"/>
      <c r="E32" s="280">
        <v>11057574.25</v>
      </c>
      <c r="F32" s="281">
        <v>0.46309186396844171</v>
      </c>
      <c r="G32" s="268"/>
      <c r="H32" s="280">
        <v>13085885.24</v>
      </c>
      <c r="I32" s="257"/>
      <c r="J32" s="281">
        <v>0.48283989490917822</v>
      </c>
      <c r="K32" s="280">
        <v>11984985.779999999</v>
      </c>
      <c r="L32" s="281">
        <v>0.47268067006879538</v>
      </c>
      <c r="M32" s="268"/>
      <c r="N32" s="280">
        <v>12215845.310000002</v>
      </c>
      <c r="O32" s="281">
        <v>0.45544623109385057</v>
      </c>
      <c r="P32" s="268"/>
      <c r="Q32" s="280">
        <v>11177757.640000001</v>
      </c>
      <c r="R32" s="281">
        <v>0.43876427202216145</v>
      </c>
      <c r="S32" s="268"/>
      <c r="T32" s="280">
        <v>11032842.26</v>
      </c>
      <c r="U32" s="281">
        <v>0.4165425938070032</v>
      </c>
      <c r="V32" s="268"/>
      <c r="W32" s="280">
        <v>11150314.129999999</v>
      </c>
      <c r="X32" s="281">
        <v>0.41569289391593722</v>
      </c>
      <c r="Y32" s="268"/>
      <c r="Z32" s="280">
        <v>10651853.41</v>
      </c>
      <c r="AA32" s="281">
        <v>0.43679780915409583</v>
      </c>
      <c r="AB32" s="280">
        <v>12643771.279999997</v>
      </c>
      <c r="AC32" s="283">
        <v>0.46312566545322864</v>
      </c>
      <c r="AD32" s="268"/>
      <c r="AE32" s="280">
        <v>10419359.65</v>
      </c>
      <c r="AF32" s="283">
        <v>0.39393966511751799</v>
      </c>
      <c r="AG32" s="268"/>
      <c r="AH32" s="280">
        <v>10944761.690000001</v>
      </c>
      <c r="AI32" s="283">
        <v>0.39676477095199802</v>
      </c>
      <c r="AJ32" s="294"/>
      <c r="AK32" s="280">
        <v>138312584.91000003</v>
      </c>
      <c r="AL32" s="281">
        <v>0.44048822183062114</v>
      </c>
      <c r="AM32" s="295"/>
      <c r="AN32" s="280">
        <v>121059813.59</v>
      </c>
      <c r="AO32" s="281">
        <v>0.45064624559808514</v>
      </c>
    </row>
    <row r="33" spans="1:41" ht="15">
      <c r="A33" s="253"/>
      <c r="B33" s="284"/>
      <c r="C33" s="285"/>
      <c r="D33" s="257"/>
      <c r="E33" s="255"/>
      <c r="F33" s="243"/>
      <c r="G33" s="268"/>
      <c r="H33" s="255"/>
      <c r="I33" s="257"/>
      <c r="J33" s="243"/>
      <c r="K33" s="255"/>
      <c r="L33" s="243"/>
      <c r="M33" s="268"/>
      <c r="N33" s="255"/>
      <c r="O33" s="243"/>
      <c r="P33" s="268"/>
      <c r="Q33" s="255"/>
      <c r="R33" s="243"/>
      <c r="S33" s="268"/>
      <c r="T33" s="255"/>
      <c r="U33" s="243"/>
      <c r="V33" s="268"/>
      <c r="W33" s="255"/>
      <c r="X33" s="243"/>
      <c r="Y33" s="268"/>
      <c r="Z33" s="255"/>
      <c r="AA33" s="273"/>
      <c r="AB33" s="255"/>
      <c r="AC33" s="278"/>
      <c r="AD33" s="268"/>
      <c r="AE33" s="255"/>
      <c r="AF33" s="278"/>
      <c r="AG33" s="268"/>
      <c r="AH33" s="255"/>
      <c r="AI33" s="278"/>
      <c r="AJ33" s="257"/>
      <c r="AK33" s="284"/>
      <c r="AL33" s="285"/>
      <c r="AM33" s="295"/>
      <c r="AN33" s="284"/>
      <c r="AO33" s="285"/>
    </row>
    <row r="34" spans="1:41" ht="15">
      <c r="A34" s="279" t="s">
        <v>16</v>
      </c>
      <c r="B34" s="280">
        <v>116274.34</v>
      </c>
      <c r="C34" s="281">
        <v>4.4152572870862243E-3</v>
      </c>
      <c r="D34" s="294"/>
      <c r="E34" s="282">
        <v>112171.64</v>
      </c>
      <c r="F34" s="281">
        <v>4.69775492142836E-3</v>
      </c>
      <c r="G34" s="268"/>
      <c r="H34" s="282">
        <v>127805.23</v>
      </c>
      <c r="I34" s="257"/>
      <c r="J34" s="281">
        <v>4.7157271128600653E-3</v>
      </c>
      <c r="K34" s="282">
        <v>110941.01</v>
      </c>
      <c r="L34" s="281">
        <v>4.3754470724878015E-3</v>
      </c>
      <c r="M34" s="268"/>
      <c r="N34" s="282">
        <v>127559.67999999999</v>
      </c>
      <c r="O34" s="281">
        <v>4.7558375225969203E-3</v>
      </c>
      <c r="P34" s="268"/>
      <c r="Q34" s="282">
        <v>117469.66</v>
      </c>
      <c r="R34" s="281">
        <v>4.6110759880987019E-3</v>
      </c>
      <c r="S34" s="268"/>
      <c r="T34" s="282">
        <v>106571.28</v>
      </c>
      <c r="U34" s="281">
        <v>4.0235758248330479E-3</v>
      </c>
      <c r="V34" s="268"/>
      <c r="W34" s="282">
        <v>118897.41</v>
      </c>
      <c r="X34" s="281">
        <v>4.4325933660498314E-3</v>
      </c>
      <c r="Y34" s="268"/>
      <c r="Z34" s="282">
        <v>106452.39</v>
      </c>
      <c r="AA34" s="281">
        <v>4.3652657374691917E-3</v>
      </c>
      <c r="AB34" s="282">
        <v>148477.48000000001</v>
      </c>
      <c r="AC34" s="283">
        <v>5.438546000795616E-3</v>
      </c>
      <c r="AD34" s="268"/>
      <c r="AE34" s="282">
        <v>122162.82</v>
      </c>
      <c r="AF34" s="283">
        <v>4.6187848406414912E-3</v>
      </c>
      <c r="AG34" s="268"/>
      <c r="AH34" s="282">
        <v>97636.57</v>
      </c>
      <c r="AI34" s="283">
        <v>3.5394787415045782E-3</v>
      </c>
      <c r="AJ34" s="294"/>
      <c r="AK34" s="280">
        <v>1412419.5100000002</v>
      </c>
      <c r="AL34" s="281">
        <v>4.4981746154452466E-3</v>
      </c>
      <c r="AM34" s="295"/>
      <c r="AN34" s="280">
        <v>1276976.97</v>
      </c>
      <c r="AO34" s="281">
        <v>4.7649193332445416E-3</v>
      </c>
    </row>
    <row r="35" spans="1:41" ht="15">
      <c r="A35" s="253"/>
      <c r="B35" s="284"/>
      <c r="C35" s="285"/>
      <c r="D35" s="257"/>
      <c r="E35" s="255"/>
      <c r="F35" s="243"/>
      <c r="G35" s="268"/>
      <c r="H35" s="255"/>
      <c r="I35" s="257"/>
      <c r="J35" s="243"/>
      <c r="K35" s="255"/>
      <c r="L35" s="243"/>
      <c r="M35" s="268"/>
      <c r="N35" s="255"/>
      <c r="O35" s="243"/>
      <c r="P35" s="268"/>
      <c r="Q35" s="255"/>
      <c r="R35" s="243"/>
      <c r="S35" s="268"/>
      <c r="T35" s="255"/>
      <c r="U35" s="243"/>
      <c r="V35" s="268"/>
      <c r="W35" s="255"/>
      <c r="X35" s="243"/>
      <c r="Y35" s="268"/>
      <c r="Z35" s="255"/>
      <c r="AA35" s="243"/>
      <c r="AB35" s="255"/>
      <c r="AC35" s="278"/>
      <c r="AD35" s="268"/>
      <c r="AE35" s="255"/>
      <c r="AF35" s="278"/>
      <c r="AG35" s="268"/>
      <c r="AH35" s="255"/>
      <c r="AI35" s="278"/>
      <c r="AJ35" s="257"/>
      <c r="AK35" s="284"/>
      <c r="AL35" s="285"/>
      <c r="AM35" s="295"/>
      <c r="AN35" s="284"/>
      <c r="AO35" s="285"/>
    </row>
    <row r="36" spans="1:41" ht="15">
      <c r="A36" s="279" t="s">
        <v>61</v>
      </c>
      <c r="B36" s="280">
        <v>22595772.599999998</v>
      </c>
      <c r="C36" s="281">
        <v>0.85802378778923394</v>
      </c>
      <c r="D36" s="294"/>
      <c r="E36" s="280">
        <v>21033616.48</v>
      </c>
      <c r="F36" s="281">
        <v>0.88088910293507938</v>
      </c>
      <c r="G36" s="268"/>
      <c r="H36" s="280">
        <v>25132910.050000001</v>
      </c>
      <c r="I36" s="257"/>
      <c r="J36" s="281">
        <v>0.92734816366950112</v>
      </c>
      <c r="K36" s="280">
        <v>22999605.880000003</v>
      </c>
      <c r="L36" s="281">
        <v>0.90709069816490073</v>
      </c>
      <c r="M36" s="268"/>
      <c r="N36" s="280">
        <v>23520472.740000002</v>
      </c>
      <c r="O36" s="281">
        <v>0.87691931185551752</v>
      </c>
      <c r="P36" s="268"/>
      <c r="Q36" s="280">
        <v>23274392.290000003</v>
      </c>
      <c r="R36" s="281">
        <v>0.91359753170315272</v>
      </c>
      <c r="S36" s="268"/>
      <c r="T36" s="280">
        <v>22300333.32</v>
      </c>
      <c r="U36" s="281">
        <v>0.84194430274339294</v>
      </c>
      <c r="V36" s="268"/>
      <c r="W36" s="280">
        <v>23373061.469999999</v>
      </c>
      <c r="X36" s="281">
        <v>0.87136698113270017</v>
      </c>
      <c r="Y36" s="268"/>
      <c r="Z36" s="280">
        <v>21155516.280000001</v>
      </c>
      <c r="AA36" s="281">
        <v>0.86751880700429274</v>
      </c>
      <c r="AB36" s="280">
        <v>25260734.050000001</v>
      </c>
      <c r="AC36" s="283">
        <v>0.92526936842401375</v>
      </c>
      <c r="AD36" s="268"/>
      <c r="AE36" s="280">
        <v>22108638.350000001</v>
      </c>
      <c r="AF36" s="283">
        <v>0.83589298002620693</v>
      </c>
      <c r="AG36" s="268"/>
      <c r="AH36" s="280">
        <v>23273973.600000005</v>
      </c>
      <c r="AI36" s="283">
        <v>0.84371803298230141</v>
      </c>
      <c r="AJ36" s="294"/>
      <c r="AK36" s="280">
        <v>276029027.11000001</v>
      </c>
      <c r="AL36" s="281">
        <v>0.87907789016044502</v>
      </c>
      <c r="AM36" s="295"/>
      <c r="AN36" s="280">
        <v>238492068.41</v>
      </c>
      <c r="AO36" s="281">
        <v>0.88524689382404054</v>
      </c>
    </row>
    <row r="37" spans="1:41" ht="15">
      <c r="A37" s="253"/>
      <c r="B37" s="284"/>
      <c r="C37" s="285"/>
      <c r="D37" s="257"/>
      <c r="E37" s="255"/>
      <c r="F37" s="243"/>
      <c r="G37" s="268"/>
      <c r="H37" s="255"/>
      <c r="I37" s="257"/>
      <c r="J37" s="243"/>
      <c r="K37" s="255"/>
      <c r="L37" s="243"/>
      <c r="M37" s="268"/>
      <c r="N37" s="255"/>
      <c r="O37" s="243"/>
      <c r="P37" s="268"/>
      <c r="Q37" s="255"/>
      <c r="R37" s="243"/>
      <c r="S37" s="268"/>
      <c r="T37" s="255"/>
      <c r="U37" s="243"/>
      <c r="V37" s="268"/>
      <c r="W37" s="255"/>
      <c r="X37" s="243"/>
      <c r="Y37" s="268"/>
      <c r="Z37" s="255"/>
      <c r="AA37" s="243"/>
      <c r="AB37" s="255"/>
      <c r="AC37" s="278"/>
      <c r="AD37" s="268"/>
      <c r="AE37" s="255"/>
      <c r="AF37" s="278"/>
      <c r="AG37" s="268"/>
      <c r="AH37" s="255"/>
      <c r="AI37" s="278"/>
      <c r="AJ37" s="257"/>
      <c r="AK37" s="284"/>
      <c r="AL37" s="285"/>
      <c r="AM37" s="257"/>
      <c r="AN37" s="284"/>
      <c r="AO37" s="285"/>
    </row>
    <row r="38" spans="1:41" ht="15">
      <c r="A38" s="275" t="s">
        <v>62</v>
      </c>
      <c r="B38" s="280">
        <v>3738896.58</v>
      </c>
      <c r="C38" s="281">
        <v>0.14197621221076603</v>
      </c>
      <c r="D38" s="294"/>
      <c r="E38" s="282">
        <v>2844095.72</v>
      </c>
      <c r="F38" s="281">
        <v>0.11911089706492066</v>
      </c>
      <c r="G38" s="268"/>
      <c r="H38" s="282">
        <v>1969003.81</v>
      </c>
      <c r="I38" s="257"/>
      <c r="J38" s="281">
        <v>7.2651836330498917E-2</v>
      </c>
      <c r="K38" s="282">
        <v>2355748.25</v>
      </c>
      <c r="L38" s="281">
        <v>9.2909301835099226E-2</v>
      </c>
      <c r="M38" s="268"/>
      <c r="N38" s="282">
        <v>3301234.14</v>
      </c>
      <c r="O38" s="281">
        <v>0.12308068814448246</v>
      </c>
      <c r="P38" s="268"/>
      <c r="Q38" s="282">
        <v>2201149.71</v>
      </c>
      <c r="R38" s="281">
        <v>8.640246829684721E-2</v>
      </c>
      <c r="S38" s="268"/>
      <c r="T38" s="282">
        <v>4186375.18</v>
      </c>
      <c r="U38" s="281">
        <v>0.15805569725660704</v>
      </c>
      <c r="V38" s="268"/>
      <c r="W38" s="282">
        <v>3450380.29</v>
      </c>
      <c r="X38" s="281">
        <v>0.12863301886729991</v>
      </c>
      <c r="Y38" s="268"/>
      <c r="Z38" s="282">
        <v>3230717.32</v>
      </c>
      <c r="AA38" s="281">
        <v>0.13248119299570721</v>
      </c>
      <c r="AB38" s="282">
        <v>2040217.34</v>
      </c>
      <c r="AC38" s="283">
        <v>7.4730631575986264E-2</v>
      </c>
      <c r="AD38" s="268"/>
      <c r="AE38" s="282">
        <v>4340487.17</v>
      </c>
      <c r="AF38" s="283">
        <v>0.16410701997379304</v>
      </c>
      <c r="AG38" s="268"/>
      <c r="AH38" s="282">
        <v>4311040.22</v>
      </c>
      <c r="AI38" s="283">
        <v>0.15628196701769856</v>
      </c>
      <c r="AJ38" s="257"/>
      <c r="AK38" s="280">
        <v>37969345.729999997</v>
      </c>
      <c r="AL38" s="281">
        <v>0.1209221098395549</v>
      </c>
      <c r="AM38" s="257"/>
      <c r="AN38" s="280">
        <v>32211247.409999996</v>
      </c>
      <c r="AO38" s="281">
        <v>0.11475310617595942</v>
      </c>
    </row>
    <row r="39" spans="1:41" ht="15">
      <c r="A39" s="297"/>
      <c r="B39" s="284"/>
      <c r="C39" s="243"/>
      <c r="D39" s="257"/>
      <c r="E39" s="255"/>
      <c r="F39" s="243"/>
      <c r="G39" s="268"/>
      <c r="H39" s="255"/>
      <c r="I39" s="257"/>
      <c r="J39" s="243"/>
      <c r="K39" s="255"/>
      <c r="L39" s="243"/>
      <c r="M39" s="268"/>
      <c r="N39" s="255"/>
      <c r="O39" s="243"/>
      <c r="P39" s="268"/>
      <c r="Q39" s="255"/>
      <c r="R39" s="243"/>
      <c r="S39" s="268"/>
      <c r="T39" s="255"/>
      <c r="U39" s="243"/>
      <c r="V39" s="268"/>
      <c r="W39" s="255"/>
      <c r="X39" s="243"/>
      <c r="Y39" s="268"/>
      <c r="Z39" s="255"/>
      <c r="AA39" s="243"/>
      <c r="AB39" s="255"/>
      <c r="AC39" s="278"/>
      <c r="AD39" s="268"/>
      <c r="AE39" s="255"/>
      <c r="AF39" s="278"/>
      <c r="AG39" s="268"/>
      <c r="AH39" s="255"/>
      <c r="AI39" s="278"/>
      <c r="AJ39" s="257"/>
      <c r="AK39" s="284"/>
      <c r="AL39" s="243"/>
      <c r="AM39" s="257"/>
      <c r="AN39" s="284"/>
      <c r="AO39" s="243"/>
    </row>
    <row r="40" spans="1:41" ht="15">
      <c r="A40" s="253"/>
      <c r="B40" s="284"/>
      <c r="C40" s="243"/>
      <c r="D40" s="257"/>
      <c r="E40" s="255"/>
      <c r="F40" s="243"/>
      <c r="G40" s="257"/>
      <c r="H40" s="255"/>
      <c r="I40" s="257"/>
      <c r="J40" s="243"/>
      <c r="K40" s="255"/>
      <c r="L40" s="243"/>
      <c r="M40" s="257"/>
      <c r="N40" s="255"/>
      <c r="O40" s="243"/>
      <c r="P40" s="257"/>
      <c r="Q40" s="255"/>
      <c r="R40" s="243"/>
      <c r="S40" s="257"/>
      <c r="T40" s="255"/>
      <c r="U40" s="243"/>
      <c r="V40" s="257"/>
      <c r="W40" s="255"/>
      <c r="X40" s="243"/>
      <c r="Y40" s="257"/>
      <c r="Z40" s="255"/>
      <c r="AA40" s="243"/>
      <c r="AB40" s="255"/>
      <c r="AC40" s="278"/>
      <c r="AD40" s="257"/>
      <c r="AE40" s="255"/>
      <c r="AF40" s="278"/>
      <c r="AG40" s="257"/>
      <c r="AH40" s="255"/>
      <c r="AI40" s="278"/>
      <c r="AJ40" s="257"/>
      <c r="AK40" s="284"/>
      <c r="AL40" s="243"/>
      <c r="AM40" s="257"/>
      <c r="AN40" s="284"/>
      <c r="AO40" s="243"/>
    </row>
    <row r="41" spans="1:41" ht="16.5" thickBot="1">
      <c r="A41" s="298" t="s">
        <v>157</v>
      </c>
      <c r="B41" s="299">
        <v>26334669.18</v>
      </c>
      <c r="C41" s="300">
        <v>1</v>
      </c>
      <c r="D41" s="268"/>
      <c r="E41" s="299">
        <v>23877712.199999999</v>
      </c>
      <c r="F41" s="300">
        <v>1</v>
      </c>
      <c r="G41" s="268"/>
      <c r="H41" s="299">
        <v>27101913.859999999</v>
      </c>
      <c r="I41" s="268"/>
      <c r="J41" s="300">
        <v>1</v>
      </c>
      <c r="K41" s="299">
        <v>25355354.130000003</v>
      </c>
      <c r="L41" s="301">
        <v>1</v>
      </c>
      <c r="M41" s="268"/>
      <c r="N41" s="299">
        <v>26821706.880000003</v>
      </c>
      <c r="O41" s="301">
        <v>1</v>
      </c>
      <c r="P41" s="268"/>
      <c r="Q41" s="299">
        <v>25475542.000000004</v>
      </c>
      <c r="R41" s="301">
        <v>1</v>
      </c>
      <c r="S41" s="268"/>
      <c r="T41" s="299">
        <v>26486708.5</v>
      </c>
      <c r="U41" s="300">
        <v>1</v>
      </c>
      <c r="V41" s="268"/>
      <c r="W41" s="299">
        <v>26823441.759999998</v>
      </c>
      <c r="X41" s="301">
        <v>1</v>
      </c>
      <c r="Y41" s="268"/>
      <c r="Z41" s="299">
        <v>24386233.600000001</v>
      </c>
      <c r="AA41" s="300">
        <v>1</v>
      </c>
      <c r="AB41" s="299">
        <v>27300951.390000001</v>
      </c>
      <c r="AC41" s="302">
        <v>1</v>
      </c>
      <c r="AD41" s="268"/>
      <c r="AE41" s="299">
        <v>26449125.520000003</v>
      </c>
      <c r="AF41" s="302">
        <v>1</v>
      </c>
      <c r="AG41" s="268"/>
      <c r="AH41" s="299">
        <v>27585013.820000004</v>
      </c>
      <c r="AI41" s="302">
        <v>1</v>
      </c>
      <c r="AJ41" s="268"/>
      <c r="AK41" s="299">
        <v>313998372.84000003</v>
      </c>
      <c r="AL41" s="300">
        <v>1</v>
      </c>
      <c r="AM41" s="268"/>
      <c r="AN41" s="299">
        <v>270703315.81999999</v>
      </c>
      <c r="AO41" s="300">
        <v>1</v>
      </c>
    </row>
    <row r="42" spans="1:41" ht="15.75" thickTop="1">
      <c r="A42" s="253"/>
      <c r="B42" s="268"/>
      <c r="C42" s="270"/>
      <c r="D42" s="257"/>
      <c r="E42" s="257"/>
      <c r="F42" s="270"/>
      <c r="G42" s="257"/>
      <c r="H42" s="274"/>
      <c r="I42" s="257"/>
      <c r="J42" s="270"/>
      <c r="K42" s="257"/>
      <c r="L42" s="270"/>
      <c r="M42" s="257"/>
      <c r="N42" s="257"/>
      <c r="O42" s="270"/>
      <c r="P42" s="257"/>
      <c r="Q42" s="257"/>
      <c r="R42" s="270"/>
      <c r="S42" s="257"/>
      <c r="T42" s="257"/>
      <c r="U42" s="270"/>
      <c r="V42" s="257"/>
      <c r="W42" s="303"/>
      <c r="X42" s="273"/>
      <c r="Y42" s="257"/>
      <c r="Z42" s="257"/>
      <c r="AA42" s="270"/>
      <c r="AB42" s="257"/>
      <c r="AC42" s="274"/>
      <c r="AD42" s="257"/>
      <c r="AE42" s="257"/>
      <c r="AF42" s="274"/>
      <c r="AG42" s="257"/>
      <c r="AH42" s="257"/>
      <c r="AI42" s="257"/>
      <c r="AJ42" s="257"/>
      <c r="AK42" s="268"/>
      <c r="AL42" s="270"/>
      <c r="AM42" s="257"/>
      <c r="AN42" s="257"/>
      <c r="AO42" s="270"/>
    </row>
    <row r="43" spans="1:41" ht="15">
      <c r="A43" s="253" t="s">
        <v>384</v>
      </c>
      <c r="B43" s="274">
        <v>0.46609886621004504</v>
      </c>
      <c r="C43" s="270"/>
      <c r="D43" s="257"/>
      <c r="E43" s="274">
        <v>0.46895742343591501</v>
      </c>
      <c r="F43" s="270"/>
      <c r="G43" s="257"/>
      <c r="H43" s="274">
        <v>0.47424749288035578</v>
      </c>
      <c r="I43" s="257"/>
      <c r="J43" s="270"/>
      <c r="K43" s="274">
        <v>0.47408112760234833</v>
      </c>
      <c r="L43" s="270"/>
      <c r="M43" s="257"/>
      <c r="N43" s="287">
        <v>0.47520591416480173</v>
      </c>
      <c r="O43" s="270"/>
      <c r="P43" s="257"/>
      <c r="Q43" s="274">
        <v>0.51469292262238475</v>
      </c>
      <c r="R43" s="270"/>
      <c r="S43" s="257"/>
      <c r="T43" s="274">
        <v>0.50048219548316608</v>
      </c>
      <c r="U43" s="270"/>
      <c r="V43" s="257"/>
      <c r="W43" s="274">
        <v>0.51785470831605185</v>
      </c>
      <c r="X43" s="273"/>
      <c r="Y43" s="257"/>
      <c r="Z43" s="274">
        <v>0.49146569350469199</v>
      </c>
      <c r="AA43" s="270"/>
      <c r="AB43" s="274">
        <v>0.49359156647310504</v>
      </c>
      <c r="AC43" s="274"/>
      <c r="AD43" s="257"/>
      <c r="AE43" s="274">
        <v>0.52319440468842815</v>
      </c>
      <c r="AF43" s="274"/>
      <c r="AG43" s="257"/>
      <c r="AH43" s="274">
        <v>0.52554735818725862</v>
      </c>
      <c r="AI43" s="257"/>
      <c r="AJ43" s="257"/>
      <c r="AK43" s="272">
        <v>0.49380322104921825</v>
      </c>
      <c r="AL43" s="285"/>
      <c r="AM43" s="274"/>
      <c r="AN43" s="274">
        <v>0.48704042287189786</v>
      </c>
      <c r="AO43" s="285"/>
    </row>
    <row r="44" spans="1:41" ht="15">
      <c r="A44" s="304" t="s">
        <v>385</v>
      </c>
      <c r="B44" s="274">
        <v>0.53390113378995496</v>
      </c>
      <c r="C44" s="270"/>
      <c r="D44" s="257"/>
      <c r="E44" s="274">
        <v>0.53104257656408493</v>
      </c>
      <c r="F44" s="270"/>
      <c r="G44" s="257"/>
      <c r="H44" s="274">
        <v>0.52575250711964427</v>
      </c>
      <c r="I44" s="257"/>
      <c r="J44" s="270"/>
      <c r="K44" s="274">
        <v>0.52591887239765167</v>
      </c>
      <c r="L44" s="270"/>
      <c r="M44" s="257"/>
      <c r="N44" s="287">
        <v>0.52479408583519827</v>
      </c>
      <c r="O44" s="270"/>
      <c r="P44" s="257"/>
      <c r="Q44" s="274">
        <v>0.48530707737761525</v>
      </c>
      <c r="R44" s="270"/>
      <c r="S44" s="257"/>
      <c r="T44" s="274">
        <v>0.49951780451683392</v>
      </c>
      <c r="U44" s="270"/>
      <c r="V44" s="257"/>
      <c r="W44" s="274">
        <v>0.48214529168394815</v>
      </c>
      <c r="X44" s="273"/>
      <c r="Y44" s="257"/>
      <c r="Z44" s="274">
        <v>0.50853430649530806</v>
      </c>
      <c r="AA44" s="270"/>
      <c r="AB44" s="274">
        <v>0.50640843352689502</v>
      </c>
      <c r="AC44" s="274"/>
      <c r="AD44" s="257"/>
      <c r="AE44" s="274">
        <v>0.47680559531157185</v>
      </c>
      <c r="AF44" s="274"/>
      <c r="AG44" s="257"/>
      <c r="AH44" s="274">
        <v>0.47445264181274138</v>
      </c>
      <c r="AI44" s="257"/>
      <c r="AJ44" s="257"/>
      <c r="AK44" s="272">
        <v>0.50619677895078175</v>
      </c>
      <c r="AL44" s="285"/>
      <c r="AM44" s="274"/>
      <c r="AN44" s="274">
        <v>0.51295957712810214</v>
      </c>
      <c r="AO44" s="285"/>
    </row>
    <row r="45" spans="1:41" ht="15">
      <c r="A45" s="241"/>
      <c r="B45" s="257"/>
      <c r="C45" s="270"/>
      <c r="D45" s="257"/>
      <c r="E45" s="257"/>
      <c r="F45" s="270"/>
      <c r="G45" s="257"/>
      <c r="H45" s="257"/>
      <c r="I45" s="257"/>
      <c r="J45" s="270"/>
      <c r="K45" s="257"/>
      <c r="L45" s="270"/>
      <c r="M45" s="257"/>
      <c r="N45" s="257"/>
      <c r="O45" s="270"/>
      <c r="P45" s="257"/>
      <c r="Q45" s="257"/>
      <c r="R45" s="270"/>
      <c r="S45" s="257"/>
      <c r="T45" s="257"/>
      <c r="U45" s="270"/>
      <c r="V45" s="257"/>
      <c r="W45" s="257"/>
      <c r="X45" s="273"/>
      <c r="Y45" s="257"/>
      <c r="Z45" s="257"/>
      <c r="AA45" s="270"/>
      <c r="AB45" s="257"/>
      <c r="AC45" s="274"/>
      <c r="AD45" s="257"/>
      <c r="AE45" s="257"/>
      <c r="AF45" s="274"/>
      <c r="AG45" s="257"/>
      <c r="AH45" s="257"/>
      <c r="AI45" s="257"/>
      <c r="AJ45" s="257"/>
      <c r="AK45" s="268"/>
      <c r="AL45" s="270"/>
      <c r="AM45" s="257"/>
      <c r="AN45" s="305"/>
      <c r="AO45" s="270"/>
    </row>
    <row r="46" spans="1:41" ht="15.75">
      <c r="A46" s="241"/>
      <c r="B46" s="255"/>
      <c r="C46" s="270"/>
      <c r="D46" s="257"/>
      <c r="E46" s="257"/>
      <c r="F46" s="270"/>
      <c r="G46" s="257"/>
      <c r="H46" s="257"/>
      <c r="I46" s="257"/>
      <c r="J46" s="270"/>
      <c r="K46" s="257"/>
      <c r="L46" s="270"/>
      <c r="M46" s="257"/>
      <c r="N46" s="257"/>
      <c r="O46" s="270"/>
      <c r="P46" s="257"/>
      <c r="Q46" s="257"/>
      <c r="R46" s="270"/>
      <c r="S46" s="257"/>
      <c r="T46" s="255"/>
      <c r="U46" s="270"/>
      <c r="V46" s="257"/>
      <c r="W46" s="255"/>
      <c r="X46" s="273"/>
      <c r="Y46" s="257"/>
      <c r="Z46" s="255"/>
      <c r="AA46" s="270"/>
      <c r="AB46" s="257"/>
      <c r="AC46" s="274"/>
      <c r="AD46" s="257"/>
      <c r="AE46" s="257"/>
      <c r="AF46" s="274"/>
      <c r="AG46" s="257"/>
      <c r="AH46" s="257"/>
      <c r="AI46" s="257"/>
      <c r="AJ46" s="257"/>
      <c r="AK46" s="306"/>
      <c r="AL46" s="307"/>
      <c r="AM46" s="257"/>
      <c r="AN46" s="305"/>
      <c r="AO46" s="270"/>
    </row>
    <row r="47" spans="1:41" ht="16.5">
      <c r="A47" s="308"/>
      <c r="B47" s="308"/>
      <c r="C47" s="309"/>
      <c r="D47" s="310"/>
      <c r="E47" s="308"/>
      <c r="F47" s="309"/>
      <c r="G47" s="310"/>
      <c r="H47" s="310"/>
      <c r="I47" s="310"/>
      <c r="J47" s="309"/>
      <c r="K47" s="310"/>
      <c r="L47" s="309"/>
      <c r="M47" s="310"/>
      <c r="N47" s="311"/>
      <c r="O47" s="309"/>
      <c r="P47" s="310"/>
      <c r="Q47" s="312"/>
      <c r="R47" s="313"/>
      <c r="S47" s="310"/>
      <c r="T47" s="308"/>
      <c r="U47" s="309"/>
      <c r="V47" s="310"/>
      <c r="W47" s="308"/>
      <c r="X47" s="314"/>
      <c r="Y47" s="310"/>
      <c r="Z47" s="312"/>
      <c r="AA47" s="309"/>
      <c r="AB47" s="311"/>
      <c r="AC47" s="315"/>
      <c r="AD47" s="310"/>
      <c r="AE47" s="311"/>
      <c r="AF47" s="316"/>
      <c r="AG47" s="310"/>
      <c r="AH47" s="310"/>
      <c r="AI47" s="310"/>
      <c r="AJ47" s="310"/>
      <c r="AK47" s="317"/>
      <c r="AL47" s="318"/>
      <c r="AM47" s="310"/>
      <c r="AN47" s="319"/>
      <c r="AO47" s="309"/>
    </row>
    <row r="48" spans="1:41" ht="16.5">
      <c r="A48" s="320"/>
      <c r="B48" s="320"/>
      <c r="C48" s="309"/>
      <c r="D48" s="310"/>
      <c r="E48" s="320"/>
      <c r="F48" s="309"/>
      <c r="G48" s="310"/>
      <c r="H48" s="310"/>
      <c r="I48" s="310"/>
      <c r="J48" s="309"/>
      <c r="K48" s="310"/>
      <c r="L48" s="309"/>
      <c r="M48" s="310"/>
      <c r="N48" s="311"/>
      <c r="O48" s="309"/>
      <c r="P48" s="310"/>
      <c r="Q48" s="321"/>
      <c r="R48" s="322"/>
      <c r="S48" s="310"/>
      <c r="T48" s="320"/>
      <c r="U48" s="309"/>
      <c r="V48" s="310"/>
      <c r="W48" s="320"/>
      <c r="X48" s="314"/>
      <c r="Y48" s="310"/>
      <c r="Z48" s="321"/>
      <c r="AA48" s="309"/>
      <c r="AB48" s="311"/>
      <c r="AC48" s="315"/>
      <c r="AD48" s="310"/>
      <c r="AE48" s="311"/>
      <c r="AF48" s="316"/>
      <c r="AG48" s="310"/>
      <c r="AH48" s="310"/>
      <c r="AI48" s="310"/>
      <c r="AJ48" s="310"/>
      <c r="AK48" s="323"/>
      <c r="AL48" s="318"/>
      <c r="AM48" s="310"/>
      <c r="AN48" s="319"/>
      <c r="AO48" s="309"/>
    </row>
    <row r="50" spans="1:42" s="324" customFormat="1">
      <c r="A50" s="246"/>
      <c r="B50" s="246"/>
      <c r="D50" s="246"/>
      <c r="E50" s="246"/>
      <c r="G50" s="246"/>
      <c r="H50" s="246"/>
      <c r="I50" s="246"/>
      <c r="K50" s="246"/>
      <c r="M50" s="246"/>
      <c r="N50" s="246"/>
      <c r="P50" s="246"/>
      <c r="Q50" s="246"/>
      <c r="S50" s="246"/>
      <c r="T50" s="246"/>
      <c r="V50" s="246"/>
      <c r="W50" s="246"/>
      <c r="X50" s="325"/>
      <c r="Y50" s="246"/>
      <c r="Z50" s="246"/>
      <c r="AB50" s="246"/>
      <c r="AC50" s="326"/>
      <c r="AD50" s="246"/>
      <c r="AE50" s="246"/>
      <c r="AF50" s="326"/>
      <c r="AG50" s="246"/>
      <c r="AH50" s="246"/>
      <c r="AI50" s="246"/>
      <c r="AJ50" s="246"/>
      <c r="AK50" s="327"/>
      <c r="AM50" s="246"/>
      <c r="AN50" s="328"/>
      <c r="AP50" s="246"/>
    </row>
    <row r="51" spans="1:42" s="324" customFormat="1">
      <c r="A51" s="246"/>
      <c r="B51" s="246"/>
      <c r="D51" s="246"/>
      <c r="E51" s="246"/>
      <c r="G51" s="246"/>
      <c r="H51" s="246"/>
      <c r="I51" s="246"/>
      <c r="K51" s="246"/>
      <c r="M51" s="246"/>
      <c r="N51" s="246"/>
      <c r="P51" s="246"/>
      <c r="Q51" s="246"/>
      <c r="S51" s="246"/>
      <c r="T51" s="246"/>
      <c r="V51" s="246"/>
      <c r="W51" s="246"/>
      <c r="X51" s="325"/>
      <c r="Y51" s="246"/>
      <c r="Z51" s="246"/>
      <c r="AB51" s="246"/>
      <c r="AC51" s="326"/>
      <c r="AD51" s="246"/>
      <c r="AE51" s="246"/>
      <c r="AF51" s="326"/>
      <c r="AG51" s="246"/>
      <c r="AH51" s="246"/>
      <c r="AI51" s="246"/>
      <c r="AJ51" s="246"/>
      <c r="AK51" s="327"/>
      <c r="AM51" s="246"/>
      <c r="AN51" s="329"/>
      <c r="AP51" s="246"/>
    </row>
    <row r="52" spans="1:42" s="324" customFormat="1">
      <c r="A52" s="246"/>
      <c r="B52" s="246"/>
      <c r="D52" s="246"/>
      <c r="E52" s="246"/>
      <c r="G52" s="246"/>
      <c r="H52" s="246"/>
      <c r="I52" s="246"/>
      <c r="K52" s="246"/>
      <c r="M52" s="246"/>
      <c r="N52" s="246"/>
      <c r="P52" s="246"/>
      <c r="Q52" s="246"/>
      <c r="S52" s="246"/>
      <c r="T52" s="246"/>
      <c r="V52" s="246"/>
      <c r="W52" s="246"/>
      <c r="X52" s="325"/>
      <c r="Y52" s="246"/>
      <c r="Z52" s="246"/>
      <c r="AB52" s="246"/>
      <c r="AC52" s="326"/>
      <c r="AD52" s="246"/>
      <c r="AE52" s="246"/>
      <c r="AF52" s="326"/>
      <c r="AG52" s="246"/>
      <c r="AH52" s="246"/>
      <c r="AI52" s="246"/>
      <c r="AJ52" s="246"/>
      <c r="AK52" s="327"/>
      <c r="AM52" s="246"/>
      <c r="AN52" s="329"/>
      <c r="AP52" s="246"/>
    </row>
  </sheetData>
  <mergeCells count="13">
    <mergeCell ref="Q4:R4"/>
    <mergeCell ref="B4:C4"/>
    <mergeCell ref="E4:F4"/>
    <mergeCell ref="H4:J4"/>
    <mergeCell ref="K4:L4"/>
    <mergeCell ref="N4:O4"/>
    <mergeCell ref="AN4:AO4"/>
    <mergeCell ref="T4:U4"/>
    <mergeCell ref="W4:X4"/>
    <mergeCell ref="Z4:AA4"/>
    <mergeCell ref="AB4:AC4"/>
    <mergeCell ref="AE4:AF4"/>
    <mergeCell ref="AK4:AL4"/>
  </mergeCells>
  <printOptions horizontalCentered="1"/>
  <pageMargins left="0.25" right="0.25" top="0.75" bottom="0.75" header="0.3" footer="0.3"/>
  <pageSetup scale="76" fitToWidth="0" orientation="landscape" r:id="rId1"/>
  <headerFooter alignWithMargins="0">
    <oddHeader xml:space="preserve">&amp;C&amp;"Arial,Bold"&amp;14PUGET SOUND ENERGY
ALLOCATION OF DIRECT LABOR COSTS
(COMBINED GAS AND ELECTRIC)
2018
</oddHeader>
    <oddFooter>&amp;C10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5ED0A597349542A05BF035DA7A1B5D" ma:contentTypeVersion="48" ma:contentTypeDescription="" ma:contentTypeScope="" ma:versionID="1453bf8848e8a0c21d3c07d5071eda9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8DF4613-7C33-408B-B68C-9F5C1028C390}"/>
</file>

<file path=customXml/itemProps2.xml><?xml version="1.0" encoding="utf-8"?>
<ds:datastoreItem xmlns:ds="http://schemas.openxmlformats.org/officeDocument/2006/customXml" ds:itemID="{15BF6EA5-BE1B-4175-844B-745C1D386FC0}"/>
</file>

<file path=customXml/itemProps3.xml><?xml version="1.0" encoding="utf-8"?>
<ds:datastoreItem xmlns:ds="http://schemas.openxmlformats.org/officeDocument/2006/customXml" ds:itemID="{661CE522-1F5E-4964-A24F-66CE7902BB25}"/>
</file>

<file path=customXml/itemProps4.xml><?xml version="1.0" encoding="utf-8"?>
<ds:datastoreItem xmlns:ds="http://schemas.openxmlformats.org/officeDocument/2006/customXml" ds:itemID="{1DD8058C-AD5F-4052-945E-6D9C5A0BE3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Lead</vt:lpstr>
      <vt:lpstr>E &amp; G RB</vt:lpstr>
      <vt:lpstr>2018 Dec IS </vt:lpstr>
      <vt:lpstr>SAP DL Downld</vt:lpstr>
      <vt:lpstr>12ME Dec 18 ZRW_DLF1</vt:lpstr>
      <vt:lpstr>Meter count Updated</vt:lpstr>
      <vt:lpstr>Electric</vt:lpstr>
      <vt:lpstr>Gas</vt:lpstr>
      <vt:lpstr>Combined-2018</vt:lpstr>
      <vt:lpstr>Elect. Customer Counts Pg 10a  </vt:lpstr>
      <vt:lpstr>Gas Customer Counts Pg 10b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H. Story</dc:creator>
  <cp:lastModifiedBy>SFree</cp:lastModifiedBy>
  <cp:lastPrinted>2019-02-01T01:22:38Z</cp:lastPrinted>
  <dcterms:created xsi:type="dcterms:W3CDTF">1998-06-15T20:16:33Z</dcterms:created>
  <dcterms:modified xsi:type="dcterms:W3CDTF">2019-03-29T00:34:34Z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0x0101006E56B4D1795A2E4DB2F0B01679ED314A00B45ED0A597349542A05BF035DA7A1B5D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